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ปีงบ2564\รพ.สต.ปีงบประมาณ 2565\เดือน มิถุนายน 2565\"/>
    </mc:Choice>
  </mc:AlternateContent>
  <bookViews>
    <workbookView xWindow="4332" yWindow="252" windowWidth="11028" windowHeight="5316" tabRatio="884" activeTab="17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ตารางการส่งงบ" sheetId="84" state="hidden" r:id="rId16"/>
    <sheet name="2.สรุปคะแนน" sheetId="11" r:id="rId17"/>
    <sheet name="3. สรุปรวมราย CUP " sheetId="61" r:id="rId18"/>
  </sheets>
  <definedNames>
    <definedName name="_xlnm._FilterDatabase" localSheetId="17" hidden="1">'3. สรุปรวมราย CUP '!$A$4:$WVM$1069</definedName>
    <definedName name="_xlnm._FilterDatabase" localSheetId="12" hidden="1">นคร!$A$2:$A$177</definedName>
    <definedName name="_xlnm._FilterDatabase" localSheetId="13" hidden="1">นครพนม!$A$1:$AS$154</definedName>
    <definedName name="_xlnm._FilterDatabase" localSheetId="1" hidden="1">บึงกาฬ!$A$1:$AN$71</definedName>
    <definedName name="_xlnm._FilterDatabase" localSheetId="7" hidden="1">'เลย '!$A$1:$AR$130</definedName>
    <definedName name="_xlnm._FilterDatabase" localSheetId="3" hidden="1">หนองบัวลำภู!$A$1:$AH$86</definedName>
    <definedName name="_xlnm._FilterDatabase" localSheetId="4" hidden="1">อด!#REF!</definedName>
    <definedName name="_xlnm._FilterDatabase" localSheetId="5" hidden="1">อุดรธานี!$B$1:$B$222</definedName>
    <definedName name="DATA1" localSheetId="14">#REF!</definedName>
    <definedName name="DATA1" localSheetId="17">#REF!</definedName>
    <definedName name="DATA1" localSheetId="7">#REF!</definedName>
    <definedName name="DATA1">#REF!</definedName>
    <definedName name="_xlnm.Print_Area" localSheetId="17">'3. สรุปรวมราย CUP '!$A$1:$M$1069</definedName>
    <definedName name="_xlnm.Print_Titles" localSheetId="17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J384" i="61" l="1"/>
  <c r="J383" i="61"/>
  <c r="J382" i="61"/>
  <c r="J381" i="61"/>
  <c r="J380" i="61"/>
  <c r="J379" i="61"/>
  <c r="J378" i="61"/>
  <c r="J377" i="61"/>
  <c r="J376" i="61"/>
  <c r="J375" i="61"/>
  <c r="J374" i="61"/>
  <c r="F220" i="16"/>
  <c r="AG5" i="15" l="1"/>
  <c r="AG6" i="15"/>
  <c r="AG7" i="15"/>
  <c r="AG8" i="15"/>
  <c r="AG9" i="15"/>
  <c r="AG10" i="15"/>
  <c r="AG11" i="15"/>
  <c r="AG12" i="15"/>
  <c r="AG13" i="15"/>
  <c r="AG14" i="15"/>
  <c r="AG15" i="15"/>
  <c r="AG16" i="15"/>
  <c r="AG17" i="15"/>
  <c r="AG18" i="15"/>
  <c r="AG19" i="15"/>
  <c r="AG20" i="15"/>
  <c r="AG21" i="15"/>
  <c r="AG22" i="15"/>
  <c r="AG23" i="15"/>
  <c r="AG24" i="15"/>
  <c r="AG25" i="15"/>
  <c r="AG26" i="15"/>
  <c r="AG27" i="15"/>
  <c r="AG28" i="15"/>
  <c r="AG29" i="15"/>
  <c r="AG30" i="15"/>
  <c r="AG31" i="15"/>
  <c r="AG32" i="15"/>
  <c r="AG33" i="15"/>
  <c r="AG34" i="15"/>
  <c r="AG35" i="15"/>
  <c r="AG36" i="15"/>
  <c r="AG37" i="15"/>
  <c r="AG38" i="15"/>
  <c r="AG39" i="15"/>
  <c r="AG40" i="15"/>
  <c r="AG41" i="15"/>
  <c r="AG42" i="15"/>
  <c r="AG43" i="15"/>
  <c r="AG44" i="15"/>
  <c r="AG45" i="15"/>
  <c r="AG46" i="15"/>
  <c r="AG47" i="15"/>
  <c r="AG48" i="15"/>
  <c r="AG49" i="15"/>
  <c r="AG50" i="15"/>
  <c r="AG51" i="15"/>
  <c r="AG52" i="15"/>
  <c r="AG53" i="15"/>
  <c r="AG54" i="15"/>
  <c r="AG55" i="15"/>
  <c r="AG56" i="15"/>
  <c r="AG57" i="15"/>
  <c r="AG58" i="15"/>
  <c r="AG59" i="15"/>
  <c r="AG60" i="15"/>
  <c r="AG61" i="15"/>
  <c r="AG62" i="15"/>
  <c r="AG63" i="15"/>
  <c r="AG64" i="15"/>
  <c r="AG65" i="15"/>
  <c r="AG66" i="15"/>
  <c r="AG67" i="15"/>
  <c r="AG68" i="15"/>
  <c r="AG69" i="15"/>
  <c r="AG70" i="15"/>
  <c r="AG71" i="15"/>
  <c r="AG72" i="15"/>
  <c r="AG73" i="15"/>
  <c r="AG74" i="15"/>
  <c r="AG75" i="15"/>
  <c r="AG76" i="15"/>
  <c r="AG77" i="15"/>
  <c r="AG78" i="15"/>
  <c r="AG79" i="15"/>
  <c r="AG80" i="15"/>
  <c r="AG81" i="15"/>
  <c r="AG82" i="15"/>
  <c r="AG83" i="15"/>
  <c r="AG84" i="15"/>
  <c r="AG85" i="15"/>
  <c r="AG86" i="15"/>
  <c r="AG4" i="15"/>
  <c r="AF5" i="15"/>
  <c r="AF6" i="15"/>
  <c r="AF7" i="15"/>
  <c r="AF8" i="15"/>
  <c r="AF9" i="15"/>
  <c r="AF10" i="15"/>
  <c r="AF11" i="15"/>
  <c r="AF12" i="15"/>
  <c r="AF13" i="15"/>
  <c r="AF14" i="15"/>
  <c r="AF15" i="15"/>
  <c r="AF16" i="15"/>
  <c r="AF17" i="15"/>
  <c r="AF18" i="15"/>
  <c r="AF19" i="15"/>
  <c r="AF20" i="15"/>
  <c r="AF21" i="15"/>
  <c r="AF22" i="15"/>
  <c r="AF23" i="15"/>
  <c r="AF24" i="15"/>
  <c r="AF25" i="15"/>
  <c r="AF26" i="15"/>
  <c r="AF27" i="15"/>
  <c r="AF28" i="15"/>
  <c r="AF29" i="15"/>
  <c r="AF30" i="15"/>
  <c r="AF31" i="15"/>
  <c r="AF32" i="15"/>
  <c r="AF33" i="15"/>
  <c r="AF34" i="15"/>
  <c r="AF35" i="15"/>
  <c r="AF36" i="15"/>
  <c r="AF37" i="15"/>
  <c r="AF38" i="15"/>
  <c r="AF39" i="15"/>
  <c r="AF40" i="15"/>
  <c r="AF41" i="15"/>
  <c r="AF42" i="15"/>
  <c r="AF43" i="15"/>
  <c r="AF44" i="15"/>
  <c r="AF45" i="15"/>
  <c r="AF46" i="15"/>
  <c r="AF47" i="15"/>
  <c r="AF48" i="15"/>
  <c r="AF49" i="15"/>
  <c r="AF50" i="15"/>
  <c r="AF51" i="15"/>
  <c r="AF52" i="15"/>
  <c r="AF53" i="15"/>
  <c r="AF54" i="15"/>
  <c r="AF55" i="15"/>
  <c r="AF56" i="15"/>
  <c r="AF57" i="15"/>
  <c r="AF58" i="15"/>
  <c r="AF59" i="15"/>
  <c r="AF60" i="15"/>
  <c r="AF61" i="15"/>
  <c r="AF62" i="15"/>
  <c r="AF63" i="15"/>
  <c r="AF64" i="15"/>
  <c r="AF65" i="15"/>
  <c r="AF66" i="15"/>
  <c r="AF67" i="15"/>
  <c r="AF68" i="15"/>
  <c r="AF69" i="15"/>
  <c r="AF70" i="15"/>
  <c r="AF71" i="15"/>
  <c r="AF72" i="15"/>
  <c r="AF73" i="15"/>
  <c r="AF74" i="15"/>
  <c r="AF75" i="15"/>
  <c r="AF76" i="15"/>
  <c r="AF77" i="15"/>
  <c r="AF78" i="15"/>
  <c r="AF79" i="15"/>
  <c r="AF80" i="15"/>
  <c r="AF81" i="15"/>
  <c r="AF82" i="15"/>
  <c r="AF83" i="15"/>
  <c r="AF84" i="15"/>
  <c r="AF85" i="15"/>
  <c r="AF86" i="15"/>
  <c r="AF4" i="15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2" i="15"/>
  <c r="AD33" i="15"/>
  <c r="AD34" i="15"/>
  <c r="AD35" i="15"/>
  <c r="AD36" i="15"/>
  <c r="AD37" i="15"/>
  <c r="AD38" i="15"/>
  <c r="AD39" i="15"/>
  <c r="AD40" i="15"/>
  <c r="AD41" i="15"/>
  <c r="AD42" i="15"/>
  <c r="AD43" i="15"/>
  <c r="AD44" i="15"/>
  <c r="AD45" i="15"/>
  <c r="AD46" i="15"/>
  <c r="AD47" i="15"/>
  <c r="AD48" i="15"/>
  <c r="AD49" i="15"/>
  <c r="AD50" i="15"/>
  <c r="AD51" i="15"/>
  <c r="AD52" i="15"/>
  <c r="AD53" i="15"/>
  <c r="AD54" i="15"/>
  <c r="AD55" i="15"/>
  <c r="AD56" i="15"/>
  <c r="AD57" i="15"/>
  <c r="AD58" i="15"/>
  <c r="AD59" i="15"/>
  <c r="AD60" i="15"/>
  <c r="AD61" i="15"/>
  <c r="AD62" i="15"/>
  <c r="AD63" i="15"/>
  <c r="AD64" i="15"/>
  <c r="AD65" i="15"/>
  <c r="AD66" i="15"/>
  <c r="AD67" i="15"/>
  <c r="AD68" i="15"/>
  <c r="AD69" i="15"/>
  <c r="AD70" i="15"/>
  <c r="AD71" i="15"/>
  <c r="AD72" i="15"/>
  <c r="AD73" i="15"/>
  <c r="AD74" i="15"/>
  <c r="AD75" i="15"/>
  <c r="AD76" i="15"/>
  <c r="AD77" i="15"/>
  <c r="AD78" i="15"/>
  <c r="AD79" i="15"/>
  <c r="AD80" i="15"/>
  <c r="AD81" i="15"/>
  <c r="AD82" i="15"/>
  <c r="AD83" i="15"/>
  <c r="AD84" i="15"/>
  <c r="AD85" i="15"/>
  <c r="AD86" i="15"/>
  <c r="AD4" i="15"/>
  <c r="AC5" i="15"/>
  <c r="AC6" i="15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30" i="15"/>
  <c r="AC31" i="15"/>
  <c r="AC32" i="15"/>
  <c r="AC33" i="15"/>
  <c r="AC34" i="15"/>
  <c r="AC35" i="15"/>
  <c r="AC36" i="15"/>
  <c r="AC37" i="15"/>
  <c r="AC38" i="15"/>
  <c r="AC39" i="15"/>
  <c r="AC40" i="15"/>
  <c r="AC41" i="15"/>
  <c r="AC42" i="15"/>
  <c r="AC43" i="15"/>
  <c r="AC44" i="15"/>
  <c r="AC45" i="15"/>
  <c r="AC46" i="15"/>
  <c r="AC47" i="15"/>
  <c r="AC48" i="15"/>
  <c r="AC49" i="15"/>
  <c r="AC50" i="15"/>
  <c r="AC51" i="15"/>
  <c r="AC52" i="15"/>
  <c r="AC53" i="15"/>
  <c r="AC54" i="15"/>
  <c r="AC55" i="15"/>
  <c r="AC56" i="15"/>
  <c r="AC57" i="15"/>
  <c r="AC58" i="15"/>
  <c r="AC59" i="15"/>
  <c r="AC60" i="15"/>
  <c r="AC61" i="15"/>
  <c r="AC62" i="15"/>
  <c r="AC63" i="15"/>
  <c r="AC64" i="15"/>
  <c r="AC65" i="15"/>
  <c r="AC66" i="15"/>
  <c r="AC67" i="15"/>
  <c r="AC68" i="15"/>
  <c r="AC69" i="15"/>
  <c r="AC70" i="15"/>
  <c r="AC71" i="15"/>
  <c r="AC72" i="15"/>
  <c r="AC73" i="15"/>
  <c r="AC74" i="15"/>
  <c r="AC75" i="15"/>
  <c r="AC76" i="15"/>
  <c r="AC77" i="15"/>
  <c r="AC78" i="15"/>
  <c r="AC79" i="15"/>
  <c r="AC80" i="15"/>
  <c r="AC81" i="15"/>
  <c r="AC82" i="15"/>
  <c r="AC83" i="15"/>
  <c r="AC84" i="15"/>
  <c r="AC85" i="15"/>
  <c r="AC86" i="15"/>
  <c r="AC4" i="15"/>
  <c r="AJ11" i="16" l="1"/>
  <c r="AJ12" i="16"/>
  <c r="AJ13" i="16"/>
  <c r="AJ14" i="16"/>
  <c r="AJ15" i="16"/>
  <c r="AJ16" i="16"/>
  <c r="AJ17" i="16"/>
  <c r="AJ18" i="16"/>
  <c r="AJ19" i="16"/>
  <c r="AJ20" i="16"/>
  <c r="AJ21" i="16"/>
  <c r="AJ22" i="16"/>
  <c r="AJ23" i="16"/>
  <c r="AJ24" i="16"/>
  <c r="AJ25" i="16"/>
  <c r="AJ26" i="16"/>
  <c r="AJ27" i="16"/>
  <c r="AJ28" i="16"/>
  <c r="AJ29" i="16"/>
  <c r="AJ30" i="16"/>
  <c r="AJ31" i="16"/>
  <c r="AJ32" i="16"/>
  <c r="AJ33" i="16"/>
  <c r="AJ34" i="16"/>
  <c r="AJ35" i="16"/>
  <c r="AJ36" i="16"/>
  <c r="AJ37" i="16"/>
  <c r="AJ38" i="16"/>
  <c r="AJ39" i="16"/>
  <c r="AJ40" i="16"/>
  <c r="AJ41" i="16"/>
  <c r="AJ42" i="16"/>
  <c r="AJ43" i="16"/>
  <c r="AJ44" i="16"/>
  <c r="AJ45" i="16"/>
  <c r="AJ46" i="16"/>
  <c r="AJ47" i="16"/>
  <c r="AJ48" i="16"/>
  <c r="AJ49" i="16"/>
  <c r="AJ50" i="16"/>
  <c r="AJ51" i="16"/>
  <c r="AJ52" i="16"/>
  <c r="AJ53" i="16"/>
  <c r="AJ54" i="16"/>
  <c r="AJ55" i="16"/>
  <c r="AJ56" i="16"/>
  <c r="AJ57" i="16"/>
  <c r="AJ58" i="16"/>
  <c r="AJ59" i="16"/>
  <c r="AJ60" i="16"/>
  <c r="AJ61" i="16"/>
  <c r="AJ62" i="16"/>
  <c r="AJ63" i="16"/>
  <c r="AJ64" i="16"/>
  <c r="AJ65" i="16"/>
  <c r="AJ66" i="16"/>
  <c r="AJ67" i="16"/>
  <c r="AJ68" i="16"/>
  <c r="AJ69" i="16"/>
  <c r="AJ70" i="16"/>
  <c r="AJ71" i="16"/>
  <c r="AJ72" i="16"/>
  <c r="AJ73" i="16"/>
  <c r="AJ74" i="16"/>
  <c r="AJ75" i="16"/>
  <c r="AJ76" i="16"/>
  <c r="AJ77" i="16"/>
  <c r="AJ78" i="16"/>
  <c r="AJ79" i="16"/>
  <c r="AJ80" i="16"/>
  <c r="AJ81" i="16"/>
  <c r="AJ82" i="16"/>
  <c r="AJ83" i="16"/>
  <c r="AJ84" i="16"/>
  <c r="AJ85" i="16"/>
  <c r="AJ86" i="16"/>
  <c r="AJ87" i="16"/>
  <c r="AJ88" i="16"/>
  <c r="AJ89" i="16"/>
  <c r="AJ90" i="16"/>
  <c r="AJ91" i="16"/>
  <c r="AJ92" i="16"/>
  <c r="AJ93" i="16"/>
  <c r="AJ94" i="16"/>
  <c r="AJ95" i="16"/>
  <c r="AJ96" i="16"/>
  <c r="AJ97" i="16"/>
  <c r="AJ98" i="16"/>
  <c r="AJ99" i="16"/>
  <c r="AJ100" i="16"/>
  <c r="AJ101" i="16"/>
  <c r="AJ102" i="16"/>
  <c r="AJ103" i="16"/>
  <c r="AJ104" i="16"/>
  <c r="AJ105" i="16"/>
  <c r="AJ106" i="16"/>
  <c r="AJ107" i="16"/>
  <c r="AJ108" i="16"/>
  <c r="AJ109" i="16"/>
  <c r="AJ110" i="16"/>
  <c r="AJ111" i="16"/>
  <c r="AJ112" i="16"/>
  <c r="AJ113" i="16"/>
  <c r="AJ114" i="16"/>
  <c r="AJ115" i="16"/>
  <c r="AJ116" i="16"/>
  <c r="AJ117" i="16"/>
  <c r="AJ118" i="16"/>
  <c r="AJ119" i="16"/>
  <c r="AJ120" i="16"/>
  <c r="AJ121" i="16"/>
  <c r="AJ122" i="16"/>
  <c r="AJ123" i="16"/>
  <c r="AJ124" i="16"/>
  <c r="AJ125" i="16"/>
  <c r="AJ126" i="16"/>
  <c r="AJ127" i="16"/>
  <c r="AJ128" i="16"/>
  <c r="AJ129" i="16"/>
  <c r="AJ130" i="16"/>
  <c r="AJ131" i="16"/>
  <c r="AJ132" i="16"/>
  <c r="AJ133" i="16"/>
  <c r="AJ134" i="16"/>
  <c r="AJ135" i="16"/>
  <c r="AJ136" i="16"/>
  <c r="AJ137" i="16"/>
  <c r="AJ138" i="16"/>
  <c r="AJ139" i="16"/>
  <c r="AJ140" i="16"/>
  <c r="AJ141" i="16"/>
  <c r="AJ142" i="16"/>
  <c r="AJ143" i="16"/>
  <c r="AJ144" i="16"/>
  <c r="AJ145" i="16"/>
  <c r="AJ146" i="16"/>
  <c r="AJ147" i="16"/>
  <c r="AJ148" i="16"/>
  <c r="AJ149" i="16"/>
  <c r="AJ150" i="16"/>
  <c r="AJ151" i="16"/>
  <c r="AJ152" i="16"/>
  <c r="AJ153" i="16"/>
  <c r="AJ154" i="16"/>
  <c r="AJ155" i="16"/>
  <c r="AJ156" i="16"/>
  <c r="AJ157" i="16"/>
  <c r="AJ158" i="16"/>
  <c r="AJ159" i="16"/>
  <c r="AJ160" i="16"/>
  <c r="AJ161" i="16"/>
  <c r="AJ162" i="16"/>
  <c r="AJ163" i="16"/>
  <c r="AJ164" i="16"/>
  <c r="AJ165" i="16"/>
  <c r="AJ166" i="16"/>
  <c r="AJ167" i="16"/>
  <c r="AJ168" i="16"/>
  <c r="AJ169" i="16"/>
  <c r="AJ170" i="16"/>
  <c r="AJ171" i="16"/>
  <c r="AJ172" i="16"/>
  <c r="AJ173" i="16"/>
  <c r="AJ174" i="16"/>
  <c r="AJ175" i="16"/>
  <c r="AJ176" i="16"/>
  <c r="AJ177" i="16"/>
  <c r="AJ178" i="16"/>
  <c r="AJ179" i="16"/>
  <c r="AJ180" i="16"/>
  <c r="AJ181" i="16"/>
  <c r="AJ182" i="16"/>
  <c r="AJ183" i="16"/>
  <c r="AJ184" i="16"/>
  <c r="AJ185" i="16"/>
  <c r="AJ186" i="16"/>
  <c r="AJ187" i="16"/>
  <c r="AJ188" i="16"/>
  <c r="AJ189" i="16"/>
  <c r="AJ190" i="16"/>
  <c r="AJ191" i="16"/>
  <c r="AJ192" i="16"/>
  <c r="AJ193" i="16"/>
  <c r="AJ194" i="16"/>
  <c r="AJ195" i="16"/>
  <c r="AJ196" i="16"/>
  <c r="AJ197" i="16"/>
  <c r="AJ198" i="16"/>
  <c r="AJ199" i="16"/>
  <c r="AJ200" i="16"/>
  <c r="AJ201" i="16"/>
  <c r="AJ202" i="16"/>
  <c r="AJ203" i="16"/>
  <c r="AJ204" i="16"/>
  <c r="AJ205" i="16"/>
  <c r="AJ206" i="16"/>
  <c r="AJ207" i="16"/>
  <c r="AJ208" i="16"/>
  <c r="AJ209" i="16"/>
  <c r="AJ210" i="16"/>
  <c r="AJ211" i="16"/>
  <c r="AJ212" i="16"/>
  <c r="AJ213" i="16"/>
  <c r="AJ214" i="16"/>
  <c r="AJ215" i="16"/>
  <c r="AJ216" i="16"/>
  <c r="AJ217" i="16"/>
  <c r="AJ218" i="16"/>
  <c r="AJ219" i="16"/>
  <c r="AJ10" i="16"/>
  <c r="AR5" i="30"/>
  <c r="AR6" i="30"/>
  <c r="AR7" i="30"/>
  <c r="AR8" i="30"/>
  <c r="AR9" i="30"/>
  <c r="AR10" i="30"/>
  <c r="AR11" i="30"/>
  <c r="AR12" i="30"/>
  <c r="AR13" i="30"/>
  <c r="AR14" i="30"/>
  <c r="AR15" i="30"/>
  <c r="AR16" i="30"/>
  <c r="AR17" i="30"/>
  <c r="AR18" i="30"/>
  <c r="AR19" i="30"/>
  <c r="AR20" i="30"/>
  <c r="AR21" i="30"/>
  <c r="AR22" i="30"/>
  <c r="AR23" i="30"/>
  <c r="AR24" i="30"/>
  <c r="AR25" i="30"/>
  <c r="AR26" i="30"/>
  <c r="AR27" i="30"/>
  <c r="AR28" i="30"/>
  <c r="AR29" i="30"/>
  <c r="AR30" i="30"/>
  <c r="AR31" i="30"/>
  <c r="AR32" i="30"/>
  <c r="AR33" i="30"/>
  <c r="AR34" i="30"/>
  <c r="AR35" i="30"/>
  <c r="AR36" i="30"/>
  <c r="AR37" i="30"/>
  <c r="AR38" i="30"/>
  <c r="AR39" i="30"/>
  <c r="AR40" i="30"/>
  <c r="AR41" i="30"/>
  <c r="AR42" i="30"/>
  <c r="AR43" i="30"/>
  <c r="AR44" i="30"/>
  <c r="AR45" i="30"/>
  <c r="AR46" i="30"/>
  <c r="AR47" i="30"/>
  <c r="AR48" i="30"/>
  <c r="AR49" i="30"/>
  <c r="AR50" i="30"/>
  <c r="AR51" i="30"/>
  <c r="AR52" i="30"/>
  <c r="AR53" i="30"/>
  <c r="AR54" i="30"/>
  <c r="AR55" i="30"/>
  <c r="AR56" i="30"/>
  <c r="AR57" i="30"/>
  <c r="AR58" i="30"/>
  <c r="AR59" i="30"/>
  <c r="AR60" i="30"/>
  <c r="AR61" i="30"/>
  <c r="AR62" i="30"/>
  <c r="AR63" i="30"/>
  <c r="AR64" i="30"/>
  <c r="AR65" i="30"/>
  <c r="AR66" i="30"/>
  <c r="AR67" i="30"/>
  <c r="AR68" i="30"/>
  <c r="AR69" i="30"/>
  <c r="AR70" i="30"/>
  <c r="AR71" i="30"/>
  <c r="AR72" i="30"/>
  <c r="AR73" i="30"/>
  <c r="AR74" i="30"/>
  <c r="AR75" i="30"/>
  <c r="AR76" i="30"/>
  <c r="AR77" i="30"/>
  <c r="AR78" i="30"/>
  <c r="AR79" i="30"/>
  <c r="AR80" i="30"/>
  <c r="AR81" i="30"/>
  <c r="AR82" i="30"/>
  <c r="AR83" i="30"/>
  <c r="AR84" i="30"/>
  <c r="AR85" i="30"/>
  <c r="AR86" i="30"/>
  <c r="AR87" i="30"/>
  <c r="AR88" i="30"/>
  <c r="AR89" i="30"/>
  <c r="AR90" i="30"/>
  <c r="AR91" i="30"/>
  <c r="AR92" i="30"/>
  <c r="AR93" i="30"/>
  <c r="AR94" i="30"/>
  <c r="AR95" i="30"/>
  <c r="AR96" i="30"/>
  <c r="AR97" i="30"/>
  <c r="AR98" i="30"/>
  <c r="AR99" i="30"/>
  <c r="AR100" i="30"/>
  <c r="AR101" i="30"/>
  <c r="AR102" i="30"/>
  <c r="AR103" i="30"/>
  <c r="AR104" i="30"/>
  <c r="AR105" i="30"/>
  <c r="AR106" i="30"/>
  <c r="AR107" i="30"/>
  <c r="AR108" i="30"/>
  <c r="AR109" i="30"/>
  <c r="AR110" i="30"/>
  <c r="AR111" i="30"/>
  <c r="AR112" i="30"/>
  <c r="AR113" i="30"/>
  <c r="AR114" i="30"/>
  <c r="AR115" i="30"/>
  <c r="AR116" i="30"/>
  <c r="AR117" i="30"/>
  <c r="AR118" i="30"/>
  <c r="AR119" i="30"/>
  <c r="AR120" i="30"/>
  <c r="AR121" i="30"/>
  <c r="AR122" i="30"/>
  <c r="AR123" i="30"/>
  <c r="AR124" i="30"/>
  <c r="AR125" i="30"/>
  <c r="AR126" i="30"/>
  <c r="AR127" i="30"/>
  <c r="AR128" i="30"/>
  <c r="AR129" i="30"/>
  <c r="AR130" i="30"/>
  <c r="AR131" i="30"/>
  <c r="AR132" i="30"/>
  <c r="AR133" i="30"/>
  <c r="AR134" i="30"/>
  <c r="AR135" i="30"/>
  <c r="AR136" i="30"/>
  <c r="AR137" i="30"/>
  <c r="AR138" i="30"/>
  <c r="AR139" i="30"/>
  <c r="AR140" i="30"/>
  <c r="AR141" i="30"/>
  <c r="AR142" i="30"/>
  <c r="AR143" i="30"/>
  <c r="AR144" i="30"/>
  <c r="AR145" i="30"/>
  <c r="AR146" i="30"/>
  <c r="AR147" i="30"/>
  <c r="AR148" i="30"/>
  <c r="AR149" i="30"/>
  <c r="AR150" i="30"/>
  <c r="AR151" i="30"/>
  <c r="AR152" i="30"/>
  <c r="AR153" i="30"/>
  <c r="AR154" i="30"/>
  <c r="AR4" i="30"/>
  <c r="AQ5" i="30"/>
  <c r="AQ6" i="30"/>
  <c r="AQ7" i="30"/>
  <c r="AQ8" i="30"/>
  <c r="AQ9" i="30"/>
  <c r="AQ10" i="30"/>
  <c r="AQ11" i="30"/>
  <c r="AQ12" i="30"/>
  <c r="AQ13" i="30"/>
  <c r="AQ14" i="30"/>
  <c r="AQ15" i="30"/>
  <c r="AQ16" i="30"/>
  <c r="AQ17" i="30"/>
  <c r="AQ18" i="30"/>
  <c r="AQ19" i="30"/>
  <c r="AQ20" i="30"/>
  <c r="AQ21" i="30"/>
  <c r="AQ22" i="30"/>
  <c r="AQ23" i="30"/>
  <c r="AQ24" i="30"/>
  <c r="AQ25" i="30"/>
  <c r="AQ26" i="30"/>
  <c r="AQ27" i="30"/>
  <c r="AQ28" i="30"/>
  <c r="AQ29" i="30"/>
  <c r="AQ30" i="30"/>
  <c r="AQ31" i="30"/>
  <c r="AQ32" i="30"/>
  <c r="AQ33" i="30"/>
  <c r="AQ34" i="30"/>
  <c r="AQ35" i="30"/>
  <c r="AQ36" i="30"/>
  <c r="AQ37" i="30"/>
  <c r="AQ38" i="30"/>
  <c r="AQ39" i="30"/>
  <c r="AQ40" i="30"/>
  <c r="AQ41" i="30"/>
  <c r="AQ42" i="30"/>
  <c r="AQ43" i="30"/>
  <c r="AQ44" i="30"/>
  <c r="AQ45" i="30"/>
  <c r="AQ46" i="30"/>
  <c r="AQ47" i="30"/>
  <c r="AQ48" i="30"/>
  <c r="AQ49" i="30"/>
  <c r="AQ50" i="30"/>
  <c r="AQ51" i="30"/>
  <c r="AQ52" i="30"/>
  <c r="AQ53" i="30"/>
  <c r="AQ54" i="30"/>
  <c r="AQ55" i="30"/>
  <c r="AQ56" i="30"/>
  <c r="AQ57" i="30"/>
  <c r="AQ58" i="30"/>
  <c r="AQ59" i="30"/>
  <c r="AQ60" i="30"/>
  <c r="AQ61" i="30"/>
  <c r="AQ62" i="30"/>
  <c r="AQ63" i="30"/>
  <c r="AQ64" i="30"/>
  <c r="AQ65" i="30"/>
  <c r="AQ66" i="30"/>
  <c r="AQ67" i="30"/>
  <c r="AQ68" i="30"/>
  <c r="AQ69" i="30"/>
  <c r="AQ70" i="30"/>
  <c r="AQ71" i="30"/>
  <c r="AQ72" i="30"/>
  <c r="AQ73" i="30"/>
  <c r="AQ74" i="30"/>
  <c r="AQ75" i="30"/>
  <c r="AQ76" i="30"/>
  <c r="AQ77" i="30"/>
  <c r="AQ78" i="30"/>
  <c r="AQ79" i="30"/>
  <c r="AQ80" i="30"/>
  <c r="AQ81" i="30"/>
  <c r="AQ82" i="30"/>
  <c r="AQ83" i="30"/>
  <c r="AQ84" i="30"/>
  <c r="AQ85" i="30"/>
  <c r="AQ86" i="30"/>
  <c r="AQ87" i="30"/>
  <c r="AQ88" i="30"/>
  <c r="AQ89" i="30"/>
  <c r="AQ90" i="30"/>
  <c r="AQ91" i="30"/>
  <c r="AQ92" i="30"/>
  <c r="AQ93" i="30"/>
  <c r="AQ94" i="30"/>
  <c r="AQ95" i="30"/>
  <c r="AQ96" i="30"/>
  <c r="AQ97" i="30"/>
  <c r="AQ98" i="30"/>
  <c r="AQ99" i="30"/>
  <c r="AQ100" i="30"/>
  <c r="AQ101" i="30"/>
  <c r="AQ102" i="30"/>
  <c r="AQ103" i="30"/>
  <c r="AQ104" i="30"/>
  <c r="AQ105" i="30"/>
  <c r="AQ106" i="30"/>
  <c r="AQ107" i="30"/>
  <c r="AQ108" i="30"/>
  <c r="AQ109" i="30"/>
  <c r="AQ110" i="30"/>
  <c r="AQ111" i="30"/>
  <c r="AQ112" i="30"/>
  <c r="AQ113" i="30"/>
  <c r="AQ114" i="30"/>
  <c r="AQ115" i="30"/>
  <c r="AQ116" i="30"/>
  <c r="AQ117" i="30"/>
  <c r="AQ118" i="30"/>
  <c r="AQ119" i="30"/>
  <c r="AQ120" i="30"/>
  <c r="AQ121" i="30"/>
  <c r="AQ122" i="30"/>
  <c r="AQ123" i="30"/>
  <c r="AQ124" i="30"/>
  <c r="AQ125" i="30"/>
  <c r="AQ126" i="30"/>
  <c r="AQ127" i="30"/>
  <c r="AQ128" i="30"/>
  <c r="AQ129" i="30"/>
  <c r="AQ130" i="30"/>
  <c r="AQ131" i="30"/>
  <c r="AQ132" i="30"/>
  <c r="AQ133" i="30"/>
  <c r="AQ134" i="30"/>
  <c r="AQ135" i="30"/>
  <c r="AQ136" i="30"/>
  <c r="AQ137" i="30"/>
  <c r="AQ138" i="30"/>
  <c r="AQ139" i="30"/>
  <c r="AQ140" i="30"/>
  <c r="AQ141" i="30"/>
  <c r="AQ142" i="30"/>
  <c r="AQ143" i="30"/>
  <c r="AQ144" i="30"/>
  <c r="AQ145" i="30"/>
  <c r="AQ146" i="30"/>
  <c r="AQ147" i="30"/>
  <c r="AQ148" i="30"/>
  <c r="AQ149" i="30"/>
  <c r="AQ150" i="30"/>
  <c r="AQ151" i="30"/>
  <c r="AQ152" i="30"/>
  <c r="AQ153" i="30"/>
  <c r="AQ154" i="30"/>
  <c r="AQ4" i="30"/>
  <c r="AP5" i="30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140" i="30"/>
  <c r="AP141" i="30"/>
  <c r="AP142" i="30"/>
  <c r="AP143" i="30"/>
  <c r="AP144" i="30"/>
  <c r="AP145" i="30"/>
  <c r="AP146" i="30"/>
  <c r="AP147" i="30"/>
  <c r="AP148" i="30"/>
  <c r="AP149" i="30"/>
  <c r="AP150" i="30"/>
  <c r="AP151" i="30"/>
  <c r="AP152" i="30"/>
  <c r="AP153" i="30"/>
  <c r="AP154" i="30"/>
  <c r="AP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140" i="30"/>
  <c r="AO141" i="30"/>
  <c r="AO142" i="30"/>
  <c r="AO143" i="30"/>
  <c r="AO144" i="30"/>
  <c r="AO145" i="30"/>
  <c r="AO146" i="30"/>
  <c r="AO147" i="30"/>
  <c r="AO148" i="30"/>
  <c r="AO149" i="30"/>
  <c r="AO150" i="30"/>
  <c r="AO151" i="30"/>
  <c r="AO152" i="30"/>
  <c r="AO153" i="30"/>
  <c r="AO154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140" i="30"/>
  <c r="AN141" i="30"/>
  <c r="AN142" i="30"/>
  <c r="AN143" i="30"/>
  <c r="AN144" i="30"/>
  <c r="AN145" i="30"/>
  <c r="AN146" i="30"/>
  <c r="AN147" i="30"/>
  <c r="AN148" i="30"/>
  <c r="AN149" i="30"/>
  <c r="AN150" i="30"/>
  <c r="AN151" i="30"/>
  <c r="AN152" i="30"/>
  <c r="AN153" i="30"/>
  <c r="AN154" i="30"/>
  <c r="AN4" i="30"/>
  <c r="AJ23" i="32"/>
  <c r="AJ24" i="32"/>
  <c r="AJ25" i="32"/>
  <c r="AJ26" i="32"/>
  <c r="AJ27" i="32"/>
  <c r="AJ28" i="32"/>
  <c r="AJ29" i="32"/>
  <c r="AJ30" i="32"/>
  <c r="AJ31" i="32"/>
  <c r="AJ32" i="32"/>
  <c r="AJ33" i="32"/>
  <c r="AJ34" i="32"/>
  <c r="AJ35" i="32"/>
  <c r="AJ36" i="32"/>
  <c r="AJ37" i="32"/>
  <c r="AJ38" i="32"/>
  <c r="AJ39" i="32"/>
  <c r="AJ40" i="32"/>
  <c r="AJ41" i="32"/>
  <c r="AJ42" i="32"/>
  <c r="AJ43" i="32"/>
  <c r="AJ44" i="32"/>
  <c r="AJ45" i="32"/>
  <c r="AJ46" i="32"/>
  <c r="AJ47" i="32"/>
  <c r="AJ48" i="32"/>
  <c r="AJ49" i="32"/>
  <c r="AJ50" i="32"/>
  <c r="AJ51" i="32"/>
  <c r="AJ52" i="32"/>
  <c r="AJ53" i="32"/>
  <c r="AJ54" i="32"/>
  <c r="AJ55" i="32"/>
  <c r="AJ56" i="32"/>
  <c r="AJ57" i="32"/>
  <c r="AJ58" i="32"/>
  <c r="AJ59" i="32"/>
  <c r="AJ60" i="32"/>
  <c r="AJ61" i="32"/>
  <c r="AJ62" i="32"/>
  <c r="AJ63" i="32"/>
  <c r="AJ64" i="32"/>
  <c r="AJ65" i="32"/>
  <c r="AJ66" i="32"/>
  <c r="AJ67" i="32"/>
  <c r="AJ68" i="32"/>
  <c r="AJ69" i="32"/>
  <c r="AJ70" i="32"/>
  <c r="AJ71" i="32"/>
  <c r="AJ72" i="32"/>
  <c r="AJ73" i="32"/>
  <c r="AJ74" i="32"/>
  <c r="AJ75" i="32"/>
  <c r="AJ76" i="32"/>
  <c r="AJ77" i="32"/>
  <c r="AJ78" i="32"/>
  <c r="AJ79" i="32"/>
  <c r="AJ80" i="32"/>
  <c r="AJ81" i="32"/>
  <c r="AJ82" i="32"/>
  <c r="AJ83" i="32"/>
  <c r="AJ84" i="32"/>
  <c r="AJ85" i="32"/>
  <c r="AJ86" i="32"/>
  <c r="AJ87" i="32"/>
  <c r="AJ88" i="32"/>
  <c r="AJ89" i="32"/>
  <c r="AJ90" i="32"/>
  <c r="AJ91" i="32"/>
  <c r="AJ92" i="32"/>
  <c r="AJ93" i="32"/>
  <c r="AJ94" i="32"/>
  <c r="AJ95" i="32"/>
  <c r="AJ96" i="32"/>
  <c r="AJ97" i="32"/>
  <c r="AJ98" i="32"/>
  <c r="AJ99" i="32"/>
  <c r="AJ100" i="32"/>
  <c r="AJ101" i="32"/>
  <c r="AJ102" i="32"/>
  <c r="AJ103" i="32"/>
  <c r="AJ104" i="32"/>
  <c r="AJ105" i="32"/>
  <c r="AJ106" i="32"/>
  <c r="AJ107" i="32"/>
  <c r="AJ108" i="32"/>
  <c r="AJ109" i="32"/>
  <c r="AJ110" i="32"/>
  <c r="AJ111" i="32"/>
  <c r="AJ112" i="32"/>
  <c r="AJ113" i="32"/>
  <c r="AJ114" i="32"/>
  <c r="AJ115" i="32"/>
  <c r="AJ116" i="32"/>
  <c r="AJ117" i="32"/>
  <c r="AJ118" i="32"/>
  <c r="AJ119" i="32"/>
  <c r="AJ120" i="32"/>
  <c r="AJ121" i="32"/>
  <c r="AJ122" i="32"/>
  <c r="AJ123" i="32"/>
  <c r="AJ124" i="32"/>
  <c r="AJ125" i="32"/>
  <c r="AJ126" i="32"/>
  <c r="AJ127" i="32"/>
  <c r="AJ128" i="32"/>
  <c r="AJ129" i="32"/>
  <c r="AJ130" i="32"/>
  <c r="AJ131" i="32"/>
  <c r="AJ132" i="32"/>
  <c r="AJ133" i="32"/>
  <c r="AJ134" i="32"/>
  <c r="AJ135" i="32"/>
  <c r="AJ136" i="32"/>
  <c r="AJ137" i="32"/>
  <c r="AJ138" i="32"/>
  <c r="AJ139" i="32"/>
  <c r="AJ140" i="32"/>
  <c r="AJ141" i="32"/>
  <c r="AJ142" i="32"/>
  <c r="AJ143" i="32"/>
  <c r="AJ144" i="32"/>
  <c r="AJ145" i="32"/>
  <c r="AJ146" i="32"/>
  <c r="AJ147" i="32"/>
  <c r="AJ148" i="32"/>
  <c r="AJ149" i="32"/>
  <c r="AJ150" i="32"/>
  <c r="AJ151" i="32"/>
  <c r="AJ152" i="32"/>
  <c r="AJ153" i="32"/>
  <c r="AJ154" i="32"/>
  <c r="AJ155" i="32"/>
  <c r="AJ156" i="32"/>
  <c r="AJ157" i="32"/>
  <c r="AJ158" i="32"/>
  <c r="AJ159" i="32"/>
  <c r="AJ160" i="32"/>
  <c r="AJ161" i="32"/>
  <c r="AJ162" i="32"/>
  <c r="AJ163" i="32"/>
  <c r="AJ164" i="32"/>
  <c r="AJ165" i="32"/>
  <c r="AJ166" i="32"/>
  <c r="AJ167" i="32"/>
  <c r="AJ168" i="32"/>
  <c r="AJ169" i="32"/>
  <c r="AJ170" i="32"/>
  <c r="AJ171" i="32"/>
  <c r="AJ172" i="32"/>
  <c r="AJ173" i="32"/>
  <c r="AJ174" i="32"/>
  <c r="AJ175" i="32"/>
  <c r="AJ176" i="32"/>
  <c r="AJ177" i="32"/>
  <c r="AJ178" i="32"/>
  <c r="AJ179" i="32"/>
  <c r="AJ180" i="32"/>
  <c r="AJ181" i="32"/>
  <c r="AJ182" i="32"/>
  <c r="AJ183" i="32"/>
  <c r="AJ184" i="32"/>
  <c r="AJ185" i="32"/>
  <c r="AJ186" i="32"/>
  <c r="AJ187" i="32"/>
  <c r="AJ188" i="32"/>
  <c r="AJ189" i="32"/>
  <c r="AJ22" i="32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66" i="32"/>
  <c r="AI67" i="32"/>
  <c r="AI68" i="32"/>
  <c r="AI69" i="32"/>
  <c r="AI70" i="32"/>
  <c r="AI71" i="32"/>
  <c r="AI72" i="32"/>
  <c r="AI73" i="32"/>
  <c r="AI74" i="32"/>
  <c r="AI75" i="32"/>
  <c r="AI76" i="32"/>
  <c r="AI77" i="32"/>
  <c r="AI78" i="32"/>
  <c r="AI79" i="32"/>
  <c r="AI80" i="32"/>
  <c r="AI81" i="32"/>
  <c r="AI82" i="32"/>
  <c r="AI83" i="32"/>
  <c r="AI84" i="32"/>
  <c r="AI85" i="32"/>
  <c r="AI86" i="32"/>
  <c r="AI87" i="32"/>
  <c r="AI88" i="32"/>
  <c r="AI89" i="32"/>
  <c r="AI90" i="32"/>
  <c r="AI91" i="32"/>
  <c r="AI92" i="32"/>
  <c r="AI93" i="32"/>
  <c r="AI94" i="32"/>
  <c r="AI95" i="32"/>
  <c r="AI96" i="32"/>
  <c r="AI97" i="32"/>
  <c r="AI98" i="32"/>
  <c r="AI99" i="32"/>
  <c r="AI100" i="32"/>
  <c r="AI101" i="32"/>
  <c r="AI102" i="32"/>
  <c r="AI103" i="32"/>
  <c r="AI104" i="32"/>
  <c r="AI105" i="32"/>
  <c r="AI106" i="32"/>
  <c r="AI107" i="32"/>
  <c r="AI108" i="32"/>
  <c r="AI109" i="32"/>
  <c r="AI110" i="32"/>
  <c r="AI111" i="32"/>
  <c r="AI112" i="32"/>
  <c r="AI113" i="32"/>
  <c r="AI114" i="32"/>
  <c r="AI115" i="32"/>
  <c r="AI116" i="32"/>
  <c r="AI117" i="32"/>
  <c r="AI118" i="32"/>
  <c r="AI119" i="32"/>
  <c r="AI120" i="32"/>
  <c r="AI121" i="32"/>
  <c r="AI122" i="32"/>
  <c r="AI123" i="32"/>
  <c r="AI124" i="32"/>
  <c r="AI125" i="32"/>
  <c r="AI126" i="32"/>
  <c r="AI127" i="32"/>
  <c r="AI128" i="32"/>
  <c r="AI129" i="32"/>
  <c r="AI130" i="32"/>
  <c r="AI131" i="32"/>
  <c r="AI132" i="32"/>
  <c r="AI133" i="32"/>
  <c r="AI134" i="32"/>
  <c r="AI135" i="32"/>
  <c r="AI136" i="32"/>
  <c r="AI137" i="32"/>
  <c r="AI138" i="32"/>
  <c r="AI139" i="32"/>
  <c r="AI140" i="32"/>
  <c r="AI141" i="32"/>
  <c r="AI142" i="32"/>
  <c r="AI143" i="32"/>
  <c r="AI144" i="32"/>
  <c r="AI145" i="32"/>
  <c r="AI146" i="32"/>
  <c r="AI147" i="32"/>
  <c r="AI148" i="32"/>
  <c r="AI149" i="32"/>
  <c r="AI150" i="32"/>
  <c r="AI151" i="32"/>
  <c r="AI152" i="32"/>
  <c r="AI153" i="32"/>
  <c r="AI154" i="32"/>
  <c r="AI155" i="32"/>
  <c r="AI156" i="32"/>
  <c r="AI157" i="32"/>
  <c r="AI158" i="32"/>
  <c r="AI159" i="32"/>
  <c r="AI160" i="32"/>
  <c r="AI161" i="32"/>
  <c r="AI162" i="32"/>
  <c r="AI163" i="32"/>
  <c r="AI164" i="32"/>
  <c r="AI165" i="32"/>
  <c r="AI166" i="32"/>
  <c r="AI167" i="32"/>
  <c r="AI168" i="32"/>
  <c r="AI169" i="32"/>
  <c r="AI170" i="32"/>
  <c r="AI171" i="32"/>
  <c r="AI172" i="32"/>
  <c r="AI173" i="32"/>
  <c r="AI174" i="32"/>
  <c r="AI175" i="32"/>
  <c r="AI176" i="32"/>
  <c r="AI177" i="32"/>
  <c r="AI178" i="32"/>
  <c r="AI179" i="32"/>
  <c r="AI180" i="32"/>
  <c r="AI181" i="32"/>
  <c r="AI182" i="32"/>
  <c r="AI183" i="32"/>
  <c r="AI184" i="32"/>
  <c r="AI185" i="32"/>
  <c r="AI186" i="32"/>
  <c r="AI187" i="32"/>
  <c r="AI188" i="32"/>
  <c r="AI189" i="32"/>
  <c r="AI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H22" i="32"/>
  <c r="AG22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AG44" i="32"/>
  <c r="AG45" i="32"/>
  <c r="AG46" i="32"/>
  <c r="AG47" i="32"/>
  <c r="AG48" i="32"/>
  <c r="AG49" i="32"/>
  <c r="AG50" i="32"/>
  <c r="AG51" i="32"/>
  <c r="AG52" i="32"/>
  <c r="AG53" i="32"/>
  <c r="AG54" i="32"/>
  <c r="AG55" i="32"/>
  <c r="AG56" i="32"/>
  <c r="AG57" i="32"/>
  <c r="AG58" i="32"/>
  <c r="AG59" i="32"/>
  <c r="AG60" i="32"/>
  <c r="AG61" i="32"/>
  <c r="AG62" i="32"/>
  <c r="AG63" i="32"/>
  <c r="AG64" i="32"/>
  <c r="AG65" i="32"/>
  <c r="AG66" i="32"/>
  <c r="AG67" i="32"/>
  <c r="AG68" i="32"/>
  <c r="AG69" i="32"/>
  <c r="AG70" i="32"/>
  <c r="AG71" i="32"/>
  <c r="AG72" i="32"/>
  <c r="AG73" i="32"/>
  <c r="AG74" i="32"/>
  <c r="AG75" i="32"/>
  <c r="AG76" i="32"/>
  <c r="AG77" i="32"/>
  <c r="AG78" i="32"/>
  <c r="AG79" i="32"/>
  <c r="AG80" i="32"/>
  <c r="AG81" i="32"/>
  <c r="AG82" i="32"/>
  <c r="AG83" i="32"/>
  <c r="AG84" i="32"/>
  <c r="AG85" i="32"/>
  <c r="AG86" i="32"/>
  <c r="AG87" i="32"/>
  <c r="AG88" i="32"/>
  <c r="AG89" i="32"/>
  <c r="AG90" i="32"/>
  <c r="AG91" i="32"/>
  <c r="AG92" i="32"/>
  <c r="AG93" i="32"/>
  <c r="AG94" i="32"/>
  <c r="AG95" i="32"/>
  <c r="AG96" i="32"/>
  <c r="AG97" i="32"/>
  <c r="AG98" i="32"/>
  <c r="AG99" i="32"/>
  <c r="AG100" i="32"/>
  <c r="AG101" i="32"/>
  <c r="AG102" i="32"/>
  <c r="AG103" i="32"/>
  <c r="AG104" i="32"/>
  <c r="AG105" i="32"/>
  <c r="AG106" i="32"/>
  <c r="AG107" i="32"/>
  <c r="AG108" i="32"/>
  <c r="AG109" i="32"/>
  <c r="AG110" i="32"/>
  <c r="AG111" i="32"/>
  <c r="AG112" i="32"/>
  <c r="AG113" i="32"/>
  <c r="AG114" i="32"/>
  <c r="AG115" i="32"/>
  <c r="AG116" i="32"/>
  <c r="AG117" i="32"/>
  <c r="AG118" i="32"/>
  <c r="AG119" i="32"/>
  <c r="AG120" i="32"/>
  <c r="AG121" i="32"/>
  <c r="AG122" i="32"/>
  <c r="AG123" i="32"/>
  <c r="AG124" i="32"/>
  <c r="AG125" i="32"/>
  <c r="AG126" i="32"/>
  <c r="AG127" i="32"/>
  <c r="AG128" i="32"/>
  <c r="AG129" i="32"/>
  <c r="AG130" i="32"/>
  <c r="AG131" i="32"/>
  <c r="AG132" i="32"/>
  <c r="AG133" i="32"/>
  <c r="AG134" i="32"/>
  <c r="AG135" i="32"/>
  <c r="AG136" i="32"/>
  <c r="AG137" i="32"/>
  <c r="AG138" i="32"/>
  <c r="AG139" i="32"/>
  <c r="AG140" i="32"/>
  <c r="AG141" i="32"/>
  <c r="AG142" i="32"/>
  <c r="AG143" i="32"/>
  <c r="AG144" i="32"/>
  <c r="AG145" i="32"/>
  <c r="AG146" i="32"/>
  <c r="AG147" i="32"/>
  <c r="AG148" i="32"/>
  <c r="AG149" i="32"/>
  <c r="AG150" i="32"/>
  <c r="AG151" i="32"/>
  <c r="AG152" i="32"/>
  <c r="AG153" i="32"/>
  <c r="AG154" i="32"/>
  <c r="AG155" i="32"/>
  <c r="AG156" i="32"/>
  <c r="AG157" i="32"/>
  <c r="AG158" i="32"/>
  <c r="AG159" i="32"/>
  <c r="AG160" i="32"/>
  <c r="AG161" i="32"/>
  <c r="AG162" i="32"/>
  <c r="AG163" i="32"/>
  <c r="AG164" i="32"/>
  <c r="AG165" i="32"/>
  <c r="AG166" i="32"/>
  <c r="AG167" i="32"/>
  <c r="AG168" i="32"/>
  <c r="AG169" i="32"/>
  <c r="AG170" i="32"/>
  <c r="AG171" i="32"/>
  <c r="AG172" i="32"/>
  <c r="AG173" i="32"/>
  <c r="AG174" i="32"/>
  <c r="AG175" i="32"/>
  <c r="AG176" i="32"/>
  <c r="AG177" i="32"/>
  <c r="AG178" i="32"/>
  <c r="AG179" i="32"/>
  <c r="AG180" i="32"/>
  <c r="AG181" i="32"/>
  <c r="AG182" i="32"/>
  <c r="AG183" i="32"/>
  <c r="AG184" i="32"/>
  <c r="AG185" i="32"/>
  <c r="AG186" i="32"/>
  <c r="AG187" i="32"/>
  <c r="AG188" i="32"/>
  <c r="AG189" i="32"/>
  <c r="AF23" i="32"/>
  <c r="AF24" i="32"/>
  <c r="AF25" i="32"/>
  <c r="AF26" i="32"/>
  <c r="AF27" i="32"/>
  <c r="AF28" i="32"/>
  <c r="AF29" i="32"/>
  <c r="AF30" i="32"/>
  <c r="AF31" i="32"/>
  <c r="AF32" i="32"/>
  <c r="AF33" i="32"/>
  <c r="AF34" i="32"/>
  <c r="AF35" i="32"/>
  <c r="AF36" i="32"/>
  <c r="AF37" i="32"/>
  <c r="AF38" i="32"/>
  <c r="AF39" i="32"/>
  <c r="AF40" i="32"/>
  <c r="AF41" i="32"/>
  <c r="AF42" i="32"/>
  <c r="AF43" i="32"/>
  <c r="AF44" i="32"/>
  <c r="AF45" i="32"/>
  <c r="AF46" i="32"/>
  <c r="AF47" i="32"/>
  <c r="AF48" i="32"/>
  <c r="AF49" i="32"/>
  <c r="AF50" i="32"/>
  <c r="AF51" i="32"/>
  <c r="AF52" i="32"/>
  <c r="AF53" i="32"/>
  <c r="AF54" i="32"/>
  <c r="AF55" i="32"/>
  <c r="AF56" i="32"/>
  <c r="AF57" i="32"/>
  <c r="AF58" i="32"/>
  <c r="AF59" i="32"/>
  <c r="AF60" i="32"/>
  <c r="AF61" i="32"/>
  <c r="AF62" i="32"/>
  <c r="AF63" i="32"/>
  <c r="AF64" i="32"/>
  <c r="AF65" i="32"/>
  <c r="AF66" i="32"/>
  <c r="AF67" i="32"/>
  <c r="AF68" i="32"/>
  <c r="AF69" i="32"/>
  <c r="AF70" i="32"/>
  <c r="AF71" i="32"/>
  <c r="AF72" i="32"/>
  <c r="AF73" i="32"/>
  <c r="AF74" i="32"/>
  <c r="AF75" i="32"/>
  <c r="AF76" i="32"/>
  <c r="AF77" i="32"/>
  <c r="AF78" i="32"/>
  <c r="AF79" i="32"/>
  <c r="AF80" i="32"/>
  <c r="AF81" i="32"/>
  <c r="AF82" i="32"/>
  <c r="AF83" i="32"/>
  <c r="AF84" i="32"/>
  <c r="AF85" i="32"/>
  <c r="AF86" i="32"/>
  <c r="AF87" i="32"/>
  <c r="AF88" i="32"/>
  <c r="AF89" i="32"/>
  <c r="AF90" i="32"/>
  <c r="AF91" i="32"/>
  <c r="AF92" i="32"/>
  <c r="AF93" i="32"/>
  <c r="AF94" i="32"/>
  <c r="AF95" i="32"/>
  <c r="AF96" i="32"/>
  <c r="AF97" i="32"/>
  <c r="AF98" i="32"/>
  <c r="AF99" i="32"/>
  <c r="AF100" i="32"/>
  <c r="AF101" i="32"/>
  <c r="AF102" i="32"/>
  <c r="AF103" i="32"/>
  <c r="AF104" i="32"/>
  <c r="AF105" i="32"/>
  <c r="AF106" i="32"/>
  <c r="AF107" i="32"/>
  <c r="AF108" i="32"/>
  <c r="AF109" i="32"/>
  <c r="AF110" i="32"/>
  <c r="AF111" i="32"/>
  <c r="AF112" i="32"/>
  <c r="AF113" i="32"/>
  <c r="AF114" i="32"/>
  <c r="AF115" i="32"/>
  <c r="AF116" i="32"/>
  <c r="AF117" i="32"/>
  <c r="AF118" i="32"/>
  <c r="AF119" i="32"/>
  <c r="AF120" i="32"/>
  <c r="AF121" i="32"/>
  <c r="AF122" i="32"/>
  <c r="AF123" i="32"/>
  <c r="AF124" i="32"/>
  <c r="AF125" i="32"/>
  <c r="AF126" i="32"/>
  <c r="AF127" i="32"/>
  <c r="AF128" i="32"/>
  <c r="AF129" i="32"/>
  <c r="AF130" i="32"/>
  <c r="AF131" i="32"/>
  <c r="AF132" i="32"/>
  <c r="AF133" i="32"/>
  <c r="AF134" i="32"/>
  <c r="AF135" i="32"/>
  <c r="AF136" i="32"/>
  <c r="AF137" i="32"/>
  <c r="AF138" i="32"/>
  <c r="AF139" i="32"/>
  <c r="AF140" i="32"/>
  <c r="AF141" i="32"/>
  <c r="AF142" i="32"/>
  <c r="AF143" i="32"/>
  <c r="AF144" i="32"/>
  <c r="AF145" i="32"/>
  <c r="AF146" i="32"/>
  <c r="AF147" i="32"/>
  <c r="AF148" i="32"/>
  <c r="AF149" i="32"/>
  <c r="AF150" i="32"/>
  <c r="AF151" i="32"/>
  <c r="AF152" i="32"/>
  <c r="AF153" i="32"/>
  <c r="AF154" i="32"/>
  <c r="AF155" i="32"/>
  <c r="AF156" i="32"/>
  <c r="AF157" i="32"/>
  <c r="AF158" i="32"/>
  <c r="AF159" i="32"/>
  <c r="AF160" i="32"/>
  <c r="AF161" i="32"/>
  <c r="AF162" i="32"/>
  <c r="AF163" i="32"/>
  <c r="AF164" i="32"/>
  <c r="AF165" i="32"/>
  <c r="AF166" i="32"/>
  <c r="AF167" i="32"/>
  <c r="AF168" i="32"/>
  <c r="AF169" i="32"/>
  <c r="AF170" i="32"/>
  <c r="AF171" i="32"/>
  <c r="AF172" i="32"/>
  <c r="AF173" i="32"/>
  <c r="AF174" i="32"/>
  <c r="AF175" i="32"/>
  <c r="AF176" i="32"/>
  <c r="AF177" i="32"/>
  <c r="AF178" i="32"/>
  <c r="AF179" i="32"/>
  <c r="AF180" i="32"/>
  <c r="AF181" i="32"/>
  <c r="AF182" i="32"/>
  <c r="AF183" i="32"/>
  <c r="AF184" i="32"/>
  <c r="AF185" i="32"/>
  <c r="AF186" i="32"/>
  <c r="AF187" i="32"/>
  <c r="AF188" i="32"/>
  <c r="AF189" i="32"/>
  <c r="AF22" i="32"/>
  <c r="AL13" i="34"/>
  <c r="AL14" i="34"/>
  <c r="AL15" i="34"/>
  <c r="AL16" i="34"/>
  <c r="AL17" i="34"/>
  <c r="AL18" i="34"/>
  <c r="AL19" i="34"/>
  <c r="AL20" i="34"/>
  <c r="AL21" i="34"/>
  <c r="AL22" i="34"/>
  <c r="AL23" i="34"/>
  <c r="AL24" i="34"/>
  <c r="AL25" i="34"/>
  <c r="AL26" i="34"/>
  <c r="AL27" i="34"/>
  <c r="AL28" i="34"/>
  <c r="AL29" i="34"/>
  <c r="AL30" i="34"/>
  <c r="AL31" i="34"/>
  <c r="AL32" i="34"/>
  <c r="AL33" i="34"/>
  <c r="AL34" i="34"/>
  <c r="AL35" i="34"/>
  <c r="AL36" i="34"/>
  <c r="AL37" i="34"/>
  <c r="AL38" i="34"/>
  <c r="AL39" i="34"/>
  <c r="AL40" i="34"/>
  <c r="AL41" i="34"/>
  <c r="AL42" i="34"/>
  <c r="AL43" i="34"/>
  <c r="AL44" i="34"/>
  <c r="AL45" i="34"/>
  <c r="AL46" i="34"/>
  <c r="AL47" i="34"/>
  <c r="AL48" i="34"/>
  <c r="AL49" i="34"/>
  <c r="AL50" i="34"/>
  <c r="AL51" i="34"/>
  <c r="AL52" i="34"/>
  <c r="AL53" i="34"/>
  <c r="AL54" i="34"/>
  <c r="AL55" i="34"/>
  <c r="AL56" i="34"/>
  <c r="AL57" i="34"/>
  <c r="AL58" i="34"/>
  <c r="AL59" i="34"/>
  <c r="AL60" i="34"/>
  <c r="AL61" i="34"/>
  <c r="AL62" i="34"/>
  <c r="AL63" i="34"/>
  <c r="AL64" i="34"/>
  <c r="AL65" i="34"/>
  <c r="AL66" i="34"/>
  <c r="AL67" i="34"/>
  <c r="AL68" i="34"/>
  <c r="AL69" i="34"/>
  <c r="AL70" i="34"/>
  <c r="AL71" i="34"/>
  <c r="AL72" i="34"/>
  <c r="AL73" i="34"/>
  <c r="AL74" i="34"/>
  <c r="AL75" i="34"/>
  <c r="AL76" i="34"/>
  <c r="AL77" i="34"/>
  <c r="AL78" i="34"/>
  <c r="AL79" i="34"/>
  <c r="AL80" i="34"/>
  <c r="AL81" i="34"/>
  <c r="AL82" i="34"/>
  <c r="AL83" i="34"/>
  <c r="AL84" i="34"/>
  <c r="AL85" i="34"/>
  <c r="AL86" i="34"/>
  <c r="AL12" i="34"/>
  <c r="AK13" i="34"/>
  <c r="AK14" i="34"/>
  <c r="AK15" i="34"/>
  <c r="AK16" i="34"/>
  <c r="AK17" i="34"/>
  <c r="AK18" i="34"/>
  <c r="AK19" i="34"/>
  <c r="AK20" i="34"/>
  <c r="AK21" i="34"/>
  <c r="AK22" i="34"/>
  <c r="AK23" i="34"/>
  <c r="AK24" i="34"/>
  <c r="AK25" i="34"/>
  <c r="AK26" i="34"/>
  <c r="AK27" i="34"/>
  <c r="AK28" i="34"/>
  <c r="AK29" i="34"/>
  <c r="AK30" i="34"/>
  <c r="AK31" i="34"/>
  <c r="AK32" i="34"/>
  <c r="AK33" i="34"/>
  <c r="AK34" i="34"/>
  <c r="AK35" i="34"/>
  <c r="AK36" i="34"/>
  <c r="AK37" i="34"/>
  <c r="AK38" i="34"/>
  <c r="AK39" i="34"/>
  <c r="AK40" i="34"/>
  <c r="AK41" i="34"/>
  <c r="AK42" i="34"/>
  <c r="AK43" i="34"/>
  <c r="AK44" i="34"/>
  <c r="AK45" i="34"/>
  <c r="AK46" i="34"/>
  <c r="AK47" i="34"/>
  <c r="AK48" i="34"/>
  <c r="AK49" i="34"/>
  <c r="AK50" i="34"/>
  <c r="AK51" i="34"/>
  <c r="AK52" i="34"/>
  <c r="AK53" i="34"/>
  <c r="AK54" i="34"/>
  <c r="AK55" i="34"/>
  <c r="AK56" i="34"/>
  <c r="AK57" i="34"/>
  <c r="AK58" i="34"/>
  <c r="AK59" i="34"/>
  <c r="AK60" i="34"/>
  <c r="AK61" i="34"/>
  <c r="AK62" i="34"/>
  <c r="AK63" i="34"/>
  <c r="AK64" i="34"/>
  <c r="AK65" i="34"/>
  <c r="AK66" i="34"/>
  <c r="AK67" i="34"/>
  <c r="AK68" i="34"/>
  <c r="AK69" i="34"/>
  <c r="AK70" i="34"/>
  <c r="AK71" i="34"/>
  <c r="AK72" i="34"/>
  <c r="AK73" i="34"/>
  <c r="AK74" i="34"/>
  <c r="AK75" i="34"/>
  <c r="AK76" i="34"/>
  <c r="AK77" i="34"/>
  <c r="AK78" i="34"/>
  <c r="AK79" i="34"/>
  <c r="AK80" i="34"/>
  <c r="AK81" i="34"/>
  <c r="AK82" i="34"/>
  <c r="AK83" i="34"/>
  <c r="AK84" i="34"/>
  <c r="AK85" i="34"/>
  <c r="AK86" i="34"/>
  <c r="AK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Q5" i="39"/>
  <c r="AQ6" i="39"/>
  <c r="AQ7" i="39"/>
  <c r="AQ8" i="39"/>
  <c r="AQ9" i="39"/>
  <c r="AQ10" i="39"/>
  <c r="AQ11" i="39"/>
  <c r="AQ12" i="39"/>
  <c r="AQ13" i="39"/>
  <c r="AQ14" i="39"/>
  <c r="AQ15" i="39"/>
  <c r="AQ16" i="39"/>
  <c r="AQ17" i="39"/>
  <c r="AQ18" i="39"/>
  <c r="AQ19" i="39"/>
  <c r="AQ20" i="39"/>
  <c r="AQ21" i="39"/>
  <c r="AQ22" i="39"/>
  <c r="AQ23" i="39"/>
  <c r="AQ24" i="39"/>
  <c r="AQ25" i="39"/>
  <c r="AQ26" i="39"/>
  <c r="AQ27" i="39"/>
  <c r="AQ28" i="39"/>
  <c r="AQ29" i="39"/>
  <c r="AQ30" i="39"/>
  <c r="AQ31" i="39"/>
  <c r="AQ32" i="39"/>
  <c r="AQ33" i="39"/>
  <c r="AQ34" i="39"/>
  <c r="AQ35" i="39"/>
  <c r="AQ36" i="39"/>
  <c r="AQ37" i="39"/>
  <c r="AQ38" i="39"/>
  <c r="AQ39" i="39"/>
  <c r="AQ40" i="39"/>
  <c r="AQ41" i="39"/>
  <c r="AQ42" i="39"/>
  <c r="AQ43" i="39"/>
  <c r="AQ44" i="39"/>
  <c r="AQ45" i="39"/>
  <c r="AQ46" i="39"/>
  <c r="AQ47" i="39"/>
  <c r="AQ48" i="39"/>
  <c r="AQ49" i="39"/>
  <c r="AQ50" i="39"/>
  <c r="AQ51" i="39"/>
  <c r="AQ52" i="39"/>
  <c r="AQ53" i="39"/>
  <c r="AQ54" i="39"/>
  <c r="AQ55" i="39"/>
  <c r="AQ56" i="39"/>
  <c r="AQ57" i="39"/>
  <c r="AQ58" i="39"/>
  <c r="AQ59" i="39"/>
  <c r="AQ60" i="39"/>
  <c r="AQ61" i="39"/>
  <c r="AQ62" i="39"/>
  <c r="AQ63" i="39"/>
  <c r="AQ64" i="39"/>
  <c r="AQ65" i="39"/>
  <c r="AQ66" i="39"/>
  <c r="AQ67" i="39"/>
  <c r="AQ68" i="39"/>
  <c r="AQ69" i="39"/>
  <c r="AQ70" i="39"/>
  <c r="AQ71" i="39"/>
  <c r="AQ72" i="39"/>
  <c r="AQ73" i="39"/>
  <c r="AQ74" i="39"/>
  <c r="AQ75" i="39"/>
  <c r="AQ76" i="39"/>
  <c r="AQ77" i="39"/>
  <c r="AQ78" i="39"/>
  <c r="AQ79" i="39"/>
  <c r="AQ80" i="39"/>
  <c r="AQ81" i="39"/>
  <c r="AQ82" i="39"/>
  <c r="AQ83" i="39"/>
  <c r="AQ84" i="39"/>
  <c r="AQ85" i="39"/>
  <c r="AQ86" i="39"/>
  <c r="AQ87" i="39"/>
  <c r="AQ88" i="39"/>
  <c r="AQ89" i="39"/>
  <c r="AQ90" i="39"/>
  <c r="AQ91" i="39"/>
  <c r="AQ92" i="39"/>
  <c r="AQ93" i="39"/>
  <c r="AQ94" i="39"/>
  <c r="AQ95" i="39"/>
  <c r="AQ96" i="39"/>
  <c r="AQ97" i="39"/>
  <c r="AQ98" i="39"/>
  <c r="AQ99" i="39"/>
  <c r="AQ100" i="39"/>
  <c r="AQ101" i="39"/>
  <c r="AQ102" i="39"/>
  <c r="AQ103" i="39"/>
  <c r="AQ104" i="39"/>
  <c r="AQ105" i="39"/>
  <c r="AQ106" i="39"/>
  <c r="AQ107" i="39"/>
  <c r="AQ108" i="39"/>
  <c r="AQ109" i="39"/>
  <c r="AQ110" i="39"/>
  <c r="AQ111" i="39"/>
  <c r="AQ112" i="39"/>
  <c r="AQ113" i="39"/>
  <c r="AQ114" i="39"/>
  <c r="AQ115" i="39"/>
  <c r="AQ116" i="39"/>
  <c r="AQ117" i="39"/>
  <c r="AQ118" i="39"/>
  <c r="AQ119" i="39"/>
  <c r="AQ120" i="39"/>
  <c r="AQ121" i="39"/>
  <c r="AQ122" i="39"/>
  <c r="AQ123" i="39"/>
  <c r="AQ124" i="39"/>
  <c r="AQ125" i="39"/>
  <c r="AQ126" i="39"/>
  <c r="AQ127" i="39"/>
  <c r="AQ128" i="39"/>
  <c r="AQ129" i="39"/>
  <c r="AQ130" i="39"/>
  <c r="AQ4" i="39"/>
  <c r="AP5" i="39"/>
  <c r="AP6" i="39"/>
  <c r="AP7" i="39"/>
  <c r="AP8" i="39"/>
  <c r="AP9" i="39"/>
  <c r="AP10" i="39"/>
  <c r="AP11" i="39"/>
  <c r="AP12" i="39"/>
  <c r="AP13" i="39"/>
  <c r="AP14" i="39"/>
  <c r="AP15" i="39"/>
  <c r="AP16" i="39"/>
  <c r="AP17" i="39"/>
  <c r="AP18" i="39"/>
  <c r="AP19" i="39"/>
  <c r="AP20" i="39"/>
  <c r="AP21" i="39"/>
  <c r="AP22" i="39"/>
  <c r="AP23" i="39"/>
  <c r="AP24" i="39"/>
  <c r="AP25" i="39"/>
  <c r="AP26" i="39"/>
  <c r="AP27" i="39"/>
  <c r="AP28" i="39"/>
  <c r="AP29" i="39"/>
  <c r="AP30" i="39"/>
  <c r="AP31" i="39"/>
  <c r="AP32" i="39"/>
  <c r="AP33" i="39"/>
  <c r="AP34" i="39"/>
  <c r="AP35" i="39"/>
  <c r="AP36" i="39"/>
  <c r="AP37" i="39"/>
  <c r="AP38" i="39"/>
  <c r="AP39" i="39"/>
  <c r="AP40" i="39"/>
  <c r="AP41" i="39"/>
  <c r="AP42" i="39"/>
  <c r="AP43" i="39"/>
  <c r="AP44" i="39"/>
  <c r="AP45" i="39"/>
  <c r="AP46" i="39"/>
  <c r="AP47" i="39"/>
  <c r="AP48" i="39"/>
  <c r="AP49" i="39"/>
  <c r="AP50" i="39"/>
  <c r="AP51" i="39"/>
  <c r="AP52" i="39"/>
  <c r="AP53" i="39"/>
  <c r="AP54" i="39"/>
  <c r="AP55" i="39"/>
  <c r="AP56" i="39"/>
  <c r="AP57" i="39"/>
  <c r="AP58" i="39"/>
  <c r="AP59" i="39"/>
  <c r="AP60" i="39"/>
  <c r="AP61" i="39"/>
  <c r="AP62" i="39"/>
  <c r="AP63" i="39"/>
  <c r="AP64" i="39"/>
  <c r="AP65" i="39"/>
  <c r="AP66" i="39"/>
  <c r="AP67" i="39"/>
  <c r="AP68" i="39"/>
  <c r="AP69" i="39"/>
  <c r="AP70" i="39"/>
  <c r="AP71" i="39"/>
  <c r="AP72" i="39"/>
  <c r="AP73" i="39"/>
  <c r="AP74" i="39"/>
  <c r="AP75" i="39"/>
  <c r="AP76" i="39"/>
  <c r="AP77" i="39"/>
  <c r="AP78" i="39"/>
  <c r="AP79" i="39"/>
  <c r="AP80" i="39"/>
  <c r="AP81" i="39"/>
  <c r="AP82" i="39"/>
  <c r="AP83" i="39"/>
  <c r="AP84" i="39"/>
  <c r="AP85" i="39"/>
  <c r="AP86" i="39"/>
  <c r="AP87" i="39"/>
  <c r="AP88" i="39"/>
  <c r="AP89" i="39"/>
  <c r="AP90" i="39"/>
  <c r="AP91" i="39"/>
  <c r="AP92" i="39"/>
  <c r="AP93" i="39"/>
  <c r="AP94" i="39"/>
  <c r="AP95" i="39"/>
  <c r="AP96" i="39"/>
  <c r="AP97" i="39"/>
  <c r="AP98" i="39"/>
  <c r="AP99" i="39"/>
  <c r="AP100" i="39"/>
  <c r="AP101" i="39"/>
  <c r="AP102" i="39"/>
  <c r="AP103" i="39"/>
  <c r="AP104" i="39"/>
  <c r="AP105" i="39"/>
  <c r="AP106" i="39"/>
  <c r="AP107" i="39"/>
  <c r="AP108" i="39"/>
  <c r="AP109" i="39"/>
  <c r="AP110" i="39"/>
  <c r="AP111" i="39"/>
  <c r="AP112" i="39"/>
  <c r="AP113" i="39"/>
  <c r="AP114" i="39"/>
  <c r="AP115" i="39"/>
  <c r="AP116" i="39"/>
  <c r="AP117" i="39"/>
  <c r="AP118" i="39"/>
  <c r="AP119" i="39"/>
  <c r="AP120" i="39"/>
  <c r="AP121" i="39"/>
  <c r="AP122" i="39"/>
  <c r="AP123" i="39"/>
  <c r="AP124" i="39"/>
  <c r="AP125" i="39"/>
  <c r="AP126" i="39"/>
  <c r="AP127" i="39"/>
  <c r="AP128" i="39"/>
  <c r="AP129" i="39"/>
  <c r="AP130" i="39"/>
  <c r="AP4" i="39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AO56" i="39"/>
  <c r="AO57" i="39"/>
  <c r="AO58" i="39"/>
  <c r="AO59" i="39"/>
  <c r="AO60" i="39"/>
  <c r="AO61" i="39"/>
  <c r="AO62" i="39"/>
  <c r="AO63" i="39"/>
  <c r="AO64" i="39"/>
  <c r="AO65" i="39"/>
  <c r="AO66" i="39"/>
  <c r="AO67" i="39"/>
  <c r="AO68" i="39"/>
  <c r="AO69" i="39"/>
  <c r="AO70" i="39"/>
  <c r="AO71" i="39"/>
  <c r="AO72" i="39"/>
  <c r="AO73" i="39"/>
  <c r="AO74" i="39"/>
  <c r="AO75" i="39"/>
  <c r="AO76" i="39"/>
  <c r="AO77" i="39"/>
  <c r="AO78" i="39"/>
  <c r="AO79" i="39"/>
  <c r="AO80" i="39"/>
  <c r="AO81" i="39"/>
  <c r="AO82" i="39"/>
  <c r="AO83" i="39"/>
  <c r="AO84" i="39"/>
  <c r="AO85" i="39"/>
  <c r="AO86" i="39"/>
  <c r="AO87" i="39"/>
  <c r="AO88" i="39"/>
  <c r="AO89" i="39"/>
  <c r="AO90" i="39"/>
  <c r="AO91" i="39"/>
  <c r="AO92" i="39"/>
  <c r="AO93" i="39"/>
  <c r="AO94" i="39"/>
  <c r="AO95" i="39"/>
  <c r="AO96" i="39"/>
  <c r="AO97" i="39"/>
  <c r="AO98" i="39"/>
  <c r="AO99" i="39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O4" i="39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AN57" i="39"/>
  <c r="AN58" i="39"/>
  <c r="AN59" i="39"/>
  <c r="AN60" i="39"/>
  <c r="AN61" i="39"/>
  <c r="AN62" i="39"/>
  <c r="AN63" i="39"/>
  <c r="AN64" i="39"/>
  <c r="AN65" i="39"/>
  <c r="AN66" i="39"/>
  <c r="AN67" i="39"/>
  <c r="AN68" i="39"/>
  <c r="AN69" i="39"/>
  <c r="AN70" i="39"/>
  <c r="AN71" i="39"/>
  <c r="AN72" i="39"/>
  <c r="AN73" i="39"/>
  <c r="AN74" i="39"/>
  <c r="AN75" i="39"/>
  <c r="AN76" i="39"/>
  <c r="AN77" i="39"/>
  <c r="AN78" i="39"/>
  <c r="AN79" i="39"/>
  <c r="AN80" i="39"/>
  <c r="AN81" i="39"/>
  <c r="AN82" i="39"/>
  <c r="AN83" i="39"/>
  <c r="AN84" i="39"/>
  <c r="AN85" i="39"/>
  <c r="AN86" i="39"/>
  <c r="AN87" i="39"/>
  <c r="AN88" i="39"/>
  <c r="AN89" i="39"/>
  <c r="AN90" i="39"/>
  <c r="AN91" i="39"/>
  <c r="AN92" i="39"/>
  <c r="AN93" i="39"/>
  <c r="AN94" i="39"/>
  <c r="AN95" i="39"/>
  <c r="AN96" i="39"/>
  <c r="AN97" i="39"/>
  <c r="AN98" i="39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4" i="39"/>
  <c r="AM5" i="39"/>
  <c r="AM6" i="39"/>
  <c r="AM7" i="39"/>
  <c r="AM8" i="39"/>
  <c r="AM9" i="39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AM62" i="39"/>
  <c r="AM63" i="39"/>
  <c r="AM64" i="39"/>
  <c r="AM65" i="39"/>
  <c r="AM66" i="39"/>
  <c r="AM67" i="39"/>
  <c r="AM68" i="39"/>
  <c r="AM69" i="39"/>
  <c r="AM70" i="39"/>
  <c r="AM71" i="39"/>
  <c r="AM72" i="39"/>
  <c r="AM73" i="39"/>
  <c r="AM74" i="39"/>
  <c r="AM75" i="39"/>
  <c r="AM76" i="39"/>
  <c r="AM77" i="39"/>
  <c r="AM78" i="39"/>
  <c r="AM79" i="39"/>
  <c r="AM80" i="39"/>
  <c r="AM81" i="39"/>
  <c r="AM82" i="39"/>
  <c r="AM83" i="39"/>
  <c r="AM84" i="39"/>
  <c r="AM85" i="39"/>
  <c r="AM86" i="39"/>
  <c r="AM87" i="39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AM100" i="39"/>
  <c r="AM101" i="39"/>
  <c r="AM102" i="39"/>
  <c r="AM103" i="39"/>
  <c r="AM104" i="39"/>
  <c r="AM105" i="39"/>
  <c r="AM106" i="39"/>
  <c r="AM107" i="39"/>
  <c r="AM108" i="39"/>
  <c r="AM109" i="39"/>
  <c r="AM110" i="39"/>
  <c r="AM111" i="39"/>
  <c r="AM112" i="39"/>
  <c r="AM113" i="39"/>
  <c r="AM114" i="39"/>
  <c r="AM115" i="39"/>
  <c r="AM116" i="39"/>
  <c r="AM117" i="39"/>
  <c r="AM118" i="39"/>
  <c r="AM119" i="39"/>
  <c r="AM120" i="39"/>
  <c r="AM121" i="39"/>
  <c r="AM122" i="39"/>
  <c r="AM123" i="39"/>
  <c r="AM124" i="39"/>
  <c r="AM125" i="39"/>
  <c r="AM126" i="39"/>
  <c r="AM127" i="39"/>
  <c r="AM128" i="39"/>
  <c r="AM129" i="39"/>
  <c r="AM130" i="39"/>
  <c r="AM4" i="39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M216" i="16"/>
  <c r="AM217" i="16"/>
  <c r="AM218" i="16"/>
  <c r="AM219" i="16"/>
  <c r="AM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L38" i="16"/>
  <c r="AL39" i="16"/>
  <c r="AL40" i="16"/>
  <c r="AL41" i="16"/>
  <c r="AL42" i="16"/>
  <c r="AL43" i="16"/>
  <c r="AL44" i="16"/>
  <c r="AL45" i="16"/>
  <c r="AL46" i="16"/>
  <c r="AL47" i="16"/>
  <c r="AL48" i="16"/>
  <c r="AL49" i="16"/>
  <c r="AL50" i="16"/>
  <c r="AL51" i="16"/>
  <c r="AL52" i="16"/>
  <c r="AL53" i="16"/>
  <c r="AL54" i="16"/>
  <c r="AL55" i="16"/>
  <c r="AL56" i="16"/>
  <c r="AL57" i="16"/>
  <c r="AL58" i="16"/>
  <c r="AL59" i="16"/>
  <c r="AL60" i="16"/>
  <c r="AL61" i="16"/>
  <c r="AL62" i="16"/>
  <c r="AL63" i="16"/>
  <c r="AL64" i="16"/>
  <c r="AL65" i="16"/>
  <c r="AL66" i="16"/>
  <c r="AL67" i="16"/>
  <c r="AL68" i="16"/>
  <c r="AL69" i="16"/>
  <c r="AL70" i="16"/>
  <c r="AL71" i="16"/>
  <c r="AL72" i="16"/>
  <c r="AL73" i="16"/>
  <c r="AL74" i="16"/>
  <c r="AL75" i="16"/>
  <c r="AL76" i="16"/>
  <c r="AL77" i="16"/>
  <c r="AL78" i="16"/>
  <c r="AL79" i="16"/>
  <c r="AL80" i="16"/>
  <c r="AL81" i="16"/>
  <c r="AL82" i="16"/>
  <c r="AL83" i="16"/>
  <c r="AL84" i="16"/>
  <c r="AL85" i="16"/>
  <c r="AL86" i="16"/>
  <c r="AL87" i="16"/>
  <c r="AL88" i="16"/>
  <c r="AL89" i="16"/>
  <c r="AL90" i="16"/>
  <c r="AL91" i="16"/>
  <c r="AL92" i="16"/>
  <c r="AL93" i="16"/>
  <c r="AL94" i="16"/>
  <c r="AL95" i="16"/>
  <c r="AL96" i="16"/>
  <c r="AL97" i="16"/>
  <c r="AL98" i="16"/>
  <c r="AL99" i="16"/>
  <c r="AL100" i="16"/>
  <c r="AL101" i="16"/>
  <c r="AL102" i="16"/>
  <c r="AL103" i="16"/>
  <c r="AL104" i="16"/>
  <c r="AL105" i="16"/>
  <c r="AL106" i="16"/>
  <c r="AL107" i="16"/>
  <c r="AL108" i="16"/>
  <c r="AL109" i="16"/>
  <c r="AL110" i="16"/>
  <c r="AL111" i="16"/>
  <c r="AL112" i="16"/>
  <c r="AL113" i="16"/>
  <c r="AL114" i="16"/>
  <c r="AL115" i="16"/>
  <c r="AL116" i="16"/>
  <c r="AL117" i="16"/>
  <c r="AL118" i="16"/>
  <c r="AL119" i="16"/>
  <c r="AL120" i="16"/>
  <c r="AL121" i="16"/>
  <c r="AL122" i="16"/>
  <c r="AL123" i="16"/>
  <c r="AL124" i="16"/>
  <c r="AL125" i="16"/>
  <c r="AL126" i="16"/>
  <c r="AL127" i="16"/>
  <c r="AL128" i="16"/>
  <c r="AL129" i="16"/>
  <c r="AL130" i="16"/>
  <c r="AL131" i="16"/>
  <c r="AL132" i="16"/>
  <c r="AL133" i="16"/>
  <c r="AL134" i="16"/>
  <c r="AL135" i="16"/>
  <c r="AL136" i="16"/>
  <c r="AL137" i="16"/>
  <c r="AL138" i="16"/>
  <c r="AL139" i="16"/>
  <c r="AL140" i="16"/>
  <c r="AL141" i="16"/>
  <c r="AL142" i="16"/>
  <c r="AL143" i="16"/>
  <c r="AL144" i="16"/>
  <c r="AL145" i="16"/>
  <c r="AL146" i="16"/>
  <c r="AL147" i="16"/>
  <c r="AL148" i="16"/>
  <c r="AL149" i="16"/>
  <c r="AL150" i="16"/>
  <c r="AL151" i="16"/>
  <c r="AL152" i="16"/>
  <c r="AL153" i="16"/>
  <c r="AL154" i="16"/>
  <c r="AL155" i="16"/>
  <c r="AL156" i="16"/>
  <c r="AL157" i="16"/>
  <c r="AL158" i="16"/>
  <c r="AL159" i="16"/>
  <c r="AL160" i="16"/>
  <c r="AL161" i="16"/>
  <c r="AL162" i="16"/>
  <c r="AL163" i="16"/>
  <c r="AL164" i="16"/>
  <c r="AL165" i="16"/>
  <c r="AL166" i="16"/>
  <c r="AL167" i="16"/>
  <c r="AL168" i="16"/>
  <c r="AL169" i="16"/>
  <c r="AL170" i="16"/>
  <c r="AL171" i="16"/>
  <c r="AL172" i="16"/>
  <c r="AL173" i="16"/>
  <c r="AL174" i="16"/>
  <c r="AL175" i="16"/>
  <c r="AL176" i="16"/>
  <c r="AL177" i="16"/>
  <c r="AL178" i="16"/>
  <c r="AL179" i="16"/>
  <c r="AL180" i="16"/>
  <c r="AL181" i="16"/>
  <c r="AL182" i="16"/>
  <c r="AL183" i="16"/>
  <c r="AL184" i="16"/>
  <c r="AL185" i="16"/>
  <c r="AL186" i="16"/>
  <c r="AL187" i="16"/>
  <c r="AL188" i="16"/>
  <c r="AL189" i="16"/>
  <c r="AL190" i="16"/>
  <c r="AL191" i="16"/>
  <c r="AL192" i="16"/>
  <c r="AL193" i="16"/>
  <c r="AL194" i="16"/>
  <c r="AL195" i="16"/>
  <c r="AL196" i="16"/>
  <c r="AL197" i="16"/>
  <c r="AL198" i="16"/>
  <c r="AL199" i="16"/>
  <c r="AL200" i="16"/>
  <c r="AL201" i="16"/>
  <c r="AL202" i="16"/>
  <c r="AL203" i="16"/>
  <c r="AL204" i="16"/>
  <c r="AL205" i="16"/>
  <c r="AL206" i="16"/>
  <c r="AL207" i="16"/>
  <c r="AL208" i="16"/>
  <c r="AL209" i="16"/>
  <c r="AL210" i="16"/>
  <c r="AL211" i="16"/>
  <c r="AL212" i="16"/>
  <c r="AL213" i="16"/>
  <c r="AL214" i="16"/>
  <c r="AL215" i="16"/>
  <c r="AL216" i="16"/>
  <c r="AL217" i="16"/>
  <c r="AL218" i="16"/>
  <c r="AL219" i="16"/>
  <c r="AL10" i="16"/>
  <c r="AK143" i="16"/>
  <c r="AI11" i="16"/>
  <c r="AK11" i="16" s="1"/>
  <c r="AI12" i="16"/>
  <c r="AK12" i="16" s="1"/>
  <c r="AI13" i="16"/>
  <c r="AI14" i="16"/>
  <c r="AI15" i="16"/>
  <c r="AK15" i="16" s="1"/>
  <c r="AI16" i="16"/>
  <c r="AK16" i="16" s="1"/>
  <c r="AI17" i="16"/>
  <c r="AI18" i="16"/>
  <c r="AI19" i="16"/>
  <c r="AK19" i="16" s="1"/>
  <c r="AI20" i="16"/>
  <c r="AK20" i="16" s="1"/>
  <c r="AI21" i="16"/>
  <c r="AI22" i="16"/>
  <c r="AI23" i="16"/>
  <c r="AK23" i="16" s="1"/>
  <c r="AI24" i="16"/>
  <c r="AK24" i="16" s="1"/>
  <c r="AI25" i="16"/>
  <c r="AI26" i="16"/>
  <c r="AI27" i="16"/>
  <c r="AK27" i="16" s="1"/>
  <c r="AI28" i="16"/>
  <c r="AK28" i="16" s="1"/>
  <c r="AI29" i="16"/>
  <c r="AI30" i="16"/>
  <c r="AI31" i="16"/>
  <c r="AK31" i="16" s="1"/>
  <c r="AI32" i="16"/>
  <c r="AK32" i="16" s="1"/>
  <c r="AI33" i="16"/>
  <c r="AI34" i="16"/>
  <c r="AI35" i="16"/>
  <c r="AK35" i="16" s="1"/>
  <c r="AI36" i="16"/>
  <c r="AK36" i="16" s="1"/>
  <c r="AI37" i="16"/>
  <c r="AI38" i="16"/>
  <c r="AI39" i="16"/>
  <c r="AK39" i="16" s="1"/>
  <c r="AI40" i="16"/>
  <c r="AK40" i="16" s="1"/>
  <c r="AI41" i="16"/>
  <c r="AI42" i="16"/>
  <c r="AI43" i="16"/>
  <c r="AK43" i="16" s="1"/>
  <c r="AI44" i="16"/>
  <c r="AK44" i="16" s="1"/>
  <c r="AI45" i="16"/>
  <c r="AI46" i="16"/>
  <c r="AI47" i="16"/>
  <c r="AK47" i="16" s="1"/>
  <c r="AI48" i="16"/>
  <c r="AK48" i="16" s="1"/>
  <c r="AI49" i="16"/>
  <c r="AI50" i="16"/>
  <c r="AI51" i="16"/>
  <c r="AK51" i="16" s="1"/>
  <c r="AI52" i="16"/>
  <c r="AK52" i="16" s="1"/>
  <c r="AI53" i="16"/>
  <c r="AI54" i="16"/>
  <c r="AI55" i="16"/>
  <c r="AK55" i="16" s="1"/>
  <c r="AI56" i="16"/>
  <c r="AK56" i="16" s="1"/>
  <c r="AI57" i="16"/>
  <c r="AI58" i="16"/>
  <c r="AI59" i="16"/>
  <c r="AK59" i="16" s="1"/>
  <c r="AI60" i="16"/>
  <c r="AK60" i="16" s="1"/>
  <c r="AI61" i="16"/>
  <c r="AI62" i="16"/>
  <c r="AI63" i="16"/>
  <c r="AK63" i="16" s="1"/>
  <c r="AI64" i="16"/>
  <c r="AK64" i="16" s="1"/>
  <c r="AI65" i="16"/>
  <c r="AI66" i="16"/>
  <c r="AI67" i="16"/>
  <c r="AK67" i="16" s="1"/>
  <c r="AI68" i="16"/>
  <c r="AK68" i="16" s="1"/>
  <c r="AI69" i="16"/>
  <c r="AI70" i="16"/>
  <c r="AI71" i="16"/>
  <c r="AK71" i="16" s="1"/>
  <c r="AI72" i="16"/>
  <c r="AK72" i="16" s="1"/>
  <c r="AI73" i="16"/>
  <c r="AI74" i="16"/>
  <c r="AI75" i="16"/>
  <c r="AK75" i="16" s="1"/>
  <c r="AI76" i="16"/>
  <c r="AK76" i="16" s="1"/>
  <c r="AI77" i="16"/>
  <c r="AI78" i="16"/>
  <c r="AI79" i="16"/>
  <c r="AK79" i="16" s="1"/>
  <c r="AI80" i="16"/>
  <c r="AK80" i="16" s="1"/>
  <c r="AI81" i="16"/>
  <c r="AI82" i="16"/>
  <c r="AI83" i="16"/>
  <c r="AK83" i="16" s="1"/>
  <c r="AI84" i="16"/>
  <c r="AK84" i="16" s="1"/>
  <c r="AI85" i="16"/>
  <c r="AI86" i="16"/>
  <c r="AI87" i="16"/>
  <c r="AK87" i="16" s="1"/>
  <c r="AI88" i="16"/>
  <c r="AK88" i="16" s="1"/>
  <c r="AI89" i="16"/>
  <c r="AI90" i="16"/>
  <c r="AI91" i="16"/>
  <c r="AK91" i="16" s="1"/>
  <c r="AI92" i="16"/>
  <c r="AK92" i="16" s="1"/>
  <c r="AI93" i="16"/>
  <c r="AI94" i="16"/>
  <c r="AI95" i="16"/>
  <c r="AK95" i="16" s="1"/>
  <c r="AI96" i="16"/>
  <c r="AK96" i="16" s="1"/>
  <c r="AI97" i="16"/>
  <c r="AI98" i="16"/>
  <c r="AI99" i="16"/>
  <c r="AK99" i="16" s="1"/>
  <c r="AI100" i="16"/>
  <c r="AK100" i="16" s="1"/>
  <c r="AI101" i="16"/>
  <c r="AI102" i="16"/>
  <c r="AI103" i="16"/>
  <c r="AK103" i="16" s="1"/>
  <c r="AI104" i="16"/>
  <c r="AK104" i="16" s="1"/>
  <c r="AI105" i="16"/>
  <c r="AI106" i="16"/>
  <c r="AI107" i="16"/>
  <c r="AK107" i="16" s="1"/>
  <c r="AI108" i="16"/>
  <c r="AK108" i="16" s="1"/>
  <c r="AI109" i="16"/>
  <c r="AI110" i="16"/>
  <c r="AI111" i="16"/>
  <c r="AK111" i="16" s="1"/>
  <c r="AI112" i="16"/>
  <c r="AK112" i="16" s="1"/>
  <c r="AI113" i="16"/>
  <c r="AI114" i="16"/>
  <c r="AI115" i="16"/>
  <c r="AK115" i="16" s="1"/>
  <c r="AI116" i="16"/>
  <c r="AK116" i="16" s="1"/>
  <c r="AI117" i="16"/>
  <c r="AI118" i="16"/>
  <c r="AI119" i="16"/>
  <c r="AK119" i="16" s="1"/>
  <c r="AI120" i="16"/>
  <c r="AK120" i="16" s="1"/>
  <c r="AI121" i="16"/>
  <c r="AI122" i="16"/>
  <c r="AI123" i="16"/>
  <c r="AK123" i="16" s="1"/>
  <c r="AI124" i="16"/>
  <c r="AK124" i="16" s="1"/>
  <c r="AI125" i="16"/>
  <c r="AI126" i="16"/>
  <c r="AI127" i="16"/>
  <c r="AK127" i="16" s="1"/>
  <c r="AI128" i="16"/>
  <c r="AK128" i="16" s="1"/>
  <c r="AI129" i="16"/>
  <c r="AI130" i="16"/>
  <c r="AI131" i="16"/>
  <c r="AK131" i="16" s="1"/>
  <c r="AI132" i="16"/>
  <c r="AK132" i="16" s="1"/>
  <c r="AI133" i="16"/>
  <c r="AI134" i="16"/>
  <c r="AI135" i="16"/>
  <c r="AK135" i="16" s="1"/>
  <c r="AI136" i="16"/>
  <c r="AK136" i="16" s="1"/>
  <c r="AI137" i="16"/>
  <c r="AI138" i="16"/>
  <c r="AI139" i="16"/>
  <c r="AK139" i="16" s="1"/>
  <c r="AI140" i="16"/>
  <c r="AK140" i="16" s="1"/>
  <c r="AI141" i="16"/>
  <c r="AI142" i="16"/>
  <c r="AI143" i="16"/>
  <c r="AI144" i="16"/>
  <c r="AK144" i="16" s="1"/>
  <c r="AI145" i="16"/>
  <c r="AI146" i="16"/>
  <c r="AI147" i="16"/>
  <c r="AK147" i="16" s="1"/>
  <c r="AI148" i="16"/>
  <c r="AK148" i="16" s="1"/>
  <c r="AI149" i="16"/>
  <c r="AI150" i="16"/>
  <c r="AI151" i="16"/>
  <c r="AK151" i="16" s="1"/>
  <c r="AI152" i="16"/>
  <c r="AK152" i="16" s="1"/>
  <c r="AI153" i="16"/>
  <c r="AI154" i="16"/>
  <c r="AI155" i="16"/>
  <c r="AK155" i="16" s="1"/>
  <c r="AI156" i="16"/>
  <c r="AK156" i="16" s="1"/>
  <c r="AI157" i="16"/>
  <c r="AI158" i="16"/>
  <c r="AI159" i="16"/>
  <c r="AK159" i="16" s="1"/>
  <c r="AI160" i="16"/>
  <c r="AK160" i="16" s="1"/>
  <c r="AI161" i="16"/>
  <c r="AI162" i="16"/>
  <c r="AI163" i="16"/>
  <c r="AK163" i="16" s="1"/>
  <c r="AI164" i="16"/>
  <c r="AK164" i="16" s="1"/>
  <c r="AI165" i="16"/>
  <c r="AI166" i="16"/>
  <c r="AI167" i="16"/>
  <c r="AK167" i="16" s="1"/>
  <c r="AI168" i="16"/>
  <c r="AK168" i="16" s="1"/>
  <c r="AI169" i="16"/>
  <c r="AI170" i="16"/>
  <c r="AI171" i="16"/>
  <c r="AK171" i="16" s="1"/>
  <c r="AI172" i="16"/>
  <c r="AK172" i="16" s="1"/>
  <c r="AI173" i="16"/>
  <c r="AI174" i="16"/>
  <c r="AI175" i="16"/>
  <c r="AK175" i="16" s="1"/>
  <c r="AI176" i="16"/>
  <c r="AK176" i="16" s="1"/>
  <c r="AI177" i="16"/>
  <c r="AI178" i="16"/>
  <c r="AK178" i="16" s="1"/>
  <c r="AI179" i="16"/>
  <c r="AK179" i="16" s="1"/>
  <c r="AI180" i="16"/>
  <c r="AK180" i="16" s="1"/>
  <c r="AI181" i="16"/>
  <c r="AI182" i="16"/>
  <c r="AK182" i="16" s="1"/>
  <c r="AI183" i="16"/>
  <c r="AK183" i="16" s="1"/>
  <c r="AI184" i="16"/>
  <c r="AK184" i="16" s="1"/>
  <c r="AI185" i="16"/>
  <c r="AI186" i="16"/>
  <c r="AK186" i="16" s="1"/>
  <c r="AI187" i="16"/>
  <c r="AK187" i="16" s="1"/>
  <c r="AI188" i="16"/>
  <c r="AK188" i="16" s="1"/>
  <c r="AI189" i="16"/>
  <c r="AI190" i="16"/>
  <c r="AI191" i="16"/>
  <c r="AK191" i="16" s="1"/>
  <c r="AI192" i="16"/>
  <c r="AK192" i="16" s="1"/>
  <c r="AI193" i="16"/>
  <c r="AI194" i="16"/>
  <c r="AI195" i="16"/>
  <c r="AK195" i="16" s="1"/>
  <c r="AI196" i="16"/>
  <c r="AK196" i="16" s="1"/>
  <c r="AI197" i="16"/>
  <c r="AI198" i="16"/>
  <c r="AI199" i="16"/>
  <c r="AK199" i="16" s="1"/>
  <c r="AI200" i="16"/>
  <c r="AK200" i="16" s="1"/>
  <c r="AI201" i="16"/>
  <c r="AI202" i="16"/>
  <c r="AI203" i="16"/>
  <c r="AK203" i="16" s="1"/>
  <c r="AI204" i="16"/>
  <c r="AK204" i="16" s="1"/>
  <c r="AI205" i="16"/>
  <c r="AI206" i="16"/>
  <c r="AI207" i="16"/>
  <c r="AK207" i="16" s="1"/>
  <c r="AI208" i="16"/>
  <c r="AK208" i="16" s="1"/>
  <c r="AI209" i="16"/>
  <c r="AI210" i="16"/>
  <c r="AI211" i="16"/>
  <c r="AK211" i="16" s="1"/>
  <c r="AI212" i="16"/>
  <c r="AK212" i="16" s="1"/>
  <c r="AI213" i="16"/>
  <c r="AI214" i="16"/>
  <c r="AI215" i="16"/>
  <c r="AK215" i="16" s="1"/>
  <c r="AI216" i="16"/>
  <c r="AK216" i="16" s="1"/>
  <c r="AI217" i="16"/>
  <c r="AI218" i="16"/>
  <c r="AI219" i="16"/>
  <c r="AK219" i="16" s="1"/>
  <c r="AI10" i="16"/>
  <c r="AK10" i="16" s="1"/>
  <c r="AE5" i="15"/>
  <c r="AE6" i="15"/>
  <c r="AE7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25" i="15"/>
  <c r="AE26" i="15"/>
  <c r="AE27" i="15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AE59" i="15"/>
  <c r="AE60" i="15"/>
  <c r="AE61" i="15"/>
  <c r="AE62" i="15"/>
  <c r="AE63" i="15"/>
  <c r="AE64" i="15"/>
  <c r="AE65" i="15"/>
  <c r="AE66" i="15"/>
  <c r="AE67" i="15"/>
  <c r="AE68" i="15"/>
  <c r="AE69" i="15"/>
  <c r="AE70" i="15"/>
  <c r="AE71" i="15"/>
  <c r="AE72" i="15"/>
  <c r="AE73" i="15"/>
  <c r="AE74" i="15"/>
  <c r="AE75" i="15"/>
  <c r="AE76" i="15"/>
  <c r="AE77" i="15"/>
  <c r="AE78" i="15"/>
  <c r="AE79" i="15"/>
  <c r="AE80" i="15"/>
  <c r="AE81" i="15"/>
  <c r="AE82" i="15"/>
  <c r="AE83" i="15"/>
  <c r="AE84" i="15"/>
  <c r="AE85" i="15"/>
  <c r="AE86" i="15"/>
  <c r="AE4" i="15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71" i="19"/>
  <c r="AM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71" i="19"/>
  <c r="AL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71" i="19"/>
  <c r="AK10" i="19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71" i="19"/>
  <c r="AJ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71" i="19"/>
  <c r="AI10" i="19"/>
  <c r="AK218" i="16" l="1"/>
  <c r="AK214" i="16"/>
  <c r="AK210" i="16"/>
  <c r="AK206" i="16"/>
  <c r="AK202" i="16"/>
  <c r="AK198" i="16"/>
  <c r="AK194" i="16"/>
  <c r="AK190" i="16"/>
  <c r="AK174" i="16"/>
  <c r="AK170" i="16"/>
  <c r="AK166" i="16"/>
  <c r="AK158" i="16"/>
  <c r="AK150" i="16"/>
  <c r="AK142" i="16"/>
  <c r="AK134" i="16"/>
  <c r="AK126" i="16"/>
  <c r="AK118" i="16"/>
  <c r="AK110" i="16"/>
  <c r="AK102" i="16"/>
  <c r="AK94" i="16"/>
  <c r="AK86" i="16"/>
  <c r="AK78" i="16"/>
  <c r="AK70" i="16"/>
  <c r="AK62" i="16"/>
  <c r="AK54" i="16"/>
  <c r="AK46" i="16"/>
  <c r="AK38" i="16"/>
  <c r="AK30" i="16"/>
  <c r="AK26" i="16"/>
  <c r="AK14" i="16"/>
  <c r="AK217" i="16"/>
  <c r="AK213" i="16"/>
  <c r="AK209" i="16"/>
  <c r="AK205" i="16"/>
  <c r="AK201" i="16"/>
  <c r="AK197" i="16"/>
  <c r="AK193" i="16"/>
  <c r="AK189" i="16"/>
  <c r="AK185" i="16"/>
  <c r="AK181" i="16"/>
  <c r="AK177" i="16"/>
  <c r="AK173" i="16"/>
  <c r="AK169" i="16"/>
  <c r="AK165" i="16"/>
  <c r="AK161" i="16"/>
  <c r="AK157" i="16"/>
  <c r="AK153" i="16"/>
  <c r="AK149" i="16"/>
  <c r="AK145" i="16"/>
  <c r="AK141" i="16"/>
  <c r="AK137" i="16"/>
  <c r="AK133" i="16"/>
  <c r="AK129" i="16"/>
  <c r="AK125" i="16"/>
  <c r="AK121" i="16"/>
  <c r="AK117" i="16"/>
  <c r="AK113" i="16"/>
  <c r="AK109" i="16"/>
  <c r="AK105" i="16"/>
  <c r="AK101" i="16"/>
  <c r="AK97" i="16"/>
  <c r="AK93" i="16"/>
  <c r="AK89" i="16"/>
  <c r="AK85" i="16"/>
  <c r="AK81" i="16"/>
  <c r="AK77" i="16"/>
  <c r="AK73" i="16"/>
  <c r="AK69" i="16"/>
  <c r="AK65" i="16"/>
  <c r="AK61" i="16"/>
  <c r="AK57" i="16"/>
  <c r="AK53" i="16"/>
  <c r="AK49" i="16"/>
  <c r="AK45" i="16"/>
  <c r="AK41" i="16"/>
  <c r="AK37" i="16"/>
  <c r="AK33" i="16"/>
  <c r="AK29" i="16"/>
  <c r="AK25" i="16"/>
  <c r="AK21" i="16"/>
  <c r="AK17" i="16"/>
  <c r="AK13" i="16"/>
  <c r="AK162" i="16"/>
  <c r="AK154" i="16"/>
  <c r="AK146" i="16"/>
  <c r="AK138" i="16"/>
  <c r="AK130" i="16"/>
  <c r="AK122" i="16"/>
  <c r="AK114" i="16"/>
  <c r="AK106" i="16"/>
  <c r="AK98" i="16"/>
  <c r="AK90" i="16"/>
  <c r="AK82" i="16"/>
  <c r="AK74" i="16"/>
  <c r="AK66" i="16"/>
  <c r="AK58" i="16"/>
  <c r="AK50" i="16"/>
  <c r="AK42" i="16"/>
  <c r="AK34" i="16"/>
  <c r="AK22" i="16"/>
  <c r="AK18" i="16"/>
  <c r="AN177" i="16"/>
  <c r="AN178" i="16" l="1"/>
  <c r="J428" i="61"/>
  <c r="J429" i="61"/>
  <c r="J430" i="61"/>
  <c r="J427" i="61"/>
  <c r="J421" i="61"/>
  <c r="J422" i="61"/>
  <c r="J423" i="61"/>
  <c r="J424" i="61"/>
  <c r="J420" i="61"/>
  <c r="J412" i="61"/>
  <c r="J413" i="61"/>
  <c r="J414" i="61"/>
  <c r="J411" i="61"/>
  <c r="J401" i="61"/>
  <c r="J402" i="61"/>
  <c r="J403" i="61"/>
  <c r="J404" i="61"/>
  <c r="J405" i="61"/>
  <c r="J406" i="61"/>
  <c r="J407" i="61"/>
  <c r="J408" i="61"/>
  <c r="J400" i="61"/>
  <c r="J395" i="61"/>
  <c r="J396" i="61"/>
  <c r="J397" i="61"/>
  <c r="J394" i="61"/>
  <c r="J388" i="61"/>
  <c r="J389" i="61"/>
  <c r="J390" i="61"/>
  <c r="J391" i="61"/>
  <c r="J387" i="61"/>
  <c r="J373" i="61"/>
  <c r="J362" i="61"/>
  <c r="J363" i="61"/>
  <c r="J364" i="61"/>
  <c r="J365" i="61"/>
  <c r="J366" i="61"/>
  <c r="J367" i="61"/>
  <c r="J368" i="61"/>
  <c r="J369" i="61"/>
  <c r="J353" i="61"/>
  <c r="J354" i="61"/>
  <c r="J355" i="61"/>
  <c r="J356" i="61"/>
  <c r="J357" i="61"/>
  <c r="J358" i="61"/>
  <c r="J349" i="61"/>
  <c r="J350" i="61"/>
  <c r="J351" i="61"/>
  <c r="J352" i="61"/>
  <c r="J344" i="61"/>
  <c r="J345" i="61"/>
  <c r="J346" i="61"/>
  <c r="J347" i="61"/>
  <c r="J348" i="61"/>
  <c r="J340" i="61"/>
  <c r="J341" i="61"/>
  <c r="J342" i="61"/>
  <c r="J343" i="61"/>
  <c r="J328" i="61"/>
  <c r="J329" i="61"/>
  <c r="J330" i="61"/>
  <c r="J331" i="61"/>
  <c r="J332" i="61"/>
  <c r="J333" i="61"/>
  <c r="J334" i="61"/>
  <c r="J335" i="61"/>
  <c r="J336" i="61"/>
  <c r="J323" i="61"/>
  <c r="J324" i="61"/>
  <c r="J325" i="61"/>
  <c r="J326" i="61"/>
  <c r="J327" i="61"/>
  <c r="J316" i="61"/>
  <c r="J317" i="61"/>
  <c r="J318" i="61"/>
  <c r="J319" i="61"/>
  <c r="J311" i="61"/>
  <c r="J312" i="61"/>
  <c r="J313" i="61"/>
  <c r="J314" i="61"/>
  <c r="J315" i="61"/>
  <c r="J302" i="61"/>
  <c r="J303" i="61"/>
  <c r="J304" i="61"/>
  <c r="J305" i="61"/>
  <c r="J306" i="61"/>
  <c r="J307" i="61"/>
  <c r="J297" i="61"/>
  <c r="J298" i="61"/>
  <c r="J299" i="61"/>
  <c r="J300" i="61"/>
  <c r="J301" i="61"/>
  <c r="J291" i="61"/>
  <c r="J292" i="61"/>
  <c r="J293" i="61"/>
  <c r="J283" i="61"/>
  <c r="J284" i="61"/>
  <c r="J285" i="61"/>
  <c r="J286" i="61"/>
  <c r="J287" i="61"/>
  <c r="J274" i="61"/>
  <c r="J275" i="61"/>
  <c r="J276" i="61"/>
  <c r="J277" i="61"/>
  <c r="J278" i="61"/>
  <c r="J279" i="61"/>
  <c r="J271" i="61"/>
  <c r="J272" i="61"/>
  <c r="J273" i="61"/>
  <c r="J267" i="61"/>
  <c r="J268" i="61"/>
  <c r="J269" i="61"/>
  <c r="J270" i="61"/>
  <c r="J260" i="61"/>
  <c r="J261" i="61"/>
  <c r="J262" i="61"/>
  <c r="J263" i="61"/>
  <c r="J256" i="61"/>
  <c r="J257" i="61"/>
  <c r="J258" i="61"/>
  <c r="J259" i="61"/>
  <c r="J248" i="61"/>
  <c r="J249" i="61"/>
  <c r="J250" i="61"/>
  <c r="J251" i="61"/>
  <c r="J252" i="61"/>
  <c r="J245" i="61"/>
  <c r="J246" i="61"/>
  <c r="J247" i="61"/>
  <c r="J240" i="61"/>
  <c r="J238" i="61"/>
  <c r="J239" i="61"/>
  <c r="J225" i="61"/>
  <c r="J226" i="61"/>
  <c r="J227" i="61"/>
  <c r="J228" i="61"/>
  <c r="J229" i="61"/>
  <c r="J230" i="61"/>
  <c r="J231" i="61"/>
  <c r="J232" i="61"/>
  <c r="J233" i="61"/>
  <c r="J234" i="61"/>
  <c r="J224" i="61"/>
  <c r="J217" i="61"/>
  <c r="J218" i="61"/>
  <c r="J219" i="61"/>
  <c r="J220" i="61"/>
  <c r="J221" i="61"/>
  <c r="J212" i="61"/>
  <c r="J213" i="61"/>
  <c r="J214" i="61"/>
  <c r="J215" i="61"/>
  <c r="J216" i="61"/>
  <c r="J203" i="61"/>
  <c r="J204" i="61"/>
  <c r="J205" i="61"/>
  <c r="J206" i="61"/>
  <c r="J207" i="61"/>
  <c r="J208" i="61"/>
  <c r="J197" i="61"/>
  <c r="J198" i="61"/>
  <c r="J199" i="61"/>
  <c r="J200" i="61"/>
  <c r="J201" i="61"/>
  <c r="J202" i="61"/>
  <c r="J192" i="61"/>
  <c r="J193" i="61"/>
  <c r="J194" i="61"/>
  <c r="J195" i="61"/>
  <c r="J196" i="61"/>
  <c r="J188" i="61"/>
  <c r="J189" i="61"/>
  <c r="J190" i="61"/>
  <c r="J191" i="61"/>
  <c r="J183" i="61"/>
  <c r="J184" i="61"/>
  <c r="J185" i="61"/>
  <c r="J186" i="61"/>
  <c r="J187" i="61"/>
  <c r="J417" i="61"/>
  <c r="J372" i="61"/>
  <c r="J361" i="61"/>
  <c r="J339" i="61"/>
  <c r="J322" i="61"/>
  <c r="J310" i="61"/>
  <c r="J296" i="61"/>
  <c r="J290" i="61"/>
  <c r="J282" i="61"/>
  <c r="J266" i="61"/>
  <c r="J255" i="61"/>
  <c r="J244" i="61"/>
  <c r="J243" i="61"/>
  <c r="J242" i="61"/>
  <c r="J241" i="61"/>
  <c r="J237" i="61"/>
  <c r="J211" i="61"/>
  <c r="J182" i="61"/>
  <c r="AR6" i="39"/>
  <c r="AR8" i="39"/>
  <c r="AR10" i="39"/>
  <c r="AR12" i="39"/>
  <c r="AR14" i="39"/>
  <c r="AR16" i="39"/>
  <c r="AR18" i="39"/>
  <c r="AR20" i="39"/>
  <c r="AR22" i="39"/>
  <c r="AR24" i="39"/>
  <c r="AR26" i="39"/>
  <c r="AR28" i="39"/>
  <c r="AR30" i="39"/>
  <c r="AR32" i="39"/>
  <c r="AR34" i="39"/>
  <c r="AR36" i="39"/>
  <c r="AR38" i="39"/>
  <c r="AR40" i="39"/>
  <c r="AR42" i="39"/>
  <c r="AR44" i="39"/>
  <c r="AR46" i="39"/>
  <c r="AR48" i="39"/>
  <c r="AR50" i="39"/>
  <c r="AR52" i="39"/>
  <c r="AR54" i="39"/>
  <c r="AR56" i="39"/>
  <c r="AR58" i="39"/>
  <c r="AR60" i="39"/>
  <c r="AR62" i="39"/>
  <c r="AR64" i="39"/>
  <c r="AR66" i="39"/>
  <c r="AR68" i="39"/>
  <c r="AR70" i="39"/>
  <c r="AR72" i="39"/>
  <c r="AR74" i="39"/>
  <c r="AR76" i="39"/>
  <c r="AR78" i="39"/>
  <c r="AR80" i="39"/>
  <c r="AR82" i="39"/>
  <c r="AR84" i="39"/>
  <c r="AR86" i="39"/>
  <c r="AR88" i="39"/>
  <c r="AR90" i="39"/>
  <c r="AR92" i="39"/>
  <c r="AR94" i="39"/>
  <c r="AR96" i="39"/>
  <c r="AR98" i="39"/>
  <c r="AR100" i="39"/>
  <c r="AR102" i="39"/>
  <c r="AR104" i="39"/>
  <c r="AR106" i="39"/>
  <c r="AR108" i="39"/>
  <c r="AR110" i="39"/>
  <c r="AR112" i="39"/>
  <c r="AR114" i="39"/>
  <c r="AR116" i="39"/>
  <c r="AR118" i="39"/>
  <c r="AR120" i="39"/>
  <c r="AR122" i="39"/>
  <c r="AR124" i="39"/>
  <c r="AR126" i="39"/>
  <c r="AR128" i="39"/>
  <c r="AR130" i="39"/>
  <c r="J253" i="61" l="1"/>
  <c r="J294" i="61"/>
  <c r="J359" i="61"/>
  <c r="J235" i="61"/>
  <c r="J431" i="61"/>
  <c r="J308" i="61"/>
  <c r="J280" i="61"/>
  <c r="J320" i="61"/>
  <c r="J385" i="61"/>
  <c r="J264" i="61"/>
  <c r="J370" i="61"/>
  <c r="J409" i="61"/>
  <c r="J209" i="61"/>
  <c r="J222" i="61"/>
  <c r="J288" i="61"/>
  <c r="J337" i="61"/>
  <c r="AR129" i="39"/>
  <c r="AR125" i="39"/>
  <c r="AR121" i="39"/>
  <c r="AR117" i="39"/>
  <c r="AR113" i="39"/>
  <c r="AR109" i="39"/>
  <c r="AR105" i="39"/>
  <c r="AR101" i="39"/>
  <c r="AR97" i="39"/>
  <c r="AR93" i="39"/>
  <c r="AR89" i="39"/>
  <c r="AR85" i="39"/>
  <c r="AR81" i="39"/>
  <c r="AR77" i="39"/>
  <c r="AR73" i="39"/>
  <c r="AR69" i="39"/>
  <c r="AR65" i="39"/>
  <c r="AR61" i="39"/>
  <c r="AR57" i="39"/>
  <c r="AR53" i="39"/>
  <c r="AR49" i="39"/>
  <c r="AR45" i="39"/>
  <c r="AR41" i="39"/>
  <c r="AR37" i="39"/>
  <c r="AR33" i="39"/>
  <c r="AR29" i="39"/>
  <c r="AR25" i="39"/>
  <c r="AR21" i="39"/>
  <c r="AR17" i="39"/>
  <c r="AR13" i="39"/>
  <c r="AR9" i="39"/>
  <c r="AR5" i="39"/>
  <c r="AR4" i="39"/>
  <c r="AR127" i="39"/>
  <c r="AR123" i="39"/>
  <c r="AR119" i="39"/>
  <c r="AR115" i="39"/>
  <c r="AR111" i="39"/>
  <c r="AR107" i="39"/>
  <c r="AR103" i="39"/>
  <c r="AR99" i="39"/>
  <c r="AR95" i="39"/>
  <c r="AR91" i="39"/>
  <c r="AR87" i="39"/>
  <c r="AR83" i="39"/>
  <c r="AR79" i="39"/>
  <c r="AR75" i="39"/>
  <c r="AR71" i="39"/>
  <c r="AR67" i="39"/>
  <c r="AR63" i="39"/>
  <c r="AR59" i="39"/>
  <c r="AR55" i="39"/>
  <c r="AR51" i="39"/>
  <c r="AR47" i="39"/>
  <c r="AR43" i="39"/>
  <c r="AR39" i="39"/>
  <c r="AR35" i="39"/>
  <c r="AR31" i="39"/>
  <c r="AR27" i="39"/>
  <c r="AR23" i="39"/>
  <c r="AR19" i="39"/>
  <c r="AR15" i="39"/>
  <c r="AR11" i="39"/>
  <c r="AR7" i="39"/>
  <c r="AL4" i="34"/>
  <c r="AL5" i="34"/>
  <c r="AL6" i="34"/>
  <c r="AL7" i="34"/>
  <c r="AL8" i="34"/>
  <c r="AL9" i="34"/>
  <c r="AL10" i="34"/>
  <c r="AL11" i="34"/>
  <c r="AL3" i="34"/>
  <c r="AJ4" i="32"/>
  <c r="AJ5" i="32"/>
  <c r="AJ6" i="32"/>
  <c r="AJ7" i="32"/>
  <c r="AJ8" i="32"/>
  <c r="AJ9" i="32"/>
  <c r="AJ10" i="32"/>
  <c r="AJ11" i="32"/>
  <c r="AJ12" i="32"/>
  <c r="AJ13" i="32"/>
  <c r="AJ14" i="32"/>
  <c r="AJ15" i="32"/>
  <c r="AJ16" i="32"/>
  <c r="AJ17" i="32"/>
  <c r="AJ18" i="32"/>
  <c r="AJ19" i="32"/>
  <c r="AJ20" i="32"/>
  <c r="AJ21" i="32"/>
  <c r="AJ3" i="32"/>
  <c r="M243" i="61" l="1"/>
  <c r="L243" i="61"/>
  <c r="K243" i="61"/>
  <c r="AM3" i="39" l="1"/>
  <c r="M394" i="61" l="1"/>
  <c r="M395" i="61"/>
  <c r="M396" i="61"/>
  <c r="M397" i="61"/>
  <c r="L394" i="61"/>
  <c r="L395" i="61"/>
  <c r="L396" i="61"/>
  <c r="L397" i="61"/>
  <c r="K423" i="61" l="1"/>
  <c r="K414" i="61"/>
  <c r="K394" i="61"/>
  <c r="K388" i="61"/>
  <c r="K374" i="61"/>
  <c r="K369" i="61"/>
  <c r="K355" i="61"/>
  <c r="K351" i="61"/>
  <c r="K333" i="61"/>
  <c r="K319" i="61"/>
  <c r="K315" i="61"/>
  <c r="K297" i="61"/>
  <c r="K279" i="61"/>
  <c r="K275" i="61"/>
  <c r="K261" i="61"/>
  <c r="K257" i="61"/>
  <c r="K240" i="61"/>
  <c r="K230" i="61"/>
  <c r="K226" i="61"/>
  <c r="K220" i="61"/>
  <c r="K202" i="61"/>
  <c r="K186" i="61"/>
  <c r="K407" i="61"/>
  <c r="K397" i="61"/>
  <c r="K391" i="61"/>
  <c r="K387" i="61"/>
  <c r="K377" i="61"/>
  <c r="K368" i="61"/>
  <c r="K358" i="61"/>
  <c r="K354" i="61"/>
  <c r="K342" i="61"/>
  <c r="K336" i="61"/>
  <c r="K332" i="61"/>
  <c r="K324" i="61"/>
  <c r="K318" i="61"/>
  <c r="K314" i="61"/>
  <c r="K304" i="61"/>
  <c r="K300" i="61"/>
  <c r="K296" i="61"/>
  <c r="K278" i="61"/>
  <c r="K274" i="61"/>
  <c r="K256" i="61"/>
  <c r="K417" i="61"/>
  <c r="K239" i="61"/>
  <c r="K225" i="61"/>
  <c r="K219" i="61"/>
  <c r="K211" i="61"/>
  <c r="K205" i="61"/>
  <c r="K201" i="61"/>
  <c r="K193" i="61"/>
  <c r="K189" i="61"/>
  <c r="K412" i="61"/>
  <c r="K390" i="61"/>
  <c r="K373" i="61"/>
  <c r="K353" i="61"/>
  <c r="K341" i="61"/>
  <c r="K335" i="61"/>
  <c r="K317" i="61"/>
  <c r="K303" i="61"/>
  <c r="K299" i="61"/>
  <c r="K287" i="61"/>
  <c r="K283" i="61"/>
  <c r="K263" i="61"/>
  <c r="K259" i="61"/>
  <c r="K246" i="61"/>
  <c r="K242" i="61"/>
  <c r="K224" i="61"/>
  <c r="K208" i="61"/>
  <c r="K204" i="61"/>
  <c r="K192" i="61"/>
  <c r="K188" i="61"/>
  <c r="M428" i="61"/>
  <c r="M429" i="61"/>
  <c r="M430" i="61"/>
  <c r="L428" i="61"/>
  <c r="L429" i="61"/>
  <c r="L430" i="61"/>
  <c r="L427" i="61"/>
  <c r="M427" i="61"/>
  <c r="M412" i="61"/>
  <c r="M413" i="61"/>
  <c r="M414" i="61"/>
  <c r="L412" i="61"/>
  <c r="L413" i="61"/>
  <c r="L414" i="61"/>
  <c r="K413" i="61"/>
  <c r="L411" i="61"/>
  <c r="M411" i="61"/>
  <c r="M421" i="61"/>
  <c r="M422" i="61"/>
  <c r="M423" i="61"/>
  <c r="M424" i="61"/>
  <c r="L421" i="61"/>
  <c r="L422" i="61"/>
  <c r="L423" i="61"/>
  <c r="L424" i="61"/>
  <c r="M420" i="61"/>
  <c r="L417" i="61"/>
  <c r="M417" i="61"/>
  <c r="M406" i="61"/>
  <c r="M407" i="61"/>
  <c r="M408" i="61"/>
  <c r="M404" i="61"/>
  <c r="M405" i="61"/>
  <c r="M401" i="61"/>
  <c r="M402" i="61"/>
  <c r="M403" i="61"/>
  <c r="L406" i="61"/>
  <c r="L407" i="61"/>
  <c r="L408" i="61"/>
  <c r="L401" i="61"/>
  <c r="L402" i="61"/>
  <c r="L403" i="61"/>
  <c r="L404" i="61"/>
  <c r="L405" i="61"/>
  <c r="K403" i="61"/>
  <c r="L400" i="61"/>
  <c r="M400" i="61"/>
  <c r="M388" i="61"/>
  <c r="M389" i="61"/>
  <c r="M390" i="61"/>
  <c r="M391" i="61"/>
  <c r="L388" i="61"/>
  <c r="L389" i="61"/>
  <c r="L390" i="61"/>
  <c r="L391" i="61"/>
  <c r="L387" i="61"/>
  <c r="M387" i="61"/>
  <c r="M383" i="61"/>
  <c r="M384" i="61"/>
  <c r="M380" i="61"/>
  <c r="M381" i="61"/>
  <c r="M382" i="61"/>
  <c r="M378" i="61"/>
  <c r="M379" i="61"/>
  <c r="M375" i="61"/>
  <c r="M376" i="61"/>
  <c r="M377" i="61"/>
  <c r="M374" i="61"/>
  <c r="L383" i="61"/>
  <c r="L384" i="61"/>
  <c r="L379" i="61"/>
  <c r="L380" i="61"/>
  <c r="L381" i="61"/>
  <c r="L382" i="61"/>
  <c r="L375" i="61"/>
  <c r="L376" i="61"/>
  <c r="L377" i="61"/>
  <c r="L378" i="61"/>
  <c r="L374" i="61"/>
  <c r="M366" i="61"/>
  <c r="M367" i="61"/>
  <c r="M368" i="61"/>
  <c r="M369" i="61"/>
  <c r="M362" i="61"/>
  <c r="M363" i="61"/>
  <c r="M364" i="61"/>
  <c r="M365" i="61"/>
  <c r="L366" i="61"/>
  <c r="L367" i="61"/>
  <c r="L368" i="61"/>
  <c r="L369" i="61"/>
  <c r="L362" i="61"/>
  <c r="L363" i="61"/>
  <c r="L364" i="61"/>
  <c r="L365" i="61"/>
  <c r="M361" i="61"/>
  <c r="L361" i="61"/>
  <c r="M373" i="61"/>
  <c r="L373" i="61"/>
  <c r="L372" i="61"/>
  <c r="M372" i="61"/>
  <c r="M385" i="61" s="1"/>
  <c r="M355" i="61"/>
  <c r="M356" i="61"/>
  <c r="M357" i="61"/>
  <c r="M358" i="61"/>
  <c r="M351" i="61"/>
  <c r="M352" i="61"/>
  <c r="M353" i="61"/>
  <c r="M354" i="61"/>
  <c r="M345" i="61"/>
  <c r="M346" i="61"/>
  <c r="M347" i="61"/>
  <c r="M348" i="61"/>
  <c r="M349" i="61"/>
  <c r="M350" i="61"/>
  <c r="M340" i="61"/>
  <c r="M341" i="61"/>
  <c r="M342" i="61"/>
  <c r="M343" i="61"/>
  <c r="M344" i="61"/>
  <c r="L354" i="61"/>
  <c r="L355" i="61"/>
  <c r="L356" i="61"/>
  <c r="L357" i="61"/>
  <c r="L358" i="61"/>
  <c r="L352" i="61"/>
  <c r="L353" i="61"/>
  <c r="L348" i="61"/>
  <c r="L349" i="61"/>
  <c r="L350" i="61"/>
  <c r="L351" i="61"/>
  <c r="L344" i="61"/>
  <c r="L345" i="61"/>
  <c r="L346" i="61"/>
  <c r="L347" i="61"/>
  <c r="L340" i="61"/>
  <c r="L341" i="61"/>
  <c r="L342" i="61"/>
  <c r="L343" i="61"/>
  <c r="K350" i="61"/>
  <c r="L339" i="61"/>
  <c r="M339" i="61"/>
  <c r="M332" i="61"/>
  <c r="M333" i="61"/>
  <c r="M334" i="61"/>
  <c r="M335" i="61"/>
  <c r="M336" i="61"/>
  <c r="M328" i="61"/>
  <c r="M329" i="61"/>
  <c r="M330" i="61"/>
  <c r="M331" i="61"/>
  <c r="M323" i="61"/>
  <c r="M324" i="61"/>
  <c r="M325" i="61"/>
  <c r="M326" i="61"/>
  <c r="M327" i="61"/>
  <c r="L332" i="61"/>
  <c r="L333" i="61"/>
  <c r="L334" i="61"/>
  <c r="L335" i="61"/>
  <c r="L336" i="61"/>
  <c r="L328" i="61"/>
  <c r="L329" i="61"/>
  <c r="L330" i="61"/>
  <c r="L331" i="61"/>
  <c r="L323" i="61"/>
  <c r="L324" i="61"/>
  <c r="L325" i="61"/>
  <c r="L326" i="61"/>
  <c r="L327" i="61"/>
  <c r="L322" i="61"/>
  <c r="M322" i="61"/>
  <c r="M317" i="61"/>
  <c r="M318" i="61"/>
  <c r="M319" i="61"/>
  <c r="M315" i="61"/>
  <c r="M316" i="61"/>
  <c r="M311" i="61"/>
  <c r="M312" i="61"/>
  <c r="M313" i="61"/>
  <c r="M314" i="61"/>
  <c r="L317" i="61"/>
  <c r="L318" i="61"/>
  <c r="L319" i="61"/>
  <c r="L315" i="61"/>
  <c r="L316" i="61"/>
  <c r="L311" i="61"/>
  <c r="L312" i="61"/>
  <c r="L313" i="61"/>
  <c r="L314" i="61"/>
  <c r="M310" i="61"/>
  <c r="L310" i="61"/>
  <c r="M305" i="61"/>
  <c r="M306" i="61"/>
  <c r="M307" i="61"/>
  <c r="M301" i="61"/>
  <c r="M302" i="61"/>
  <c r="M303" i="61"/>
  <c r="M304" i="61"/>
  <c r="M297" i="61"/>
  <c r="M298" i="61"/>
  <c r="M299" i="61"/>
  <c r="M300" i="61"/>
  <c r="L303" i="61"/>
  <c r="L304" i="61"/>
  <c r="L305" i="61"/>
  <c r="L306" i="61"/>
  <c r="L307" i="61"/>
  <c r="L301" i="61"/>
  <c r="L302" i="61"/>
  <c r="L297" i="61"/>
  <c r="L298" i="61"/>
  <c r="L299" i="61"/>
  <c r="L300" i="61"/>
  <c r="M296" i="61"/>
  <c r="L296" i="61"/>
  <c r="M291" i="61"/>
  <c r="M292" i="61"/>
  <c r="M293" i="61"/>
  <c r="L291" i="61"/>
  <c r="L292" i="61"/>
  <c r="L293" i="61"/>
  <c r="M290" i="61"/>
  <c r="L290" i="61"/>
  <c r="K290" i="61"/>
  <c r="M283" i="61"/>
  <c r="M284" i="61"/>
  <c r="M285" i="61"/>
  <c r="M286" i="61"/>
  <c r="M287" i="61"/>
  <c r="L283" i="61"/>
  <c r="L284" i="61"/>
  <c r="L285" i="61"/>
  <c r="L286" i="61"/>
  <c r="L287" i="61"/>
  <c r="M282" i="61"/>
  <c r="L282" i="61"/>
  <c r="M279" i="61"/>
  <c r="M276" i="61"/>
  <c r="M277" i="61"/>
  <c r="M278" i="61"/>
  <c r="M272" i="61"/>
  <c r="M273" i="61"/>
  <c r="M274" i="61"/>
  <c r="M275" i="61"/>
  <c r="M267" i="61"/>
  <c r="M268" i="61"/>
  <c r="M269" i="61"/>
  <c r="M270" i="61"/>
  <c r="M271" i="61"/>
  <c r="L278" i="61"/>
  <c r="L279" i="61"/>
  <c r="L273" i="61"/>
  <c r="L274" i="61"/>
  <c r="L275" i="61"/>
  <c r="L276" i="61"/>
  <c r="L277" i="61"/>
  <c r="L267" i="61"/>
  <c r="L268" i="61"/>
  <c r="L269" i="61"/>
  <c r="L270" i="61"/>
  <c r="L271" i="61"/>
  <c r="L272" i="61"/>
  <c r="K277" i="61"/>
  <c r="M266" i="61"/>
  <c r="L266" i="61"/>
  <c r="M256" i="61"/>
  <c r="M257" i="61"/>
  <c r="M258" i="61"/>
  <c r="M259" i="61"/>
  <c r="M260" i="61"/>
  <c r="M261" i="61"/>
  <c r="M262" i="61"/>
  <c r="M263" i="61"/>
  <c r="L256" i="61"/>
  <c r="L257" i="61"/>
  <c r="L258" i="61"/>
  <c r="L259" i="61"/>
  <c r="L260" i="61"/>
  <c r="L261" i="61"/>
  <c r="L262" i="61"/>
  <c r="L263" i="61"/>
  <c r="M255" i="61"/>
  <c r="L255" i="61"/>
  <c r="M244" i="61"/>
  <c r="L244" i="61"/>
  <c r="M249" i="61"/>
  <c r="M250" i="61"/>
  <c r="M251" i="61"/>
  <c r="M252" i="61"/>
  <c r="M245" i="61"/>
  <c r="M246" i="61"/>
  <c r="M247" i="61"/>
  <c r="M248" i="61"/>
  <c r="M242" i="61"/>
  <c r="M238" i="61"/>
  <c r="M239" i="61"/>
  <c r="M240" i="61"/>
  <c r="M241" i="61"/>
  <c r="L251" i="61"/>
  <c r="L252" i="61"/>
  <c r="L248" i="61"/>
  <c r="L249" i="61"/>
  <c r="L250" i="61"/>
  <c r="L245" i="61"/>
  <c r="L246" i="61"/>
  <c r="L247" i="61"/>
  <c r="L238" i="61"/>
  <c r="L239" i="61"/>
  <c r="L240" i="61"/>
  <c r="L241" i="61"/>
  <c r="L242" i="61"/>
  <c r="M237" i="61"/>
  <c r="L237" i="61"/>
  <c r="M225" i="61"/>
  <c r="M226" i="61"/>
  <c r="M227" i="61"/>
  <c r="M228" i="61"/>
  <c r="M229" i="61"/>
  <c r="M230" i="61"/>
  <c r="M231" i="61"/>
  <c r="M232" i="61"/>
  <c r="M233" i="61"/>
  <c r="M234" i="61"/>
  <c r="L225" i="61"/>
  <c r="L226" i="61"/>
  <c r="L227" i="61"/>
  <c r="L228" i="61"/>
  <c r="L229" i="61"/>
  <c r="L230" i="61"/>
  <c r="L231" i="61"/>
  <c r="L232" i="61"/>
  <c r="L233" i="61"/>
  <c r="L234" i="61"/>
  <c r="K233" i="61"/>
  <c r="M224" i="61"/>
  <c r="L224" i="61"/>
  <c r="M220" i="61"/>
  <c r="M221" i="61"/>
  <c r="M216" i="61"/>
  <c r="M217" i="61"/>
  <c r="M218" i="61"/>
  <c r="M219" i="61"/>
  <c r="M212" i="61"/>
  <c r="M213" i="61"/>
  <c r="M214" i="61"/>
  <c r="M215" i="61"/>
  <c r="L218" i="61"/>
  <c r="L219" i="61"/>
  <c r="L220" i="61"/>
  <c r="L221" i="61"/>
  <c r="L215" i="61"/>
  <c r="L216" i="61"/>
  <c r="L217" i="61"/>
  <c r="L212" i="61"/>
  <c r="L213" i="61"/>
  <c r="L214" i="61"/>
  <c r="M211" i="61"/>
  <c r="L211" i="61"/>
  <c r="M207" i="61"/>
  <c r="M208" i="61"/>
  <c r="M205" i="61"/>
  <c r="M206" i="61"/>
  <c r="M201" i="61"/>
  <c r="M202" i="61"/>
  <c r="M203" i="61"/>
  <c r="M204" i="61"/>
  <c r="M197" i="61"/>
  <c r="M198" i="61"/>
  <c r="M199" i="61"/>
  <c r="M200" i="61"/>
  <c r="M193" i="61"/>
  <c r="M194" i="61"/>
  <c r="M195" i="61"/>
  <c r="M196" i="61"/>
  <c r="M189" i="61"/>
  <c r="M190" i="61"/>
  <c r="M191" i="61"/>
  <c r="M192" i="61"/>
  <c r="M186" i="61"/>
  <c r="M187" i="61"/>
  <c r="M188" i="61"/>
  <c r="M183" i="61"/>
  <c r="M184" i="61"/>
  <c r="M185" i="61"/>
  <c r="L208" i="61"/>
  <c r="L207" i="61"/>
  <c r="L205" i="61"/>
  <c r="L206" i="61"/>
  <c r="L202" i="61"/>
  <c r="L203" i="61"/>
  <c r="L204" i="61"/>
  <c r="L198" i="61"/>
  <c r="L199" i="61"/>
  <c r="L200" i="61"/>
  <c r="L201" i="61"/>
  <c r="L194" i="61"/>
  <c r="L195" i="61"/>
  <c r="L196" i="61"/>
  <c r="L197" i="61"/>
  <c r="L190" i="61"/>
  <c r="L191" i="61"/>
  <c r="L192" i="61"/>
  <c r="L193" i="61"/>
  <c r="L187" i="61"/>
  <c r="L188" i="61"/>
  <c r="L189" i="61"/>
  <c r="L183" i="61"/>
  <c r="L184" i="61"/>
  <c r="L185" i="61"/>
  <c r="L186" i="61"/>
  <c r="M182" i="61"/>
  <c r="L182" i="61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218" i="16"/>
  <c r="AN219" i="16"/>
  <c r="L420" i="61"/>
  <c r="K183" i="61"/>
  <c r="K184" i="61"/>
  <c r="K185" i="61"/>
  <c r="K187" i="61"/>
  <c r="K190" i="61"/>
  <c r="K191" i="61"/>
  <c r="K194" i="61"/>
  <c r="K195" i="61"/>
  <c r="K196" i="61"/>
  <c r="K197" i="61"/>
  <c r="K198" i="61"/>
  <c r="K199" i="61"/>
  <c r="K200" i="61"/>
  <c r="K203" i="61"/>
  <c r="K206" i="61"/>
  <c r="K207" i="61"/>
  <c r="K212" i="61"/>
  <c r="K213" i="61"/>
  <c r="K214" i="61"/>
  <c r="K215" i="61"/>
  <c r="K216" i="61"/>
  <c r="K217" i="61"/>
  <c r="K218" i="61"/>
  <c r="K221" i="61"/>
  <c r="K227" i="61"/>
  <c r="K228" i="61"/>
  <c r="K229" i="61"/>
  <c r="K231" i="61"/>
  <c r="K232" i="61"/>
  <c r="K234" i="61"/>
  <c r="K237" i="61"/>
  <c r="K238" i="61"/>
  <c r="K241" i="61"/>
  <c r="K244" i="61"/>
  <c r="K247" i="61"/>
  <c r="K248" i="61"/>
  <c r="K249" i="61"/>
  <c r="K250" i="61"/>
  <c r="K251" i="61"/>
  <c r="K252" i="61"/>
  <c r="K255" i="61"/>
  <c r="K258" i="61"/>
  <c r="K260" i="61"/>
  <c r="K262" i="61"/>
  <c r="K266" i="61"/>
  <c r="K267" i="61"/>
  <c r="K268" i="61"/>
  <c r="K269" i="61"/>
  <c r="K270" i="61"/>
  <c r="K271" i="61"/>
  <c r="K272" i="61"/>
  <c r="K273" i="61"/>
  <c r="K276" i="61"/>
  <c r="K282" i="61"/>
  <c r="K284" i="61"/>
  <c r="K285" i="61"/>
  <c r="K286" i="61"/>
  <c r="K291" i="61"/>
  <c r="K292" i="61"/>
  <c r="K293" i="61"/>
  <c r="K298" i="61"/>
  <c r="K301" i="61"/>
  <c r="K302" i="61"/>
  <c r="K305" i="61"/>
  <c r="K306" i="61"/>
  <c r="K307" i="61"/>
  <c r="K310" i="61"/>
  <c r="K311" i="61"/>
  <c r="K312" i="61"/>
  <c r="K313" i="61"/>
  <c r="K316" i="61"/>
  <c r="K322" i="61"/>
  <c r="K323" i="61"/>
  <c r="K325" i="61"/>
  <c r="K326" i="61"/>
  <c r="K327" i="61"/>
  <c r="K328" i="61"/>
  <c r="K329" i="61"/>
  <c r="K330" i="61"/>
  <c r="K331" i="61"/>
  <c r="K334" i="61"/>
  <c r="K339" i="61"/>
  <c r="K340" i="61"/>
  <c r="K343" i="61"/>
  <c r="K344" i="61"/>
  <c r="K345" i="61"/>
  <c r="K346" i="61"/>
  <c r="K347" i="61"/>
  <c r="K348" i="61"/>
  <c r="K349" i="61"/>
  <c r="K352" i="61"/>
  <c r="K356" i="61"/>
  <c r="K357" i="61"/>
  <c r="K361" i="61"/>
  <c r="K362" i="61"/>
  <c r="K363" i="61"/>
  <c r="K364" i="61"/>
  <c r="K365" i="61"/>
  <c r="K366" i="61"/>
  <c r="K367" i="61"/>
  <c r="K372" i="61"/>
  <c r="K375" i="61"/>
  <c r="K376" i="61"/>
  <c r="K378" i="61"/>
  <c r="K379" i="61"/>
  <c r="K380" i="61"/>
  <c r="K381" i="61"/>
  <c r="K382" i="61"/>
  <c r="K383" i="61"/>
  <c r="K384" i="61"/>
  <c r="K389" i="61"/>
  <c r="K395" i="61"/>
  <c r="K396" i="61"/>
  <c r="K400" i="61"/>
  <c r="K401" i="61"/>
  <c r="K402" i="61"/>
  <c r="K404" i="61"/>
  <c r="K405" i="61"/>
  <c r="K406" i="61"/>
  <c r="K408" i="61"/>
  <c r="K411" i="61"/>
  <c r="K420" i="61"/>
  <c r="K421" i="61"/>
  <c r="K422" i="61"/>
  <c r="K424" i="61"/>
  <c r="K427" i="61"/>
  <c r="K428" i="61"/>
  <c r="K429" i="61"/>
  <c r="K430" i="61"/>
  <c r="K182" i="61"/>
  <c r="AH4" i="15"/>
  <c r="K431" i="61" l="1"/>
  <c r="L359" i="61"/>
  <c r="K320" i="61"/>
  <c r="L209" i="61"/>
  <c r="M253" i="61"/>
  <c r="L288" i="61"/>
  <c r="L235" i="61"/>
  <c r="M280" i="61"/>
  <c r="K294" i="61"/>
  <c r="K370" i="61"/>
  <c r="K288" i="61"/>
  <c r="M209" i="61"/>
  <c r="L264" i="61"/>
  <c r="L294" i="61"/>
  <c r="M370" i="61"/>
  <c r="L415" i="61"/>
  <c r="K235" i="61"/>
  <c r="K222" i="61"/>
  <c r="K308" i="61"/>
  <c r="K415" i="61"/>
  <c r="K385" i="61"/>
  <c r="K280" i="61"/>
  <c r="K264" i="61"/>
  <c r="L222" i="61"/>
  <c r="M294" i="61"/>
  <c r="M320" i="61"/>
  <c r="L337" i="61"/>
  <c r="K209" i="61"/>
  <c r="K359" i="61"/>
  <c r="L320" i="61"/>
  <c r="L385" i="61"/>
  <c r="K337" i="61"/>
  <c r="M222" i="61"/>
  <c r="L253" i="61"/>
  <c r="M359" i="61"/>
  <c r="K245" i="61"/>
  <c r="K253" i="61" s="1"/>
  <c r="AN83" i="16"/>
  <c r="AN82" i="16"/>
  <c r="AN81" i="16"/>
  <c r="AN77" i="16"/>
  <c r="AN76" i="16"/>
  <c r="AN75" i="16"/>
  <c r="AN74" i="16"/>
  <c r="AN73" i="16"/>
  <c r="AN70" i="16"/>
  <c r="AN69" i="16"/>
  <c r="AN68" i="16"/>
  <c r="AN67" i="16"/>
  <c r="AN49" i="16"/>
  <c r="AN45" i="16"/>
  <c r="AN37" i="16"/>
  <c r="AN26" i="16"/>
  <c r="AN25" i="16"/>
  <c r="AN22" i="16"/>
  <c r="AN21" i="16"/>
  <c r="AN17" i="16"/>
  <c r="AN14" i="16"/>
  <c r="AN13" i="16"/>
  <c r="AN11" i="16"/>
  <c r="AN10" i="16"/>
  <c r="AM9" i="16"/>
  <c r="AL9" i="16"/>
  <c r="AJ9" i="16"/>
  <c r="AI9" i="16"/>
  <c r="AM8" i="16"/>
  <c r="AL8" i="16"/>
  <c r="AJ8" i="16"/>
  <c r="AI8" i="16"/>
  <c r="AM7" i="16"/>
  <c r="AL7" i="16"/>
  <c r="AJ7" i="16"/>
  <c r="AI7" i="16"/>
  <c r="AM6" i="16"/>
  <c r="AL6" i="16"/>
  <c r="AN6" i="16" s="1"/>
  <c r="AJ6" i="16"/>
  <c r="AI6" i="16"/>
  <c r="AM5" i="16"/>
  <c r="AL5" i="16"/>
  <c r="AJ5" i="16"/>
  <c r="AI5" i="16"/>
  <c r="AM4" i="16"/>
  <c r="AM3" i="16" s="1"/>
  <c r="AL4" i="16"/>
  <c r="AL3" i="16" s="1"/>
  <c r="AJ4" i="16"/>
  <c r="AI4" i="16"/>
  <c r="AF4" i="32"/>
  <c r="AF5" i="32"/>
  <c r="AF6" i="32"/>
  <c r="AF7" i="32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I4" i="19"/>
  <c r="AJ4" i="19"/>
  <c r="AL4" i="19"/>
  <c r="AI5" i="19"/>
  <c r="AJ5" i="19"/>
  <c r="AL5" i="19"/>
  <c r="AI6" i="19"/>
  <c r="AJ6" i="19"/>
  <c r="AL6" i="19"/>
  <c r="AI7" i="19"/>
  <c r="AJ7" i="19"/>
  <c r="AL7" i="19"/>
  <c r="AI8" i="19"/>
  <c r="AJ8" i="19"/>
  <c r="AL8" i="19"/>
  <c r="AI9" i="19"/>
  <c r="AJ9" i="19"/>
  <c r="AL9" i="19"/>
  <c r="AN7" i="16" l="1"/>
  <c r="AK4" i="16"/>
  <c r="AN84" i="16"/>
  <c r="AN85" i="16"/>
  <c r="AN41" i="16"/>
  <c r="AN32" i="16"/>
  <c r="AN52" i="16"/>
  <c r="AN56" i="16"/>
  <c r="AJ3" i="16"/>
  <c r="AK6" i="16"/>
  <c r="AN36" i="16"/>
  <c r="AN40" i="16"/>
  <c r="AN44" i="16"/>
  <c r="AN48" i="16"/>
  <c r="AN53" i="16"/>
  <c r="AN57" i="16"/>
  <c r="AN58" i="16"/>
  <c r="AN80" i="16"/>
  <c r="AK7" i="16"/>
  <c r="AK8" i="16"/>
  <c r="AN29" i="16"/>
  <c r="AN33" i="16"/>
  <c r="AN59" i="16"/>
  <c r="AN60" i="16"/>
  <c r="AN61" i="16"/>
  <c r="AN62" i="16"/>
  <c r="AN65" i="16"/>
  <c r="AN66" i="16"/>
  <c r="AN4" i="16"/>
  <c r="AN5" i="16"/>
  <c r="AK9" i="16"/>
  <c r="AN12" i="16"/>
  <c r="AN18" i="16"/>
  <c r="AN19" i="16"/>
  <c r="AN20" i="16"/>
  <c r="AN27" i="16"/>
  <c r="AN28" i="16"/>
  <c r="AN34" i="16"/>
  <c r="AN35" i="16"/>
  <c r="AN42" i="16"/>
  <c r="AN43" i="16"/>
  <c r="AN50" i="16"/>
  <c r="AN51" i="16"/>
  <c r="AI3" i="16"/>
  <c r="AK5" i="16"/>
  <c r="AN8" i="16"/>
  <c r="AN9" i="16"/>
  <c r="AN15" i="16"/>
  <c r="AN16" i="16"/>
  <c r="AN23" i="16"/>
  <c r="AN24" i="16"/>
  <c r="AN30" i="16"/>
  <c r="AN31" i="16"/>
  <c r="AN38" i="16"/>
  <c r="AN39" i="16"/>
  <c r="AN46" i="16"/>
  <c r="AN47" i="16"/>
  <c r="AN54" i="16"/>
  <c r="AN55" i="16"/>
  <c r="AN63" i="16"/>
  <c r="AN64" i="16"/>
  <c r="AN71" i="16"/>
  <c r="AN72" i="16"/>
  <c r="AN78" i="16"/>
  <c r="AN79" i="16"/>
  <c r="AK4" i="19"/>
  <c r="AK9" i="19"/>
  <c r="AK5" i="19"/>
  <c r="AN3" i="30"/>
  <c r="AF3" i="32"/>
  <c r="AN3" i="39"/>
  <c r="AK6" i="19"/>
  <c r="AK7" i="19"/>
  <c r="AK8" i="19"/>
  <c r="AL3" i="19"/>
  <c r="AJ3" i="19"/>
  <c r="AI3" i="19"/>
  <c r="A2" i="61"/>
  <c r="A3" i="11"/>
  <c r="AN3" i="16" l="1"/>
  <c r="AK3" i="16"/>
  <c r="AK3" i="19"/>
  <c r="AG5" i="32"/>
  <c r="AG6" i="32"/>
  <c r="AG7" i="32"/>
  <c r="AG8" i="32"/>
  <c r="AG9" i="32"/>
  <c r="AG10" i="32"/>
  <c r="AG11" i="32"/>
  <c r="AG12" i="32"/>
  <c r="AG13" i="32"/>
  <c r="AG14" i="32"/>
  <c r="AG15" i="32"/>
  <c r="AG16" i="32"/>
  <c r="AG17" i="32"/>
  <c r="AG18" i="32"/>
  <c r="AG19" i="32"/>
  <c r="AG20" i="32"/>
  <c r="AG21" i="32"/>
  <c r="AI5" i="32"/>
  <c r="AI6" i="32"/>
  <c r="AI7" i="32"/>
  <c r="AI8" i="32"/>
  <c r="AI9" i="32"/>
  <c r="AI10" i="32"/>
  <c r="AI11" i="32"/>
  <c r="AI12" i="32"/>
  <c r="AI13" i="32"/>
  <c r="AI14" i="32"/>
  <c r="AI15" i="32"/>
  <c r="AI16" i="32"/>
  <c r="AI17" i="32"/>
  <c r="AI18" i="32"/>
  <c r="AI19" i="32"/>
  <c r="AI20" i="32"/>
  <c r="AI21" i="32"/>
  <c r="AI4" i="32"/>
  <c r="AG4" i="32"/>
  <c r="AK4" i="34"/>
  <c r="AI4" i="34"/>
  <c r="AH4" i="34"/>
  <c r="AM5" i="19"/>
  <c r="AM6" i="19"/>
  <c r="AM7" i="19"/>
  <c r="AM8" i="19"/>
  <c r="AM9" i="19"/>
  <c r="AM4" i="19"/>
  <c r="AK5" i="34" l="1"/>
  <c r="AK6" i="34"/>
  <c r="AK7" i="34"/>
  <c r="AK8" i="34"/>
  <c r="AK9" i="34"/>
  <c r="AK10" i="34"/>
  <c r="AK11" i="34"/>
  <c r="AI5" i="34"/>
  <c r="AI6" i="34"/>
  <c r="AI7" i="34"/>
  <c r="AI8" i="34"/>
  <c r="AI9" i="34"/>
  <c r="AI10" i="34"/>
  <c r="AI11" i="34"/>
  <c r="AH4" i="32" l="1"/>
  <c r="AH5" i="34"/>
  <c r="AH6" i="34"/>
  <c r="AH7" i="34"/>
  <c r="AH8" i="34"/>
  <c r="AH9" i="34"/>
  <c r="AH10" i="34"/>
  <c r="AH11" i="34"/>
  <c r="H24" i="11" l="1"/>
  <c r="J697" i="61"/>
  <c r="J124" i="61"/>
  <c r="J110" i="61" l="1"/>
  <c r="J698" i="61"/>
  <c r="J23" i="61"/>
  <c r="H47" i="61" l="1"/>
  <c r="AM85" i="34" l="1"/>
  <c r="AM86" i="34"/>
  <c r="P20" i="61" l="1"/>
  <c r="J16" i="61"/>
  <c r="M16" i="61"/>
  <c r="L16" i="61"/>
  <c r="K16" i="61" l="1"/>
  <c r="AN4" i="19"/>
  <c r="AH6" i="32"/>
  <c r="AH7" i="32"/>
  <c r="AH10" i="32"/>
  <c r="AH11" i="32"/>
  <c r="AH14" i="32"/>
  <c r="AH15" i="32"/>
  <c r="AH18" i="32"/>
  <c r="AH19" i="32"/>
  <c r="AH21" i="32" l="1"/>
  <c r="AH17" i="32"/>
  <c r="AH13" i="32"/>
  <c r="AH9" i="32"/>
  <c r="AH5" i="32"/>
  <c r="AH20" i="32"/>
  <c r="AH16" i="32"/>
  <c r="AH12" i="32"/>
  <c r="AH8" i="32"/>
  <c r="O179" i="61" l="1"/>
  <c r="AM3" i="19" l="1"/>
  <c r="J62" i="61"/>
  <c r="AN59" i="19" l="1"/>
  <c r="K65" i="61"/>
  <c r="J77" i="6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12" i="83"/>
  <c r="D6" i="83"/>
  <c r="AJ10" i="34" l="1"/>
  <c r="AJ4" i="34"/>
  <c r="AJ7" i="34" l="1"/>
  <c r="AJ11" i="34"/>
  <c r="AJ5" i="34"/>
  <c r="AJ6" i="34"/>
  <c r="AJ9" i="34"/>
  <c r="AJ8" i="34"/>
  <c r="AG3" i="32"/>
  <c r="J851" i="61"/>
  <c r="AE3" i="15" l="1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J850" i="61" l="1"/>
  <c r="AC3" i="15" l="1"/>
  <c r="AQ3" i="30"/>
  <c r="O432" i="61"/>
  <c r="H418" i="61"/>
  <c r="H415" i="61"/>
  <c r="H235" i="61"/>
  <c r="H425" i="61"/>
  <c r="P235" i="61"/>
  <c r="P418" i="61"/>
  <c r="J418" i="61"/>
  <c r="M418" i="61" l="1"/>
  <c r="K418" i="61" l="1"/>
  <c r="R417" i="61"/>
  <c r="L418" i="61"/>
  <c r="Q417" i="61"/>
  <c r="AH3" i="34"/>
  <c r="AD3" i="15"/>
  <c r="J678" i="61"/>
  <c r="J679" i="61"/>
  <c r="J680" i="61"/>
  <c r="J681" i="61"/>
  <c r="J677" i="61"/>
  <c r="J670" i="61"/>
  <c r="J671" i="61"/>
  <c r="J672" i="61"/>
  <c r="J673" i="61"/>
  <c r="J674" i="61"/>
  <c r="J669" i="61"/>
  <c r="J661" i="61"/>
  <c r="J662" i="61"/>
  <c r="J663" i="61"/>
  <c r="J664" i="61"/>
  <c r="J665" i="61"/>
  <c r="J666" i="61"/>
  <c r="J660" i="61"/>
  <c r="J656" i="61"/>
  <c r="J657" i="61"/>
  <c r="J655" i="61"/>
  <c r="J649" i="61"/>
  <c r="J650" i="61"/>
  <c r="J651" i="61"/>
  <c r="J652" i="61"/>
  <c r="J648" i="61"/>
  <c r="J641" i="61"/>
  <c r="J642" i="61"/>
  <c r="J643" i="61"/>
  <c r="J644" i="61"/>
  <c r="J645" i="61"/>
  <c r="J640" i="61"/>
  <c r="J624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23" i="61"/>
  <c r="J612" i="61"/>
  <c r="J613" i="61"/>
  <c r="J614" i="61"/>
  <c r="J615" i="61"/>
  <c r="J616" i="61"/>
  <c r="J617" i="61"/>
  <c r="J618" i="61"/>
  <c r="J619" i="61"/>
  <c r="J620" i="61"/>
  <c r="J611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592" i="61"/>
  <c r="J609" i="61" l="1"/>
  <c r="N27" i="11"/>
  <c r="F20" i="11"/>
  <c r="B18" i="11"/>
  <c r="J15" i="11"/>
  <c r="D14" i="11"/>
  <c r="L12" i="11"/>
  <c r="K61" i="61" l="1"/>
  <c r="K71" i="61"/>
  <c r="K72" i="61"/>
  <c r="K76" i="61"/>
  <c r="K79" i="61" l="1"/>
  <c r="K69" i="61"/>
  <c r="K73" i="61"/>
  <c r="K62" i="61"/>
  <c r="K78" i="61"/>
  <c r="K68" i="61"/>
  <c r="K80" i="61"/>
  <c r="K70" i="61"/>
  <c r="K77" i="61"/>
  <c r="F13" i="83"/>
  <c r="C13" i="83"/>
  <c r="G12" i="83"/>
  <c r="D21" i="83" s="1"/>
  <c r="E12" i="83"/>
  <c r="C21" i="83" s="1"/>
  <c r="G11" i="83"/>
  <c r="D20" i="83" s="1"/>
  <c r="E11" i="83"/>
  <c r="C20" i="83" s="1"/>
  <c r="G10" i="83"/>
  <c r="D19" i="83" s="1"/>
  <c r="E10" i="83"/>
  <c r="C19" i="83" s="1"/>
  <c r="G9" i="83"/>
  <c r="D18" i="83" s="1"/>
  <c r="E9" i="83"/>
  <c r="C18" i="83" s="1"/>
  <c r="G8" i="83"/>
  <c r="D17" i="83" s="1"/>
  <c r="E8" i="83"/>
  <c r="C17" i="83" s="1"/>
  <c r="G7" i="83"/>
  <c r="D16" i="83" s="1"/>
  <c r="G6" i="83"/>
  <c r="D15" i="83" s="1"/>
  <c r="E6" i="83"/>
  <c r="C15" i="83" s="1"/>
  <c r="G13" i="83" l="1"/>
  <c r="D22" i="83" s="1"/>
  <c r="D13" i="83"/>
  <c r="E13" i="83" s="1"/>
  <c r="E7" i="83"/>
  <c r="C16" i="83" s="1"/>
  <c r="C22" i="83" l="1"/>
  <c r="J1062" i="61" l="1"/>
  <c r="J1063" i="61"/>
  <c r="J1064" i="61"/>
  <c r="J1055" i="61"/>
  <c r="J1056" i="61"/>
  <c r="J1057" i="61"/>
  <c r="J1058" i="61"/>
  <c r="J1042" i="61"/>
  <c r="J1043" i="61"/>
  <c r="J1044" i="61"/>
  <c r="J1045" i="61"/>
  <c r="J1046" i="61"/>
  <c r="J1047" i="61"/>
  <c r="J1048" i="61"/>
  <c r="J1049" i="61"/>
  <c r="J1050" i="61"/>
  <c r="J1051" i="61"/>
  <c r="J1031" i="61"/>
  <c r="J1032" i="61"/>
  <c r="J1033" i="61"/>
  <c r="J1034" i="61"/>
  <c r="J1035" i="61"/>
  <c r="J1036" i="61"/>
  <c r="J1037" i="61"/>
  <c r="J1038" i="61"/>
  <c r="J1011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990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978" i="61"/>
  <c r="J979" i="61"/>
  <c r="J980" i="61"/>
  <c r="J981" i="61"/>
  <c r="J982" i="61"/>
  <c r="J983" i="61"/>
  <c r="J984" i="61"/>
  <c r="J985" i="61"/>
  <c r="J986" i="61"/>
  <c r="J961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50" i="61"/>
  <c r="J951" i="61"/>
  <c r="J952" i="61"/>
  <c r="J953" i="61"/>
  <c r="J954" i="61"/>
  <c r="J955" i="61"/>
  <c r="J956" i="61"/>
  <c r="J957" i="61"/>
  <c r="J931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20" i="61"/>
  <c r="J921" i="61"/>
  <c r="J922" i="61"/>
  <c r="J923" i="61"/>
  <c r="J924" i="61"/>
  <c r="J925" i="61"/>
  <c r="J926" i="61"/>
  <c r="J927" i="61"/>
  <c r="J893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881" i="61"/>
  <c r="J882" i="61"/>
  <c r="J883" i="61"/>
  <c r="J884" i="61"/>
  <c r="J885" i="61"/>
  <c r="J886" i="61"/>
  <c r="J887" i="61"/>
  <c r="J872" i="61"/>
  <c r="J873" i="61"/>
  <c r="J874" i="61"/>
  <c r="J875" i="61"/>
  <c r="J876" i="61"/>
  <c r="J877" i="61"/>
  <c r="J864" i="61"/>
  <c r="J865" i="61"/>
  <c r="J866" i="61"/>
  <c r="J867" i="61"/>
  <c r="J868" i="61"/>
  <c r="J857" i="61"/>
  <c r="J858" i="61"/>
  <c r="J859" i="61"/>
  <c r="J860" i="61"/>
  <c r="J852" i="61"/>
  <c r="J853" i="61"/>
  <c r="J845" i="61"/>
  <c r="J846" i="61"/>
  <c r="J847" i="61"/>
  <c r="J823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10" i="61"/>
  <c r="J811" i="61"/>
  <c r="J812" i="61"/>
  <c r="J813" i="61"/>
  <c r="J814" i="61"/>
  <c r="J815" i="61"/>
  <c r="J816" i="61"/>
  <c r="J817" i="61"/>
  <c r="J818" i="61"/>
  <c r="J819" i="61"/>
  <c r="J798" i="61"/>
  <c r="J799" i="61"/>
  <c r="J800" i="61"/>
  <c r="J801" i="61"/>
  <c r="J802" i="61"/>
  <c r="J803" i="61"/>
  <c r="J804" i="61"/>
  <c r="J805" i="61"/>
  <c r="J806" i="61"/>
  <c r="J790" i="61"/>
  <c r="J791" i="61"/>
  <c r="J792" i="61"/>
  <c r="J793" i="61"/>
  <c r="J794" i="61"/>
  <c r="J770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64" i="61"/>
  <c r="J765" i="61"/>
  <c r="J766" i="61"/>
  <c r="J753" i="61"/>
  <c r="J754" i="61"/>
  <c r="J755" i="61"/>
  <c r="J756" i="61"/>
  <c r="J757" i="61"/>
  <c r="J758" i="61"/>
  <c r="J759" i="61"/>
  <c r="J760" i="61"/>
  <c r="J744" i="61"/>
  <c r="J745" i="61"/>
  <c r="J746" i="61"/>
  <c r="J747" i="61"/>
  <c r="J748" i="61"/>
  <c r="J749" i="61"/>
  <c r="J728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21" i="61"/>
  <c r="J722" i="61"/>
  <c r="J723" i="61"/>
  <c r="J724" i="61"/>
  <c r="J713" i="61"/>
  <c r="J714" i="61"/>
  <c r="J715" i="61"/>
  <c r="J716" i="61"/>
  <c r="J717" i="61"/>
  <c r="J687" i="61"/>
  <c r="J688" i="61"/>
  <c r="J689" i="61"/>
  <c r="J690" i="61"/>
  <c r="J691" i="61"/>
  <c r="J692" i="61"/>
  <c r="J693" i="61"/>
  <c r="J694" i="61"/>
  <c r="J695" i="61"/>
  <c r="J696" i="61"/>
  <c r="J699" i="61"/>
  <c r="J700" i="61"/>
  <c r="J701" i="61"/>
  <c r="J702" i="61"/>
  <c r="J703" i="61"/>
  <c r="J704" i="61"/>
  <c r="J705" i="61"/>
  <c r="J706" i="61"/>
  <c r="J707" i="61"/>
  <c r="J708" i="61"/>
  <c r="J709" i="61"/>
  <c r="J584" i="61"/>
  <c r="J585" i="61"/>
  <c r="J586" i="61"/>
  <c r="J587" i="61"/>
  <c r="J574" i="61"/>
  <c r="J575" i="61"/>
  <c r="J576" i="61"/>
  <c r="J577" i="61"/>
  <c r="J578" i="61"/>
  <c r="J579" i="61"/>
  <c r="J580" i="61"/>
  <c r="J566" i="61"/>
  <c r="J567" i="61"/>
  <c r="J568" i="61"/>
  <c r="J569" i="61"/>
  <c r="J570" i="61"/>
  <c r="J559" i="61"/>
  <c r="J560" i="61"/>
  <c r="J561" i="61"/>
  <c r="J562" i="61"/>
  <c r="J552" i="61"/>
  <c r="J553" i="61"/>
  <c r="J554" i="61"/>
  <c r="J555" i="61"/>
  <c r="J533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22" i="61"/>
  <c r="J523" i="61"/>
  <c r="J524" i="61"/>
  <c r="J525" i="61"/>
  <c r="J526" i="61"/>
  <c r="J527" i="61"/>
  <c r="J528" i="61"/>
  <c r="J529" i="61"/>
  <c r="J514" i="61"/>
  <c r="J515" i="61"/>
  <c r="J516" i="61"/>
  <c r="J517" i="61"/>
  <c r="J518" i="61"/>
  <c r="J507" i="61"/>
  <c r="J508" i="61"/>
  <c r="J509" i="61"/>
  <c r="J510" i="61"/>
  <c r="J492" i="61"/>
  <c r="J493" i="61"/>
  <c r="J494" i="61"/>
  <c r="J495" i="61"/>
  <c r="J496" i="61"/>
  <c r="J497" i="61"/>
  <c r="J498" i="61"/>
  <c r="J499" i="61"/>
  <c r="J500" i="61"/>
  <c r="J501" i="61"/>
  <c r="J502" i="61"/>
  <c r="J503" i="61"/>
  <c r="J480" i="61"/>
  <c r="J481" i="61"/>
  <c r="J482" i="61"/>
  <c r="J483" i="61"/>
  <c r="J484" i="61"/>
  <c r="J485" i="61"/>
  <c r="J486" i="61"/>
  <c r="J487" i="61"/>
  <c r="J488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57" i="61"/>
  <c r="J458" i="61"/>
  <c r="J459" i="61"/>
  <c r="J460" i="61"/>
  <c r="J436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172" i="61" l="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K13" i="61"/>
  <c r="K14" i="61"/>
  <c r="K23" i="61"/>
  <c r="K24" i="61"/>
  <c r="K31" i="61"/>
  <c r="K32" i="61"/>
  <c r="K41" i="61"/>
  <c r="K42" i="61"/>
  <c r="K51" i="61"/>
  <c r="K63" i="61"/>
  <c r="K64" i="61"/>
  <c r="K12" i="61"/>
  <c r="K30" i="61"/>
  <c r="K40" i="61"/>
  <c r="K50" i="61"/>
  <c r="K7" i="61"/>
  <c r="K8" i="61"/>
  <c r="K9" i="61"/>
  <c r="K10" i="61"/>
  <c r="K11" i="61"/>
  <c r="K15" i="61"/>
  <c r="K17" i="61"/>
  <c r="K18" i="6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AN29" i="19" l="1"/>
  <c r="AN5" i="19"/>
  <c r="AN63" i="19"/>
  <c r="AN54" i="19"/>
  <c r="AN22" i="19"/>
  <c r="AN6" i="19"/>
  <c r="AN66" i="19"/>
  <c r="AN57" i="19"/>
  <c r="AN49" i="19"/>
  <c r="AN41" i="19"/>
  <c r="AN33" i="19"/>
  <c r="AN25" i="19"/>
  <c r="AN17" i="19"/>
  <c r="AN9" i="19"/>
  <c r="AN32" i="19"/>
  <c r="AN24" i="19"/>
  <c r="AN8" i="19"/>
  <c r="AN69" i="19"/>
  <c r="AN61" i="19"/>
  <c r="AN36" i="19"/>
  <c r="AN20" i="19"/>
  <c r="AN12" i="19"/>
  <c r="AN64" i="19"/>
  <c r="AN47" i="19"/>
  <c r="AN7" i="19"/>
  <c r="AN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N56" i="19"/>
  <c r="AN55" i="19"/>
  <c r="AN48" i="19"/>
  <c r="AN16" i="19"/>
  <c r="AN23" i="19"/>
  <c r="AN15" i="19"/>
  <c r="L31" i="61"/>
  <c r="L41" i="61"/>
  <c r="L30" i="61"/>
  <c r="AN68" i="19"/>
  <c r="AN60" i="19"/>
  <c r="AN51" i="19"/>
  <c r="AN43" i="19"/>
  <c r="AN19" i="19"/>
  <c r="AN11" i="19"/>
  <c r="AN39" i="19"/>
  <c r="L27" i="61"/>
  <c r="AN40" i="19"/>
  <c r="AN67" i="19"/>
  <c r="AN58" i="19"/>
  <c r="AN50" i="19"/>
  <c r="AN42" i="19"/>
  <c r="AN34" i="19"/>
  <c r="AN26" i="19"/>
  <c r="AN18" i="19"/>
  <c r="AN10" i="19"/>
  <c r="AN65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7" i="61"/>
  <c r="AN71" i="19"/>
  <c r="AN46" i="19"/>
  <c r="AN38" i="19"/>
  <c r="AN30" i="19"/>
  <c r="AN14" i="19"/>
  <c r="L14" i="61"/>
  <c r="AN70" i="19"/>
  <c r="AN62" i="19"/>
  <c r="AN53" i="19"/>
  <c r="AN45" i="19"/>
  <c r="AN37" i="19"/>
  <c r="AN21" i="19"/>
  <c r="AN13" i="19"/>
  <c r="L13" i="61"/>
  <c r="M18" i="61"/>
  <c r="L64" i="61"/>
  <c r="L8" i="61"/>
  <c r="L15" i="61"/>
  <c r="AN52" i="19"/>
  <c r="AN44" i="19"/>
  <c r="AN28" i="19"/>
  <c r="L51" i="61"/>
  <c r="L63" i="61"/>
  <c r="AN27" i="19"/>
  <c r="AN35" i="19"/>
  <c r="M893" i="61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20" i="61"/>
  <c r="M921" i="61"/>
  <c r="M922" i="61"/>
  <c r="M923" i="61"/>
  <c r="M924" i="61"/>
  <c r="M925" i="61"/>
  <c r="M926" i="61"/>
  <c r="M927" i="61"/>
  <c r="M931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50" i="61"/>
  <c r="M951" i="61"/>
  <c r="M952" i="61"/>
  <c r="M953" i="61"/>
  <c r="M954" i="61"/>
  <c r="M955" i="61"/>
  <c r="M956" i="61"/>
  <c r="M957" i="61"/>
  <c r="M961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8" i="61"/>
  <c r="M979" i="61"/>
  <c r="M980" i="61"/>
  <c r="M981" i="61"/>
  <c r="M982" i="61"/>
  <c r="M983" i="61"/>
  <c r="M984" i="61"/>
  <c r="M985" i="61"/>
  <c r="M986" i="61"/>
  <c r="M990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11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31" i="61"/>
  <c r="M1032" i="61"/>
  <c r="M1033" i="61"/>
  <c r="M1034" i="61"/>
  <c r="M1035" i="61"/>
  <c r="M1036" i="61"/>
  <c r="M1037" i="61"/>
  <c r="M1038" i="61"/>
  <c r="M1042" i="61"/>
  <c r="M1043" i="61"/>
  <c r="M1044" i="61"/>
  <c r="M1045" i="61"/>
  <c r="M1046" i="61"/>
  <c r="M1047" i="61"/>
  <c r="M1048" i="61"/>
  <c r="M1049" i="61"/>
  <c r="M1050" i="61"/>
  <c r="M1051" i="61"/>
  <c r="M1055" i="61"/>
  <c r="M1056" i="61"/>
  <c r="M1057" i="61"/>
  <c r="M1058" i="61"/>
  <c r="M1062" i="61"/>
  <c r="M1063" i="61"/>
  <c r="M1064" i="61"/>
  <c r="L893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20" i="61"/>
  <c r="L921" i="61"/>
  <c r="L922" i="61"/>
  <c r="L923" i="61"/>
  <c r="L924" i="61"/>
  <c r="L925" i="61"/>
  <c r="L926" i="61"/>
  <c r="L927" i="61"/>
  <c r="L931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50" i="61"/>
  <c r="L951" i="61"/>
  <c r="L952" i="61"/>
  <c r="L953" i="61"/>
  <c r="L954" i="61"/>
  <c r="L955" i="61"/>
  <c r="L956" i="61"/>
  <c r="L957" i="61"/>
  <c r="L961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8" i="61"/>
  <c r="L979" i="61"/>
  <c r="L980" i="61"/>
  <c r="L981" i="61"/>
  <c r="L982" i="61"/>
  <c r="L983" i="61"/>
  <c r="L984" i="61"/>
  <c r="L985" i="61"/>
  <c r="L986" i="61"/>
  <c r="L990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AS108" i="30"/>
  <c r="L1011" i="61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31" i="61"/>
  <c r="L1032" i="61"/>
  <c r="L1033" i="61"/>
  <c r="L1034" i="61"/>
  <c r="L1035" i="61"/>
  <c r="L1036" i="61"/>
  <c r="L1037" i="61"/>
  <c r="L1038" i="61"/>
  <c r="L1042" i="61"/>
  <c r="L1043" i="61"/>
  <c r="L1044" i="61"/>
  <c r="L1045" i="61"/>
  <c r="L1046" i="61"/>
  <c r="L1047" i="61"/>
  <c r="L1048" i="61"/>
  <c r="L1049" i="61"/>
  <c r="L1050" i="61"/>
  <c r="L1051" i="61"/>
  <c r="L1055" i="61"/>
  <c r="L1056" i="61"/>
  <c r="L1057" i="61"/>
  <c r="L1058" i="61"/>
  <c r="L1062" i="61"/>
  <c r="L1063" i="61"/>
  <c r="L1064" i="61"/>
  <c r="K912" i="61"/>
  <c r="K969" i="61"/>
  <c r="K1005" i="61"/>
  <c r="K1023" i="61"/>
  <c r="K1043" i="61"/>
  <c r="K1063" i="61"/>
  <c r="M687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3" i="61"/>
  <c r="M714" i="61"/>
  <c r="M715" i="61"/>
  <c r="M716" i="61"/>
  <c r="M717" i="61"/>
  <c r="M721" i="61"/>
  <c r="M722" i="61"/>
  <c r="M723" i="61"/>
  <c r="M724" i="61"/>
  <c r="M728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4" i="61"/>
  <c r="M745" i="61"/>
  <c r="M746" i="61"/>
  <c r="M747" i="61"/>
  <c r="M748" i="61"/>
  <c r="M749" i="61"/>
  <c r="M753" i="61"/>
  <c r="M754" i="61"/>
  <c r="M755" i="61"/>
  <c r="M756" i="61"/>
  <c r="M757" i="61"/>
  <c r="M758" i="61"/>
  <c r="M759" i="61"/>
  <c r="M760" i="61"/>
  <c r="M764" i="61"/>
  <c r="M765" i="61"/>
  <c r="M766" i="61"/>
  <c r="M770" i="61"/>
  <c r="M771" i="61"/>
  <c r="M772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90" i="61"/>
  <c r="M791" i="61"/>
  <c r="M792" i="61"/>
  <c r="M793" i="61"/>
  <c r="M794" i="61"/>
  <c r="M798" i="61"/>
  <c r="M799" i="61"/>
  <c r="M800" i="61"/>
  <c r="M801" i="61"/>
  <c r="M802" i="61"/>
  <c r="M803" i="61"/>
  <c r="M804" i="61"/>
  <c r="M805" i="61"/>
  <c r="M806" i="61"/>
  <c r="M810" i="61"/>
  <c r="M811" i="61"/>
  <c r="M812" i="61"/>
  <c r="M813" i="61"/>
  <c r="M814" i="61"/>
  <c r="M815" i="61"/>
  <c r="M816" i="61"/>
  <c r="M817" i="61"/>
  <c r="M818" i="61"/>
  <c r="M819" i="61"/>
  <c r="M823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5" i="61"/>
  <c r="M846" i="61"/>
  <c r="M847" i="61"/>
  <c r="M851" i="61"/>
  <c r="M852" i="61"/>
  <c r="M853" i="61"/>
  <c r="M857" i="61"/>
  <c r="M858" i="61"/>
  <c r="M859" i="61"/>
  <c r="M860" i="61"/>
  <c r="M864" i="61"/>
  <c r="M865" i="61"/>
  <c r="M866" i="61"/>
  <c r="M867" i="61"/>
  <c r="M868" i="61"/>
  <c r="M872" i="61"/>
  <c r="M873" i="61"/>
  <c r="M874" i="61"/>
  <c r="M875" i="61"/>
  <c r="M876" i="61"/>
  <c r="M877" i="61"/>
  <c r="M881" i="61"/>
  <c r="M882" i="61"/>
  <c r="M883" i="61"/>
  <c r="M884" i="61"/>
  <c r="M885" i="61"/>
  <c r="M886" i="61"/>
  <c r="M887" i="61"/>
  <c r="AK7" i="32"/>
  <c r="AK8" i="32"/>
  <c r="AK9" i="32"/>
  <c r="AK10" i="32"/>
  <c r="AK15" i="32"/>
  <c r="AK16" i="32"/>
  <c r="AK17" i="32"/>
  <c r="AK18" i="32"/>
  <c r="L687" i="61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3" i="61"/>
  <c r="L714" i="61"/>
  <c r="L715" i="61"/>
  <c r="L716" i="61"/>
  <c r="L717" i="61"/>
  <c r="L721" i="61"/>
  <c r="L722" i="61"/>
  <c r="L723" i="61"/>
  <c r="L724" i="61"/>
  <c r="AK57" i="32"/>
  <c r="L728" i="61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AK71" i="32"/>
  <c r="L744" i="61"/>
  <c r="L745" i="61"/>
  <c r="L746" i="61"/>
  <c r="L747" i="61"/>
  <c r="L748" i="61"/>
  <c r="L749" i="61"/>
  <c r="L753" i="61"/>
  <c r="L754" i="61"/>
  <c r="L755" i="61"/>
  <c r="L756" i="61"/>
  <c r="L757" i="61"/>
  <c r="L758" i="61"/>
  <c r="L759" i="61"/>
  <c r="L760" i="61"/>
  <c r="AK87" i="32"/>
  <c r="L764" i="61"/>
  <c r="L765" i="61"/>
  <c r="L766" i="61"/>
  <c r="L770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90" i="61"/>
  <c r="L791" i="61"/>
  <c r="L792" i="61"/>
  <c r="L793" i="61"/>
  <c r="L794" i="61"/>
  <c r="L798" i="61"/>
  <c r="L799" i="61"/>
  <c r="L800" i="61"/>
  <c r="L801" i="61"/>
  <c r="L802" i="61"/>
  <c r="L803" i="61"/>
  <c r="L804" i="61"/>
  <c r="L805" i="61"/>
  <c r="L806" i="61"/>
  <c r="L810" i="61"/>
  <c r="L811" i="61"/>
  <c r="L812" i="61"/>
  <c r="L813" i="61"/>
  <c r="L814" i="61"/>
  <c r="L815" i="61"/>
  <c r="L816" i="61"/>
  <c r="L817" i="61"/>
  <c r="L818" i="61"/>
  <c r="L819" i="61"/>
  <c r="AK136" i="32"/>
  <c r="L823" i="61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5" i="61"/>
  <c r="L846" i="61"/>
  <c r="L847" i="61"/>
  <c r="AK160" i="32"/>
  <c r="L851" i="61"/>
  <c r="L852" i="61"/>
  <c r="L853" i="61"/>
  <c r="L857" i="61"/>
  <c r="L858" i="61"/>
  <c r="L859" i="61"/>
  <c r="L860" i="61"/>
  <c r="AK169" i="32"/>
  <c r="L864" i="61"/>
  <c r="L865" i="61"/>
  <c r="L866" i="61"/>
  <c r="L867" i="61"/>
  <c r="L868" i="61"/>
  <c r="AK175" i="32"/>
  <c r="L872" i="61"/>
  <c r="L873" i="61"/>
  <c r="L874" i="61"/>
  <c r="L875" i="61"/>
  <c r="L876" i="61"/>
  <c r="L877" i="61"/>
  <c r="L881" i="61"/>
  <c r="L882" i="61"/>
  <c r="L883" i="61"/>
  <c r="L884" i="61"/>
  <c r="L885" i="61"/>
  <c r="L886" i="61"/>
  <c r="L887" i="61"/>
  <c r="K701" i="61"/>
  <c r="K739" i="61"/>
  <c r="K877" i="61"/>
  <c r="K887" i="61"/>
  <c r="K834" i="61"/>
  <c r="K687" i="61"/>
  <c r="K688" i="61"/>
  <c r="K693" i="61"/>
  <c r="K694" i="61"/>
  <c r="K695" i="61"/>
  <c r="K696" i="61"/>
  <c r="K702" i="61"/>
  <c r="K703" i="61"/>
  <c r="K704" i="61"/>
  <c r="K709" i="61"/>
  <c r="K713" i="61"/>
  <c r="K714" i="61"/>
  <c r="K721" i="61"/>
  <c r="K722" i="61"/>
  <c r="K723" i="61"/>
  <c r="K724" i="61"/>
  <c r="K731" i="61"/>
  <c r="K732" i="61"/>
  <c r="K733" i="61"/>
  <c r="K734" i="61"/>
  <c r="K740" i="61"/>
  <c r="K744" i="61"/>
  <c r="K749" i="61"/>
  <c r="K753" i="61"/>
  <c r="K754" i="61"/>
  <c r="K759" i="61"/>
  <c r="K760" i="61"/>
  <c r="K764" i="61"/>
  <c r="K771" i="61"/>
  <c r="K772" i="61"/>
  <c r="K773" i="61"/>
  <c r="K774" i="61"/>
  <c r="K779" i="61"/>
  <c r="K780" i="61"/>
  <c r="K781" i="61"/>
  <c r="K782" i="61"/>
  <c r="K790" i="61"/>
  <c r="K791" i="61"/>
  <c r="K792" i="61"/>
  <c r="K799" i="61"/>
  <c r="K800" i="61"/>
  <c r="K801" i="61"/>
  <c r="K802" i="61"/>
  <c r="K810" i="61"/>
  <c r="K811" i="61"/>
  <c r="K812" i="61"/>
  <c r="K817" i="61"/>
  <c r="K818" i="61"/>
  <c r="K819" i="61"/>
  <c r="K827" i="61"/>
  <c r="K828" i="61"/>
  <c r="K829" i="61"/>
  <c r="K830" i="61"/>
  <c r="K835" i="61"/>
  <c r="K836" i="61"/>
  <c r="K837" i="61"/>
  <c r="K838" i="61"/>
  <c r="K845" i="61"/>
  <c r="K846" i="61"/>
  <c r="K847" i="61"/>
  <c r="K857" i="61"/>
  <c r="K858" i="61"/>
  <c r="K859" i="61"/>
  <c r="K860" i="61"/>
  <c r="K867" i="61"/>
  <c r="K868" i="61"/>
  <c r="K872" i="61"/>
  <c r="K881" i="61"/>
  <c r="K88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12" i="61"/>
  <c r="M613" i="61"/>
  <c r="M614" i="61"/>
  <c r="M615" i="61"/>
  <c r="M616" i="61"/>
  <c r="M617" i="61"/>
  <c r="M618" i="61"/>
  <c r="M619" i="61"/>
  <c r="M620" i="61"/>
  <c r="M624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41" i="61"/>
  <c r="M642" i="61"/>
  <c r="M643" i="61"/>
  <c r="M644" i="61"/>
  <c r="M645" i="61"/>
  <c r="M649" i="61"/>
  <c r="M650" i="61"/>
  <c r="M651" i="61"/>
  <c r="M652" i="61"/>
  <c r="M656" i="61"/>
  <c r="M657" i="61"/>
  <c r="M661" i="61"/>
  <c r="M662" i="61"/>
  <c r="M663" i="61"/>
  <c r="M664" i="61"/>
  <c r="M665" i="61"/>
  <c r="M666" i="61"/>
  <c r="M670" i="61"/>
  <c r="M671" i="61"/>
  <c r="M672" i="61"/>
  <c r="M673" i="61"/>
  <c r="M674" i="61"/>
  <c r="M678" i="61"/>
  <c r="M679" i="61"/>
  <c r="M680" i="61"/>
  <c r="M681" i="61"/>
  <c r="AM5" i="34"/>
  <c r="AM7" i="34"/>
  <c r="AM11" i="34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AM29" i="34"/>
  <c r="L612" i="61"/>
  <c r="L613" i="61"/>
  <c r="L614" i="61"/>
  <c r="L615" i="61"/>
  <c r="L616" i="61"/>
  <c r="L617" i="61"/>
  <c r="L618" i="61"/>
  <c r="L619" i="61"/>
  <c r="L620" i="61"/>
  <c r="AM39" i="34"/>
  <c r="L624" i="61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AM54" i="34"/>
  <c r="L641" i="61"/>
  <c r="L642" i="61"/>
  <c r="L643" i="61"/>
  <c r="L644" i="61"/>
  <c r="L645" i="61"/>
  <c r="AM60" i="34"/>
  <c r="L649" i="61"/>
  <c r="L650" i="61"/>
  <c r="L651" i="61"/>
  <c r="L652" i="61"/>
  <c r="L656" i="61"/>
  <c r="L657" i="61"/>
  <c r="AM68" i="34"/>
  <c r="L661" i="61"/>
  <c r="L662" i="61"/>
  <c r="L663" i="61"/>
  <c r="L664" i="61"/>
  <c r="L665" i="61"/>
  <c r="L666" i="61"/>
  <c r="AM75" i="34"/>
  <c r="L670" i="61"/>
  <c r="L671" i="61"/>
  <c r="L672" i="61"/>
  <c r="L673" i="61"/>
  <c r="L674" i="61"/>
  <c r="L678" i="61"/>
  <c r="L679" i="61"/>
  <c r="L681" i="61"/>
  <c r="K628" i="61"/>
  <c r="K593" i="61"/>
  <c r="K594" i="61"/>
  <c r="K599" i="61"/>
  <c r="K600" i="61"/>
  <c r="K601" i="61"/>
  <c r="K602" i="61"/>
  <c r="K607" i="61"/>
  <c r="K608" i="61"/>
  <c r="K612" i="61"/>
  <c r="K617" i="61"/>
  <c r="K618" i="61"/>
  <c r="K619" i="61"/>
  <c r="K620" i="61"/>
  <c r="K627" i="61"/>
  <c r="K629" i="61"/>
  <c r="K630" i="61"/>
  <c r="K631" i="61"/>
  <c r="K635" i="61"/>
  <c r="K636" i="61"/>
  <c r="K637" i="61"/>
  <c r="K641" i="61"/>
  <c r="K645" i="61"/>
  <c r="K649" i="61"/>
  <c r="K650" i="61"/>
  <c r="K651" i="61"/>
  <c r="K657" i="61"/>
  <c r="K661" i="61"/>
  <c r="K662" i="61"/>
  <c r="K663" i="61"/>
  <c r="K670" i="61"/>
  <c r="K671" i="61"/>
  <c r="K672" i="61"/>
  <c r="K673" i="61"/>
  <c r="K679" i="61"/>
  <c r="K680" i="61"/>
  <c r="K681" i="61"/>
  <c r="M436" i="61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7" i="61"/>
  <c r="M458" i="61"/>
  <c r="M459" i="61"/>
  <c r="M460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80" i="61"/>
  <c r="M481" i="61"/>
  <c r="M482" i="61"/>
  <c r="M483" i="61"/>
  <c r="M484" i="61"/>
  <c r="M485" i="61"/>
  <c r="M486" i="61"/>
  <c r="M487" i="61"/>
  <c r="M488" i="61"/>
  <c r="M492" i="61"/>
  <c r="M493" i="61"/>
  <c r="M494" i="61"/>
  <c r="M495" i="61"/>
  <c r="M496" i="61"/>
  <c r="M497" i="61"/>
  <c r="M498" i="61"/>
  <c r="M499" i="61"/>
  <c r="M500" i="61"/>
  <c r="M501" i="61"/>
  <c r="M502" i="61"/>
  <c r="M503" i="61"/>
  <c r="M507" i="61"/>
  <c r="M508" i="61"/>
  <c r="M509" i="61"/>
  <c r="M510" i="61"/>
  <c r="M514" i="61"/>
  <c r="M515" i="61"/>
  <c r="M516" i="61"/>
  <c r="M517" i="61"/>
  <c r="M518" i="61"/>
  <c r="M522" i="61"/>
  <c r="M523" i="61"/>
  <c r="M524" i="61"/>
  <c r="M525" i="61"/>
  <c r="M526" i="61"/>
  <c r="M527" i="61"/>
  <c r="M528" i="61"/>
  <c r="M529" i="61"/>
  <c r="M533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52" i="61"/>
  <c r="M553" i="61"/>
  <c r="M554" i="61"/>
  <c r="M555" i="61"/>
  <c r="M559" i="61"/>
  <c r="M560" i="61"/>
  <c r="M561" i="61"/>
  <c r="M562" i="61"/>
  <c r="M566" i="61"/>
  <c r="M567" i="61"/>
  <c r="M568" i="61"/>
  <c r="M569" i="61"/>
  <c r="M570" i="61"/>
  <c r="M574" i="61"/>
  <c r="M575" i="61"/>
  <c r="M576" i="61"/>
  <c r="M577" i="61"/>
  <c r="M578" i="61"/>
  <c r="M579" i="61"/>
  <c r="M580" i="61"/>
  <c r="M584" i="61"/>
  <c r="M585" i="61"/>
  <c r="M586" i="61"/>
  <c r="M587" i="61"/>
  <c r="L436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7" i="61"/>
  <c r="L458" i="61"/>
  <c r="L459" i="61"/>
  <c r="L460" i="61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80" i="61"/>
  <c r="L481" i="61"/>
  <c r="L482" i="61"/>
  <c r="L483" i="61"/>
  <c r="L484" i="61"/>
  <c r="L485" i="61"/>
  <c r="L486" i="61"/>
  <c r="L487" i="61"/>
  <c r="L488" i="61"/>
  <c r="L492" i="61"/>
  <c r="L493" i="61"/>
  <c r="L494" i="61"/>
  <c r="L495" i="61"/>
  <c r="L496" i="61"/>
  <c r="L497" i="61"/>
  <c r="L498" i="61"/>
  <c r="L499" i="61"/>
  <c r="L500" i="61"/>
  <c r="L501" i="61"/>
  <c r="L502" i="61"/>
  <c r="L503" i="61"/>
  <c r="L507" i="61"/>
  <c r="L508" i="61"/>
  <c r="L509" i="61"/>
  <c r="L510" i="61"/>
  <c r="L514" i="61"/>
  <c r="L515" i="61"/>
  <c r="L516" i="61"/>
  <c r="L517" i="61"/>
  <c r="L518" i="61"/>
  <c r="L522" i="61"/>
  <c r="L523" i="61"/>
  <c r="L524" i="61"/>
  <c r="L525" i="61"/>
  <c r="L526" i="61"/>
  <c r="L527" i="61"/>
  <c r="L528" i="61"/>
  <c r="L529" i="61"/>
  <c r="L533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52" i="61"/>
  <c r="L553" i="61"/>
  <c r="L554" i="61"/>
  <c r="L555" i="61"/>
  <c r="L559" i="61"/>
  <c r="R559" i="61" s="1"/>
  <c r="L560" i="61"/>
  <c r="L561" i="61"/>
  <c r="L562" i="61"/>
  <c r="L566" i="61"/>
  <c r="L567" i="61"/>
  <c r="L568" i="61"/>
  <c r="L569" i="61"/>
  <c r="L570" i="61"/>
  <c r="L574" i="61"/>
  <c r="L575" i="61"/>
  <c r="L576" i="61"/>
  <c r="L577" i="61"/>
  <c r="L578" i="61"/>
  <c r="L579" i="61"/>
  <c r="L580" i="61"/>
  <c r="L584" i="61"/>
  <c r="L585" i="61"/>
  <c r="L586" i="61"/>
  <c r="L587" i="61"/>
  <c r="K447" i="61"/>
  <c r="K494" i="61"/>
  <c r="K495" i="61"/>
  <c r="K552" i="61"/>
  <c r="K574" i="61"/>
  <c r="K439" i="61"/>
  <c r="K467" i="61"/>
  <c r="K503" i="61"/>
  <c r="K515" i="61"/>
  <c r="K543" i="61"/>
  <c r="K585" i="61"/>
  <c r="K437" i="61"/>
  <c r="K438" i="61"/>
  <c r="K442" i="61"/>
  <c r="K443" i="61"/>
  <c r="K445" i="61"/>
  <c r="K446" i="61"/>
  <c r="K450" i="61"/>
  <c r="K451" i="61"/>
  <c r="K453" i="61"/>
  <c r="K460" i="61"/>
  <c r="K465" i="61"/>
  <c r="K470" i="61"/>
  <c r="K471" i="61"/>
  <c r="K473" i="61"/>
  <c r="K474" i="61"/>
  <c r="K480" i="61"/>
  <c r="K481" i="61"/>
  <c r="K483" i="61"/>
  <c r="K484" i="61"/>
  <c r="K488" i="61"/>
  <c r="K493" i="61"/>
  <c r="K498" i="61"/>
  <c r="K499" i="61"/>
  <c r="K501" i="61"/>
  <c r="K502" i="61"/>
  <c r="K508" i="61"/>
  <c r="K509" i="61"/>
  <c r="K514" i="61"/>
  <c r="K518" i="61"/>
  <c r="K523" i="61"/>
  <c r="K524" i="61"/>
  <c r="K525" i="61"/>
  <c r="K528" i="61"/>
  <c r="K529" i="61"/>
  <c r="K533" i="61"/>
  <c r="K534" i="61"/>
  <c r="K538" i="61"/>
  <c r="K539" i="61"/>
  <c r="K541" i="61"/>
  <c r="K546" i="61"/>
  <c r="K547" i="61"/>
  <c r="K559" i="61"/>
  <c r="K561" i="61"/>
  <c r="K562" i="61"/>
  <c r="K568" i="61"/>
  <c r="K569" i="61"/>
  <c r="K575" i="61"/>
  <c r="K578" i="61"/>
  <c r="K579" i="61"/>
  <c r="K584" i="61"/>
  <c r="AP3" i="39"/>
  <c r="Q414" i="61" l="1"/>
  <c r="K1013" i="61"/>
  <c r="K911" i="61"/>
  <c r="K1058" i="61"/>
  <c r="K1038" i="61"/>
  <c r="K1012" i="61"/>
  <c r="K994" i="61"/>
  <c r="K974" i="61"/>
  <c r="K910" i="61"/>
  <c r="K902" i="61"/>
  <c r="K1049" i="61"/>
  <c r="K1031" i="61"/>
  <c r="K1003" i="61"/>
  <c r="K985" i="61"/>
  <c r="K957" i="61"/>
  <c r="K931" i="61"/>
  <c r="K921" i="61"/>
  <c r="K895" i="61"/>
  <c r="K1048" i="61"/>
  <c r="K1020" i="61"/>
  <c r="K1002" i="61"/>
  <c r="K984" i="61"/>
  <c r="K966" i="61"/>
  <c r="K946" i="61"/>
  <c r="K938" i="61"/>
  <c r="K920" i="61"/>
  <c r="K894" i="61"/>
  <c r="K1021" i="61"/>
  <c r="K995" i="61"/>
  <c r="K967" i="61"/>
  <c r="K939" i="61"/>
  <c r="K903" i="61"/>
  <c r="K1026" i="61"/>
  <c r="K982" i="61"/>
  <c r="K944" i="61"/>
  <c r="K908" i="61"/>
  <c r="K105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36" i="61"/>
  <c r="K992" i="61"/>
  <c r="K954" i="61"/>
  <c r="K916" i="61"/>
  <c r="K1064" i="61"/>
  <c r="K1044" i="61"/>
  <c r="K1034" i="61"/>
  <c r="K1024" i="61"/>
  <c r="K1016" i="61"/>
  <c r="K1006" i="61"/>
  <c r="K998" i="61"/>
  <c r="K990" i="61"/>
  <c r="K980" i="61"/>
  <c r="K970" i="61"/>
  <c r="K962" i="61"/>
  <c r="K952" i="61"/>
  <c r="K942" i="61"/>
  <c r="K934" i="61"/>
  <c r="K924" i="61"/>
  <c r="K914" i="61"/>
  <c r="K906" i="61"/>
  <c r="K898" i="61"/>
  <c r="K1062" i="61"/>
  <c r="K1042" i="61"/>
  <c r="K1022" i="61"/>
  <c r="K1004" i="61"/>
  <c r="K986" i="61"/>
  <c r="K968" i="61"/>
  <c r="K896" i="61"/>
  <c r="AS64" i="30"/>
  <c r="K1056" i="61"/>
  <c r="K972" i="61"/>
  <c r="K936" i="61"/>
  <c r="K900" i="61"/>
  <c r="K1046" i="61"/>
  <c r="K1018" i="61"/>
  <c r="K1000" i="61"/>
  <c r="K964" i="61"/>
  <c r="K926" i="61"/>
  <c r="AS146" i="30"/>
  <c r="AK178" i="32"/>
  <c r="K866" i="61"/>
  <c r="K816" i="61"/>
  <c r="AK182" i="32"/>
  <c r="AK78" i="32"/>
  <c r="AK46" i="32"/>
  <c r="AK22" i="32"/>
  <c r="AK14" i="32"/>
  <c r="AK6" i="32"/>
  <c r="AK146" i="32"/>
  <c r="AK186" i="32"/>
  <c r="AK106" i="32"/>
  <c r="AK90" i="32"/>
  <c r="K883" i="61"/>
  <c r="K873" i="61"/>
  <c r="K851" i="61"/>
  <c r="K839" i="61"/>
  <c r="K831" i="61"/>
  <c r="K823" i="61"/>
  <c r="K813" i="61"/>
  <c r="K803" i="61"/>
  <c r="K793" i="61"/>
  <c r="K783" i="61"/>
  <c r="K775" i="61"/>
  <c r="K765" i="61"/>
  <c r="K755" i="61"/>
  <c r="K745" i="61"/>
  <c r="K735" i="61"/>
  <c r="K715" i="61"/>
  <c r="K705" i="61"/>
  <c r="K697" i="61"/>
  <c r="K689" i="61"/>
  <c r="AK58" i="32"/>
  <c r="AK170" i="32"/>
  <c r="AK82" i="32"/>
  <c r="AK154" i="32"/>
  <c r="AK74" i="32"/>
  <c r="K886" i="61"/>
  <c r="K826" i="61"/>
  <c r="K798" i="61"/>
  <c r="K778" i="61"/>
  <c r="K758" i="61"/>
  <c r="K738" i="61"/>
  <c r="K692" i="61"/>
  <c r="AK156" i="32"/>
  <c r="AK20" i="32"/>
  <c r="K885" i="61"/>
  <c r="K865" i="61"/>
  <c r="K841" i="61"/>
  <c r="K825" i="61"/>
  <c r="K805" i="61"/>
  <c r="K785" i="61"/>
  <c r="K757" i="61"/>
  <c r="K737" i="61"/>
  <c r="K717" i="61"/>
  <c r="K699" i="61"/>
  <c r="AK91" i="32"/>
  <c r="AK11" i="32"/>
  <c r="AK138" i="32"/>
  <c r="AK4" i="32"/>
  <c r="AK122" i="32"/>
  <c r="AK42" i="32"/>
  <c r="K876" i="61"/>
  <c r="K806" i="61"/>
  <c r="K786" i="61"/>
  <c r="K770" i="61"/>
  <c r="K748" i="61"/>
  <c r="K730" i="61"/>
  <c r="K708" i="61"/>
  <c r="K700" i="61"/>
  <c r="AK164" i="32"/>
  <c r="AK52" i="32"/>
  <c r="AK12" i="32"/>
  <c r="K875" i="61"/>
  <c r="K853" i="61"/>
  <c r="K833" i="61"/>
  <c r="K815" i="61"/>
  <c r="K777" i="61"/>
  <c r="K747" i="61"/>
  <c r="K729" i="61"/>
  <c r="K707" i="61"/>
  <c r="K691" i="61"/>
  <c r="AK115" i="32"/>
  <c r="AK19" i="32"/>
  <c r="AK50" i="32"/>
  <c r="AK114" i="32"/>
  <c r="AK26" i="32"/>
  <c r="AM6" i="34"/>
  <c r="AM12" i="34"/>
  <c r="AM35" i="34"/>
  <c r="AM10" i="34"/>
  <c r="AM4" i="34"/>
  <c r="AM81" i="34"/>
  <c r="AM65" i="34"/>
  <c r="AM9" i="34"/>
  <c r="K613" i="61"/>
  <c r="K603" i="61"/>
  <c r="K595" i="61"/>
  <c r="AM67" i="34"/>
  <c r="AM27" i="34"/>
  <c r="AM83" i="34"/>
  <c r="K665" i="61"/>
  <c r="K643" i="61"/>
  <c r="K633" i="61"/>
  <c r="K625" i="61"/>
  <c r="K615" i="61"/>
  <c r="K605" i="61"/>
  <c r="K597" i="61"/>
  <c r="AM8" i="34"/>
  <c r="AM51" i="34"/>
  <c r="AM19" i="34"/>
  <c r="AM59" i="34"/>
  <c r="K674" i="61"/>
  <c r="K664" i="61"/>
  <c r="K652" i="61"/>
  <c r="K642" i="61"/>
  <c r="K632" i="61"/>
  <c r="K624" i="61"/>
  <c r="K614" i="61"/>
  <c r="K604" i="61"/>
  <c r="K596" i="61"/>
  <c r="K678" i="61"/>
  <c r="K666" i="61"/>
  <c r="K656" i="61"/>
  <c r="K644" i="61"/>
  <c r="K634" i="61"/>
  <c r="K626" i="61"/>
  <c r="K616" i="61"/>
  <c r="K606" i="61"/>
  <c r="K598" i="61"/>
  <c r="AM43" i="34"/>
  <c r="K542" i="61"/>
  <c r="K466" i="61"/>
  <c r="K553" i="61"/>
  <c r="K535" i="61"/>
  <c r="K485" i="61"/>
  <c r="K475" i="61"/>
  <c r="K457" i="61"/>
  <c r="K587" i="61"/>
  <c r="K567" i="61"/>
  <c r="K545" i="61"/>
  <c r="K527" i="61"/>
  <c r="K497" i="61"/>
  <c r="K459" i="61"/>
  <c r="K441" i="61"/>
  <c r="K555" i="61"/>
  <c r="K517" i="61"/>
  <c r="K487" i="61"/>
  <c r="K449" i="61"/>
  <c r="K586" i="61"/>
  <c r="K576" i="61"/>
  <c r="K554" i="61"/>
  <c r="K536" i="61"/>
  <c r="K516" i="61"/>
  <c r="K496" i="61"/>
  <c r="K476" i="61"/>
  <c r="K458" i="61"/>
  <c r="K440" i="61"/>
  <c r="K577" i="61"/>
  <c r="K537" i="61"/>
  <c r="K507" i="61"/>
  <c r="K469" i="61"/>
  <c r="K566" i="61"/>
  <c r="K544" i="61"/>
  <c r="K526" i="61"/>
  <c r="K486" i="61"/>
  <c r="K468" i="61"/>
  <c r="K448" i="61"/>
  <c r="K580" i="61"/>
  <c r="K570" i="61"/>
  <c r="K560" i="61"/>
  <c r="K548" i="61"/>
  <c r="K540" i="61"/>
  <c r="K522" i="61"/>
  <c r="K510" i="61"/>
  <c r="K500" i="61"/>
  <c r="K492" i="61"/>
  <c r="K482" i="61"/>
  <c r="K472" i="61"/>
  <c r="K464" i="61"/>
  <c r="K452" i="61"/>
  <c r="K444" i="61"/>
  <c r="K436" i="61"/>
  <c r="K1057" i="61"/>
  <c r="K1047" i="61"/>
  <c r="K1037" i="61"/>
  <c r="K1027" i="61"/>
  <c r="K1019" i="61"/>
  <c r="K1011" i="61"/>
  <c r="K1001" i="61"/>
  <c r="K993" i="61"/>
  <c r="K983" i="61"/>
  <c r="K973" i="61"/>
  <c r="K965" i="61"/>
  <c r="K955" i="61"/>
  <c r="K945" i="61"/>
  <c r="K937" i="61"/>
  <c r="K927" i="61"/>
  <c r="K909" i="61"/>
  <c r="K901" i="61"/>
  <c r="K893" i="61"/>
  <c r="AS29" i="30"/>
  <c r="AS128" i="30"/>
  <c r="AS82" i="30"/>
  <c r="K1051" i="61"/>
  <c r="K1033" i="61"/>
  <c r="K1015" i="61"/>
  <c r="K997" i="61"/>
  <c r="K979" i="61"/>
  <c r="K961" i="61"/>
  <c r="AS89" i="30"/>
  <c r="AS18" i="30"/>
  <c r="K1050" i="61"/>
  <c r="K1032" i="61"/>
  <c r="K1014" i="61"/>
  <c r="K996" i="61"/>
  <c r="K978" i="61"/>
  <c r="K950" i="61"/>
  <c r="K940" i="61"/>
  <c r="K932" i="61"/>
  <c r="K922" i="61"/>
  <c r="K904" i="61"/>
  <c r="AS145" i="30"/>
  <c r="AS122" i="30"/>
  <c r="AS104" i="30"/>
  <c r="AS81" i="30"/>
  <c r="AS58" i="30"/>
  <c r="AS40" i="30"/>
  <c r="AS17" i="30"/>
  <c r="K951" i="61"/>
  <c r="K941" i="61"/>
  <c r="K933" i="61"/>
  <c r="K923" i="61"/>
  <c r="K913" i="61"/>
  <c r="K905" i="61"/>
  <c r="K897" i="61"/>
  <c r="AS151" i="30"/>
  <c r="AS135" i="30"/>
  <c r="AS79" i="30"/>
  <c r="AS55" i="30"/>
  <c r="AS144" i="30"/>
  <c r="AS121" i="30"/>
  <c r="AS98" i="30"/>
  <c r="AS80" i="30"/>
  <c r="AS57" i="30"/>
  <c r="AS34" i="30"/>
  <c r="AS16" i="30"/>
  <c r="AS105" i="30"/>
  <c r="AS41" i="30"/>
  <c r="AS138" i="30"/>
  <c r="AS120" i="30"/>
  <c r="AS97" i="30"/>
  <c r="AS56" i="30"/>
  <c r="AS33" i="30"/>
  <c r="AS10" i="30"/>
  <c r="AS137" i="30"/>
  <c r="AS114" i="30"/>
  <c r="AS96" i="30"/>
  <c r="AS73" i="30"/>
  <c r="AS50" i="30"/>
  <c r="AS32" i="30"/>
  <c r="AS9" i="30"/>
  <c r="AS74" i="30"/>
  <c r="AS126" i="30"/>
  <c r="AS38" i="30"/>
  <c r="AS154" i="30"/>
  <c r="AS136" i="30"/>
  <c r="AS113" i="30"/>
  <c r="AS90" i="30"/>
  <c r="AS72" i="30"/>
  <c r="AS49" i="30"/>
  <c r="AS26" i="30"/>
  <c r="AS8" i="30"/>
  <c r="AS153" i="30"/>
  <c r="AS130" i="30"/>
  <c r="AS112" i="30"/>
  <c r="AS66" i="30"/>
  <c r="AS48" i="30"/>
  <c r="AS25" i="30"/>
  <c r="AS152" i="30"/>
  <c r="AS129" i="30"/>
  <c r="AS106" i="30"/>
  <c r="AS88" i="30"/>
  <c r="AS65" i="30"/>
  <c r="AS42" i="30"/>
  <c r="AS24" i="30"/>
  <c r="R1058" i="61"/>
  <c r="Q1058" i="61"/>
  <c r="AS143" i="30"/>
  <c r="AS127" i="30"/>
  <c r="AS119" i="30"/>
  <c r="AS111" i="30"/>
  <c r="AS103" i="30"/>
  <c r="AS95" i="30"/>
  <c r="AS87" i="30"/>
  <c r="AS71" i="30"/>
  <c r="AS63" i="30"/>
  <c r="AS47" i="30"/>
  <c r="AS39" i="30"/>
  <c r="AS31" i="30"/>
  <c r="AS23" i="30"/>
  <c r="AS15" i="30"/>
  <c r="AS7" i="30"/>
  <c r="AS150" i="30"/>
  <c r="AS142" i="30"/>
  <c r="AS134" i="30"/>
  <c r="AS118" i="30"/>
  <c r="AS110" i="30"/>
  <c r="AS102" i="30"/>
  <c r="AS94" i="30"/>
  <c r="AS86" i="30"/>
  <c r="AS78" i="30"/>
  <c r="AS70" i="30"/>
  <c r="AS62" i="30"/>
  <c r="AS54" i="30"/>
  <c r="AS46" i="30"/>
  <c r="AS30" i="30"/>
  <c r="AS22" i="30"/>
  <c r="AS14" i="30"/>
  <c r="AS6" i="30"/>
  <c r="AS149" i="30"/>
  <c r="AS133" i="30"/>
  <c r="AS117" i="30"/>
  <c r="AS101" i="30"/>
  <c r="AS85" i="30"/>
  <c r="AS69" i="30"/>
  <c r="AS37" i="30"/>
  <c r="AS148" i="30"/>
  <c r="AS140" i="30"/>
  <c r="AS132" i="30"/>
  <c r="AS124" i="30"/>
  <c r="AS116" i="30"/>
  <c r="AS100" i="30"/>
  <c r="AS92" i="30"/>
  <c r="AS84" i="30"/>
  <c r="AS76" i="30"/>
  <c r="AS68" i="30"/>
  <c r="AS60" i="30"/>
  <c r="AS52" i="30"/>
  <c r="AS44" i="30"/>
  <c r="AS36" i="30"/>
  <c r="AS28" i="30"/>
  <c r="AS20" i="30"/>
  <c r="AS12" i="30"/>
  <c r="AS141" i="30"/>
  <c r="AS125" i="30"/>
  <c r="AS109" i="30"/>
  <c r="AS93" i="30"/>
  <c r="AS77" i="30"/>
  <c r="AS61" i="30"/>
  <c r="AS53" i="30"/>
  <c r="AS45" i="30"/>
  <c r="AS21" i="30"/>
  <c r="AS13" i="30"/>
  <c r="AS5" i="30"/>
  <c r="K956" i="61"/>
  <c r="AS147" i="30"/>
  <c r="AS139" i="30"/>
  <c r="AS131" i="30"/>
  <c r="AS123" i="30"/>
  <c r="AS115" i="30"/>
  <c r="AS107" i="30"/>
  <c r="AS99" i="30"/>
  <c r="AS91" i="30"/>
  <c r="AS83" i="30"/>
  <c r="AS75" i="30"/>
  <c r="AS67" i="30"/>
  <c r="AS59" i="30"/>
  <c r="AS51" i="30"/>
  <c r="AS43" i="30"/>
  <c r="AS35" i="30"/>
  <c r="AS27" i="30"/>
  <c r="AS19" i="30"/>
  <c r="AS11" i="30"/>
  <c r="AK129" i="32"/>
  <c r="AK33" i="32"/>
  <c r="AK185" i="32"/>
  <c r="AK25" i="32"/>
  <c r="AK125" i="32"/>
  <c r="AK109" i="32"/>
  <c r="AK21" i="32"/>
  <c r="AK13" i="32"/>
  <c r="AK5" i="32"/>
  <c r="AK177" i="32"/>
  <c r="AK145" i="32"/>
  <c r="AK113" i="32"/>
  <c r="AK81" i="32"/>
  <c r="AK49" i="32"/>
  <c r="AK97" i="32"/>
  <c r="AK153" i="32"/>
  <c r="AK137" i="32"/>
  <c r="AK105" i="32"/>
  <c r="AK73" i="32"/>
  <c r="AK41" i="32"/>
  <c r="AK161" i="32"/>
  <c r="AK65" i="32"/>
  <c r="AK121" i="32"/>
  <c r="AK89" i="32"/>
  <c r="K884" i="61"/>
  <c r="K874" i="61"/>
  <c r="K86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28" i="61"/>
  <c r="K716" i="61"/>
  <c r="K706" i="61"/>
  <c r="K698" i="61"/>
  <c r="K690" i="61"/>
  <c r="AK162" i="32"/>
  <c r="AK130" i="32"/>
  <c r="AK98" i="32"/>
  <c r="AK66" i="32"/>
  <c r="AK34" i="32"/>
  <c r="AK176" i="32"/>
  <c r="AK152" i="32"/>
  <c r="AK128" i="32"/>
  <c r="AK104" i="32"/>
  <c r="AK88" i="32"/>
  <c r="AK64" i="32"/>
  <c r="AK48" i="32"/>
  <c r="AK40" i="32"/>
  <c r="AK32" i="32"/>
  <c r="AK183" i="32"/>
  <c r="AK167" i="32"/>
  <c r="AK159" i="32"/>
  <c r="AK151" i="32"/>
  <c r="AK143" i="32"/>
  <c r="AK135" i="32"/>
  <c r="AK127" i="32"/>
  <c r="AK119" i="32"/>
  <c r="AK111" i="32"/>
  <c r="AK103" i="32"/>
  <c r="AK95" i="32"/>
  <c r="AK79" i="32"/>
  <c r="AK63" i="32"/>
  <c r="AK55" i="32"/>
  <c r="AK47" i="32"/>
  <c r="AK39" i="32"/>
  <c r="AK31" i="32"/>
  <c r="AK23" i="32"/>
  <c r="AK174" i="32"/>
  <c r="AK166" i="32"/>
  <c r="AK158" i="32"/>
  <c r="AK150" i="32"/>
  <c r="AK142" i="32"/>
  <c r="AK134" i="32"/>
  <c r="AK126" i="32"/>
  <c r="AK118" i="32"/>
  <c r="AK110" i="32"/>
  <c r="AK102" i="32"/>
  <c r="AK94" i="32"/>
  <c r="AK86" i="32"/>
  <c r="AK70" i="32"/>
  <c r="AK62" i="32"/>
  <c r="AK54" i="32"/>
  <c r="AK38" i="32"/>
  <c r="AK30" i="32"/>
  <c r="AK168" i="32"/>
  <c r="AK144" i="32"/>
  <c r="AK120" i="32"/>
  <c r="AK96" i="32"/>
  <c r="AK72" i="32"/>
  <c r="AK181" i="32"/>
  <c r="AK165" i="32"/>
  <c r="AK141" i="32"/>
  <c r="AK93" i="32"/>
  <c r="AK77" i="32"/>
  <c r="AK61" i="32"/>
  <c r="AK45" i="32"/>
  <c r="AK188" i="32"/>
  <c r="AK180" i="32"/>
  <c r="AK172" i="32"/>
  <c r="AK148" i="32"/>
  <c r="AK140" i="32"/>
  <c r="AK132" i="32"/>
  <c r="AK124" i="32"/>
  <c r="AK116" i="32"/>
  <c r="AK108" i="32"/>
  <c r="AK100" i="32"/>
  <c r="AK92" i="32"/>
  <c r="AK84" i="32"/>
  <c r="AK76" i="32"/>
  <c r="AK68" i="32"/>
  <c r="AK60" i="32"/>
  <c r="AK44" i="32"/>
  <c r="AK36" i="32"/>
  <c r="AK28" i="32"/>
  <c r="AK184" i="32"/>
  <c r="AK112" i="32"/>
  <c r="AK80" i="32"/>
  <c r="AK56" i="32"/>
  <c r="AK24" i="32"/>
  <c r="AK189" i="32"/>
  <c r="AK173" i="32"/>
  <c r="AK157" i="32"/>
  <c r="AK149" i="32"/>
  <c r="AK133" i="32"/>
  <c r="AK117" i="32"/>
  <c r="AK101" i="32"/>
  <c r="AK85" i="32"/>
  <c r="AK69" i="32"/>
  <c r="AK53" i="32"/>
  <c r="AK37" i="32"/>
  <c r="AK29" i="32"/>
  <c r="AK187" i="32"/>
  <c r="AK179" i="32"/>
  <c r="AK171" i="32"/>
  <c r="AK163" i="32"/>
  <c r="AK155" i="32"/>
  <c r="AK147" i="32"/>
  <c r="AK139" i="32"/>
  <c r="AK131" i="32"/>
  <c r="AK123" i="32"/>
  <c r="AK107" i="32"/>
  <c r="AK99" i="32"/>
  <c r="AK83" i="32"/>
  <c r="AK75" i="32"/>
  <c r="AK67" i="32"/>
  <c r="AK59" i="32"/>
  <c r="AK51" i="32"/>
  <c r="AK43" i="32"/>
  <c r="AK35" i="32"/>
  <c r="AK27" i="32"/>
  <c r="AM82" i="34"/>
  <c r="AM74" i="34"/>
  <c r="AM66" i="34"/>
  <c r="AM58" i="34"/>
  <c r="AM50" i="34"/>
  <c r="AM42" i="34"/>
  <c r="AM34" i="34"/>
  <c r="AM26" i="34"/>
  <c r="AM18" i="34"/>
  <c r="AM73" i="34"/>
  <c r="AM57" i="34"/>
  <c r="AM49" i="34"/>
  <c r="AM41" i="34"/>
  <c r="AM33" i="34"/>
  <c r="AM25" i="34"/>
  <c r="AM17" i="34"/>
  <c r="L680" i="61"/>
  <c r="AM84" i="34"/>
  <c r="AM80" i="34"/>
  <c r="AM72" i="34"/>
  <c r="AM64" i="34"/>
  <c r="AM56" i="34"/>
  <c r="AM48" i="34"/>
  <c r="AM40" i="34"/>
  <c r="AM32" i="34"/>
  <c r="AM24" i="34"/>
  <c r="AM16" i="34"/>
  <c r="AM79" i="34"/>
  <c r="AM71" i="34"/>
  <c r="AM63" i="34"/>
  <c r="AM55" i="34"/>
  <c r="AM47" i="34"/>
  <c r="AM31" i="34"/>
  <c r="AM23" i="34"/>
  <c r="AM15" i="34"/>
  <c r="AM78" i="34"/>
  <c r="AM70" i="34"/>
  <c r="AM62" i="34"/>
  <c r="AM46" i="34"/>
  <c r="AM38" i="34"/>
  <c r="AM30" i="34"/>
  <c r="AM22" i="34"/>
  <c r="AM77" i="34"/>
  <c r="AM69" i="34"/>
  <c r="AM61" i="34"/>
  <c r="AM53" i="34"/>
  <c r="AM45" i="34"/>
  <c r="AM37" i="34"/>
  <c r="AM21" i="34"/>
  <c r="AM13" i="34"/>
  <c r="AM14" i="34"/>
  <c r="AM76" i="34"/>
  <c r="AM52" i="34"/>
  <c r="AM44" i="34"/>
  <c r="AM36" i="34"/>
  <c r="AM28" i="34"/>
  <c r="AM20" i="34"/>
  <c r="AQ3" i="39"/>
  <c r="AF3" i="15"/>
  <c r="J6" i="61"/>
  <c r="J20" i="61" s="1"/>
  <c r="K6" i="61"/>
  <c r="K20" i="61" s="1"/>
  <c r="AO3" i="39" l="1"/>
  <c r="AN3" i="19"/>
  <c r="H1065" i="61"/>
  <c r="H1059" i="61"/>
  <c r="H1052" i="61"/>
  <c r="H1039" i="61"/>
  <c r="H1028" i="61"/>
  <c r="H1008" i="61"/>
  <c r="H987" i="61"/>
  <c r="H975" i="61"/>
  <c r="H958" i="61"/>
  <c r="H947" i="61"/>
  <c r="H928" i="61"/>
  <c r="H917" i="61"/>
  <c r="H888" i="61"/>
  <c r="H878" i="61"/>
  <c r="H869" i="61"/>
  <c r="H861" i="61"/>
  <c r="H854" i="61"/>
  <c r="H848" i="61"/>
  <c r="H842" i="61"/>
  <c r="H820" i="61"/>
  <c r="H807" i="61"/>
  <c r="H795" i="61"/>
  <c r="H787" i="61"/>
  <c r="H767" i="61"/>
  <c r="H761" i="61"/>
  <c r="H750" i="61"/>
  <c r="H741" i="61"/>
  <c r="H725" i="61"/>
  <c r="H718" i="61"/>
  <c r="H710" i="61"/>
  <c r="H682" i="61"/>
  <c r="H675" i="61"/>
  <c r="H667" i="61"/>
  <c r="H658" i="61"/>
  <c r="H653" i="61"/>
  <c r="H646" i="61"/>
  <c r="H638" i="61"/>
  <c r="H621" i="61"/>
  <c r="H609" i="61"/>
  <c r="H588" i="61"/>
  <c r="H581" i="61"/>
  <c r="H571" i="61"/>
  <c r="H563" i="61"/>
  <c r="H556" i="61"/>
  <c r="H549" i="61"/>
  <c r="H530" i="61"/>
  <c r="H519" i="61"/>
  <c r="H511" i="61"/>
  <c r="H504" i="61"/>
  <c r="H489" i="61"/>
  <c r="H477" i="61"/>
  <c r="H461" i="61"/>
  <c r="H454" i="61"/>
  <c r="H431" i="61"/>
  <c r="H409" i="61"/>
  <c r="H398" i="61"/>
  <c r="H392" i="61"/>
  <c r="H385" i="61"/>
  <c r="H370" i="61"/>
  <c r="H359" i="61"/>
  <c r="H337" i="61"/>
  <c r="H320" i="61"/>
  <c r="H308" i="61"/>
  <c r="H294" i="61"/>
  <c r="H288" i="61"/>
  <c r="H280" i="61"/>
  <c r="H253" i="61"/>
  <c r="H264" i="61" s="1"/>
  <c r="H222" i="61"/>
  <c r="H209" i="61"/>
  <c r="H178" i="61"/>
  <c r="H169" i="61"/>
  <c r="H154" i="61"/>
  <c r="H135" i="61"/>
  <c r="H119" i="61"/>
  <c r="H105" i="61"/>
  <c r="H81" i="61"/>
  <c r="H74" i="61"/>
  <c r="H66" i="61"/>
  <c r="H58" i="61"/>
  <c r="H52" i="61"/>
  <c r="H34" i="61"/>
  <c r="H20" i="61"/>
  <c r="H589" i="61" l="1"/>
  <c r="H683" i="61"/>
  <c r="H82" i="61"/>
  <c r="H889" i="61"/>
  <c r="H179" i="61"/>
  <c r="H432" i="61"/>
  <c r="H1066" i="61"/>
  <c r="H1068" i="61" l="1"/>
  <c r="J392" i="61" l="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S4" i="30"/>
  <c r="J82" i="61" l="1"/>
  <c r="AH11" i="15" l="1"/>
  <c r="AH27" i="15"/>
  <c r="AH43" i="15"/>
  <c r="AH59" i="15"/>
  <c r="AH75" i="15"/>
  <c r="AH24" i="15"/>
  <c r="AH36" i="15"/>
  <c r="AH50" i="15"/>
  <c r="AH67" i="15"/>
  <c r="AH80" i="15"/>
  <c r="AH71" i="15" l="1"/>
  <c r="AH55" i="15"/>
  <c r="AH39" i="15"/>
  <c r="AH23" i="15"/>
  <c r="AH7" i="15"/>
  <c r="AH83" i="15"/>
  <c r="AH51" i="15"/>
  <c r="AH35" i="15"/>
  <c r="AH19" i="15"/>
  <c r="AH79" i="15"/>
  <c r="AH63" i="15"/>
  <c r="AH47" i="15"/>
  <c r="AH31" i="15"/>
  <c r="AH15" i="15"/>
  <c r="AH86" i="15"/>
  <c r="AH82" i="15"/>
  <c r="AH78" i="15"/>
  <c r="AH74" i="15"/>
  <c r="AH70" i="15"/>
  <c r="AH66" i="15"/>
  <c r="AH62" i="15"/>
  <c r="AH58" i="15"/>
  <c r="AH54" i="15"/>
  <c r="AH46" i="15"/>
  <c r="AH42" i="15"/>
  <c r="AH38" i="15"/>
  <c r="AH34" i="15"/>
  <c r="AH30" i="15"/>
  <c r="AH26" i="15"/>
  <c r="AH22" i="15"/>
  <c r="AH18" i="15"/>
  <c r="AH14" i="15"/>
  <c r="AH10" i="15"/>
  <c r="AH6" i="15"/>
  <c r="AH85" i="15"/>
  <c r="AH81" i="15"/>
  <c r="AH77" i="15"/>
  <c r="AH73" i="15"/>
  <c r="AH69" i="15"/>
  <c r="AH65" i="15"/>
  <c r="AH61" i="15"/>
  <c r="AH57" i="15"/>
  <c r="AH53" i="15"/>
  <c r="AH49" i="15"/>
  <c r="AH45" i="15"/>
  <c r="AH41" i="15"/>
  <c r="AH37" i="15"/>
  <c r="AH33" i="15"/>
  <c r="AH29" i="15"/>
  <c r="AH25" i="15"/>
  <c r="AH21" i="15"/>
  <c r="AH17" i="15"/>
  <c r="AH13" i="15"/>
  <c r="AH9" i="15"/>
  <c r="AH5" i="15"/>
  <c r="AH84" i="15"/>
  <c r="AH76" i="15"/>
  <c r="AH72" i="15"/>
  <c r="AH68" i="15"/>
  <c r="AH64" i="15"/>
  <c r="AH60" i="15"/>
  <c r="AH56" i="15"/>
  <c r="AH52" i="15"/>
  <c r="AH48" i="15"/>
  <c r="AH44" i="15"/>
  <c r="AH40" i="15"/>
  <c r="AH32" i="15"/>
  <c r="AH28" i="15"/>
  <c r="AH20" i="15"/>
  <c r="AH16" i="15"/>
  <c r="AH12" i="15"/>
  <c r="AH8" i="15"/>
  <c r="M6" i="61"/>
  <c r="M20" i="61" s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K54" i="61"/>
  <c r="K58" i="61" s="1"/>
  <c r="K60" i="61"/>
  <c r="K66" i="61" s="1"/>
  <c r="K81" i="61"/>
  <c r="L20" i="61" l="1"/>
  <c r="R6" i="61"/>
  <c r="Q74" i="61"/>
  <c r="AH3" i="15"/>
  <c r="K22" i="61"/>
  <c r="K34" i="61" s="1"/>
  <c r="K74" i="61"/>
  <c r="K36" i="61"/>
  <c r="K47" i="61" s="1"/>
  <c r="K49" i="61"/>
  <c r="K52" i="61" s="1"/>
  <c r="M22" i="61"/>
  <c r="M34" i="61" s="1"/>
  <c r="K82" i="61" l="1"/>
  <c r="J583" i="61" l="1"/>
  <c r="J588" i="61" s="1"/>
  <c r="J573" i="61"/>
  <c r="J581" i="61" s="1"/>
  <c r="J565" i="61"/>
  <c r="J571" i="61" s="1"/>
  <c r="J558" i="61"/>
  <c r="J563" i="61" s="1"/>
  <c r="J551" i="61"/>
  <c r="J556" i="61" s="1"/>
  <c r="J532" i="61"/>
  <c r="J549" i="61" s="1"/>
  <c r="J521" i="61"/>
  <c r="J530" i="61" s="1"/>
  <c r="J513" i="61"/>
  <c r="J519" i="61" s="1"/>
  <c r="J506" i="61"/>
  <c r="J511" i="61" s="1"/>
  <c r="J491" i="61"/>
  <c r="J504" i="61" s="1"/>
  <c r="J479" i="61"/>
  <c r="J489" i="61" s="1"/>
  <c r="J463" i="61"/>
  <c r="J477" i="61" s="1"/>
  <c r="J456" i="61"/>
  <c r="J461" i="61" s="1"/>
  <c r="J435" i="61"/>
  <c r="J454" i="61" s="1"/>
  <c r="AK3" i="32" l="1"/>
  <c r="J1061" i="61" l="1"/>
  <c r="J1065" i="61" s="1"/>
  <c r="J1054" i="61"/>
  <c r="J1041" i="61"/>
  <c r="J1030" i="61"/>
  <c r="J1039" i="61" s="1"/>
  <c r="J1010" i="61"/>
  <c r="J989" i="61"/>
  <c r="J1008" i="61" s="1"/>
  <c r="J977" i="61"/>
  <c r="J987" i="61" s="1"/>
  <c r="J960" i="61"/>
  <c r="J975" i="61" s="1"/>
  <c r="J949" i="61"/>
  <c r="J958" i="61" s="1"/>
  <c r="J930" i="61"/>
  <c r="J947" i="61" s="1"/>
  <c r="J919" i="61"/>
  <c r="J928" i="61" s="1"/>
  <c r="J892" i="61"/>
  <c r="J880" i="61"/>
  <c r="J888" i="61" s="1"/>
  <c r="J871" i="61"/>
  <c r="J878" i="61" s="1"/>
  <c r="J863" i="61"/>
  <c r="J869" i="61" s="1"/>
  <c r="J856" i="61"/>
  <c r="J854" i="61"/>
  <c r="J844" i="61"/>
  <c r="J848" i="61" s="1"/>
  <c r="J822" i="61"/>
  <c r="J842" i="61" s="1"/>
  <c r="J809" i="61"/>
  <c r="J820" i="61" s="1"/>
  <c r="J797" i="61"/>
  <c r="J807" i="61" s="1"/>
  <c r="J789" i="61"/>
  <c r="J795" i="61" s="1"/>
  <c r="J769" i="61"/>
  <c r="J787" i="61" s="1"/>
  <c r="J763" i="61"/>
  <c r="J767" i="61" s="1"/>
  <c r="J752" i="61"/>
  <c r="J761" i="61" s="1"/>
  <c r="J743" i="61"/>
  <c r="J750" i="61" s="1"/>
  <c r="J727" i="61"/>
  <c r="J741" i="61" s="1"/>
  <c r="J720" i="61"/>
  <c r="J725" i="61" s="1"/>
  <c r="J712" i="61"/>
  <c r="J718" i="61" s="1"/>
  <c r="J686" i="61"/>
  <c r="J682" i="61"/>
  <c r="J675" i="61"/>
  <c r="J667" i="61"/>
  <c r="J658" i="61"/>
  <c r="J646" i="61"/>
  <c r="J638" i="61"/>
  <c r="J621" i="61"/>
  <c r="J415" i="61" l="1"/>
  <c r="J398" i="61"/>
  <c r="J171" i="61"/>
  <c r="J178" i="61" s="1"/>
  <c r="J156" i="61"/>
  <c r="J169" i="61" s="1"/>
  <c r="J137" i="61"/>
  <c r="J121" i="61"/>
  <c r="J135" i="61" s="1"/>
  <c r="J107" i="61"/>
  <c r="J85" i="61"/>
  <c r="AR3" i="30" l="1"/>
  <c r="R375" i="61" l="1"/>
  <c r="Q375" i="61"/>
  <c r="Q383" i="61"/>
  <c r="R383" i="61"/>
  <c r="R378" i="61"/>
  <c r="Q378" i="61"/>
  <c r="R374" i="61"/>
  <c r="Q374" i="61"/>
  <c r="R749" i="61"/>
  <c r="Q749" i="61"/>
  <c r="R740" i="61"/>
  <c r="Q740" i="61"/>
  <c r="R380" i="61"/>
  <c r="Q380" i="61"/>
  <c r="R382" i="61"/>
  <c r="Q382" i="61"/>
  <c r="R377" i="61"/>
  <c r="Q377" i="61"/>
  <c r="R373" i="61"/>
  <c r="Q373" i="61"/>
  <c r="R746" i="61"/>
  <c r="R744" i="61"/>
  <c r="Q744" i="61"/>
  <c r="R381" i="61"/>
  <c r="Q381" i="61"/>
  <c r="R376" i="61"/>
  <c r="Q376" i="61"/>
  <c r="R681" i="61"/>
  <c r="Q681" i="61"/>
  <c r="R745" i="61"/>
  <c r="Q745" i="61"/>
  <c r="AO3" i="30"/>
  <c r="Q746" i="61"/>
  <c r="AI3" i="32"/>
  <c r="R747" i="61" l="1"/>
  <c r="Q747" i="61"/>
  <c r="R379" i="61"/>
  <c r="Q379" i="61"/>
  <c r="R748" i="61"/>
  <c r="Q748" i="61"/>
  <c r="R384" i="61"/>
  <c r="Q384" i="61"/>
  <c r="P621" i="61"/>
  <c r="N1066" i="61" l="1"/>
  <c r="N432" i="61" l="1"/>
  <c r="O1066" i="61" l="1"/>
  <c r="P1065" i="61"/>
  <c r="P1059" i="61"/>
  <c r="P1052" i="61"/>
  <c r="P1039" i="61"/>
  <c r="P1028" i="61"/>
  <c r="P1008" i="61"/>
  <c r="P987" i="61"/>
  <c r="P975" i="61"/>
  <c r="P958" i="61"/>
  <c r="P947" i="61"/>
  <c r="P928" i="61"/>
  <c r="P917" i="61"/>
  <c r="O889" i="61"/>
  <c r="N889" i="61"/>
  <c r="P888" i="61"/>
  <c r="P878" i="61"/>
  <c r="P869" i="61"/>
  <c r="P861" i="61"/>
  <c r="P854" i="61"/>
  <c r="P848" i="61"/>
  <c r="P842" i="61"/>
  <c r="P820" i="61"/>
  <c r="P807" i="61"/>
  <c r="P795" i="61"/>
  <c r="P787" i="61"/>
  <c r="P767" i="61"/>
  <c r="P761" i="61"/>
  <c r="P750" i="61"/>
  <c r="P741" i="61"/>
  <c r="P725" i="61"/>
  <c r="P718" i="61"/>
  <c r="P710" i="61"/>
  <c r="O683" i="61"/>
  <c r="N683" i="61"/>
  <c r="P675" i="61"/>
  <c r="P667" i="61"/>
  <c r="P658" i="61"/>
  <c r="P653" i="61"/>
  <c r="P646" i="61"/>
  <c r="P638" i="61"/>
  <c r="P609" i="61"/>
  <c r="O589" i="61"/>
  <c r="N589" i="61"/>
  <c r="P588" i="61"/>
  <c r="P581" i="61"/>
  <c r="P571" i="61"/>
  <c r="P563" i="61"/>
  <c r="P556" i="61"/>
  <c r="P549" i="61"/>
  <c r="P530" i="61"/>
  <c r="P519" i="61"/>
  <c r="P511" i="61"/>
  <c r="P504" i="61"/>
  <c r="P489" i="61"/>
  <c r="P477" i="61"/>
  <c r="P461" i="61"/>
  <c r="P454" i="61"/>
  <c r="P431" i="61"/>
  <c r="P425" i="61"/>
  <c r="P415" i="61"/>
  <c r="P398" i="61"/>
  <c r="P392" i="61"/>
  <c r="P385" i="61"/>
  <c r="P370" i="61"/>
  <c r="P359" i="61"/>
  <c r="P337" i="61"/>
  <c r="P320" i="61"/>
  <c r="P308" i="61"/>
  <c r="P294" i="61"/>
  <c r="P288" i="61"/>
  <c r="P280" i="61"/>
  <c r="P264" i="61"/>
  <c r="P253" i="61"/>
  <c r="P222" i="61"/>
  <c r="P209" i="61"/>
  <c r="N179" i="61"/>
  <c r="P179" i="61" s="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N1068" i="61" l="1"/>
  <c r="P432" i="61"/>
  <c r="O1068" i="61"/>
  <c r="P1066" i="61"/>
  <c r="P683" i="61"/>
  <c r="P889" i="61"/>
  <c r="P589" i="61"/>
  <c r="P82" i="61"/>
  <c r="J105" i="61"/>
  <c r="J861" i="61"/>
  <c r="J154" i="61"/>
  <c r="J425" i="61"/>
  <c r="J1052" i="61"/>
  <c r="J1059" i="61"/>
  <c r="J119" i="61"/>
  <c r="J1028" i="61"/>
  <c r="J653" i="61"/>
  <c r="J917" i="61"/>
  <c r="P1068" i="61" l="1"/>
  <c r="J432" i="61"/>
  <c r="J1066" i="61"/>
  <c r="J1067" i="61" s="1"/>
  <c r="J683" i="61"/>
  <c r="J684" i="61" s="1"/>
  <c r="J433" i="61" l="1"/>
  <c r="F221" i="16"/>
  <c r="F222" i="16" s="1"/>
  <c r="K686" i="61"/>
  <c r="K710" i="61" s="1"/>
  <c r="K712" i="61"/>
  <c r="K718" i="61" s="1"/>
  <c r="K743" i="61"/>
  <c r="K750" i="61" s="1"/>
  <c r="K763" i="61"/>
  <c r="K767" i="61" s="1"/>
  <c r="K769" i="61"/>
  <c r="K787" i="61" s="1"/>
  <c r="K797" i="61"/>
  <c r="K807" i="61" s="1"/>
  <c r="K871" i="61"/>
  <c r="K878" i="61" s="1"/>
  <c r="AH3" i="32"/>
  <c r="K880" i="61" l="1"/>
  <c r="K888" i="61" s="1"/>
  <c r="K752" i="61"/>
  <c r="K761" i="61" s="1"/>
  <c r="L880" i="61"/>
  <c r="L888" i="61" s="1"/>
  <c r="K863" i="61"/>
  <c r="K869" i="61" s="1"/>
  <c r="K809" i="61"/>
  <c r="K820" i="61" s="1"/>
  <c r="K789" i="61"/>
  <c r="K795" i="61" s="1"/>
  <c r="K720" i="61"/>
  <c r="K725" i="61" s="1"/>
  <c r="L850" i="61"/>
  <c r="L854" i="61" s="1"/>
  <c r="L769" i="61"/>
  <c r="L787" i="61" s="1"/>
  <c r="L752" i="61"/>
  <c r="L761" i="61" s="1"/>
  <c r="L1041" i="61"/>
  <c r="R1041" i="61" s="1"/>
  <c r="M1030" i="61"/>
  <c r="M1039" i="61" s="1"/>
  <c r="M1010" i="61"/>
  <c r="M1061" i="61"/>
  <c r="K856" i="61"/>
  <c r="K850" i="61"/>
  <c r="K854" i="61" s="1"/>
  <c r="K844" i="61"/>
  <c r="K848" i="61" s="1"/>
  <c r="K822" i="61"/>
  <c r="K842" i="61" s="1"/>
  <c r="M712" i="61"/>
  <c r="M718" i="61" s="1"/>
  <c r="L892" i="61"/>
  <c r="L822" i="61"/>
  <c r="L842" i="61" s="1"/>
  <c r="L797" i="61"/>
  <c r="L807" i="61" s="1"/>
  <c r="K727" i="61"/>
  <c r="K741" i="61" s="1"/>
  <c r="M863" i="61"/>
  <c r="M869" i="61" s="1"/>
  <c r="L960" i="61"/>
  <c r="L975" i="61" s="1"/>
  <c r="M856" i="61"/>
  <c r="M763" i="61"/>
  <c r="M767" i="61" s="1"/>
  <c r="M743" i="61"/>
  <c r="M750" i="61" s="1"/>
  <c r="M727" i="61"/>
  <c r="M741" i="61" s="1"/>
  <c r="L1030" i="61"/>
  <c r="L1039" i="61" s="1"/>
  <c r="L1010" i="61"/>
  <c r="L1061" i="61"/>
  <c r="M949" i="61"/>
  <c r="M958" i="61" s="1"/>
  <c r="M930" i="61"/>
  <c r="M947" i="61" s="1"/>
  <c r="M720" i="61"/>
  <c r="M725" i="61" s="1"/>
  <c r="M686" i="61"/>
  <c r="M710" i="61" s="1"/>
  <c r="L871" i="61"/>
  <c r="L878" i="61" s="1"/>
  <c r="L856" i="61"/>
  <c r="L844" i="61"/>
  <c r="L848" i="61" s="1"/>
  <c r="M809" i="61"/>
  <c r="M820" i="61" s="1"/>
  <c r="M789" i="61"/>
  <c r="M795" i="61" s="1"/>
  <c r="L763" i="61"/>
  <c r="L767" i="61" s="1"/>
  <c r="L743" i="61"/>
  <c r="L750" i="61" s="1"/>
  <c r="L727" i="61"/>
  <c r="L741" i="61" s="1"/>
  <c r="M1054" i="61"/>
  <c r="L989" i="61"/>
  <c r="L1008" i="61" s="1"/>
  <c r="M977" i="61"/>
  <c r="M987" i="61" s="1"/>
  <c r="L949" i="61"/>
  <c r="L958" i="61" s="1"/>
  <c r="L930" i="61"/>
  <c r="L947" i="61" s="1"/>
  <c r="M919" i="61"/>
  <c r="L720" i="61"/>
  <c r="L725" i="61" s="1"/>
  <c r="L686" i="61"/>
  <c r="L710" i="61" s="1"/>
  <c r="M880" i="61"/>
  <c r="M888" i="61" s="1"/>
  <c r="M850" i="61"/>
  <c r="M854" i="61" s="1"/>
  <c r="M822" i="61"/>
  <c r="M842" i="61" s="1"/>
  <c r="L809" i="61"/>
  <c r="L820" i="61" s="1"/>
  <c r="M797" i="61"/>
  <c r="M807" i="61" s="1"/>
  <c r="L789" i="61"/>
  <c r="L795" i="61" s="1"/>
  <c r="M769" i="61"/>
  <c r="M787" i="61" s="1"/>
  <c r="M752" i="61"/>
  <c r="M761" i="61" s="1"/>
  <c r="L1054" i="61"/>
  <c r="M1041" i="61"/>
  <c r="L977" i="61"/>
  <c r="L987" i="61" s="1"/>
  <c r="M960" i="61"/>
  <c r="M975" i="61" s="1"/>
  <c r="L919" i="61"/>
  <c r="L712" i="61"/>
  <c r="L718" i="61" s="1"/>
  <c r="M871" i="61"/>
  <c r="M878" i="61" s="1"/>
  <c r="L863" i="61"/>
  <c r="L869" i="61" s="1"/>
  <c r="M844" i="61"/>
  <c r="M848" i="61" s="1"/>
  <c r="M892" i="61"/>
  <c r="M989" i="61"/>
  <c r="M1008" i="61" s="1"/>
  <c r="AS3" i="30"/>
  <c r="R1004" i="61" l="1"/>
  <c r="Q1004" i="61"/>
  <c r="R831" i="61"/>
  <c r="Q831" i="61"/>
  <c r="R967" i="61"/>
  <c r="Q967" i="61"/>
  <c r="R1047" i="61"/>
  <c r="Q1047" i="61"/>
  <c r="R759" i="61"/>
  <c r="Q759" i="61"/>
  <c r="R779" i="61"/>
  <c r="Q779" i="61"/>
  <c r="R799" i="61"/>
  <c r="Q799" i="61"/>
  <c r="R817" i="61"/>
  <c r="Q817" i="61"/>
  <c r="R845" i="61"/>
  <c r="Q845" i="61"/>
  <c r="R867" i="61"/>
  <c r="Q867" i="61"/>
  <c r="R887" i="61"/>
  <c r="Q887" i="61"/>
  <c r="R700" i="61"/>
  <c r="Q700" i="61"/>
  <c r="R707" i="61"/>
  <c r="Q707" i="61"/>
  <c r="R894" i="61"/>
  <c r="Q894" i="61"/>
  <c r="R924" i="61"/>
  <c r="Q924" i="61"/>
  <c r="R930" i="61"/>
  <c r="Q930" i="61"/>
  <c r="R934" i="61"/>
  <c r="Q934" i="61"/>
  <c r="R938" i="61"/>
  <c r="Q938" i="61"/>
  <c r="R942" i="61"/>
  <c r="Q942" i="61"/>
  <c r="R946" i="61"/>
  <c r="Q946" i="61"/>
  <c r="R952" i="61"/>
  <c r="Q952" i="61"/>
  <c r="R907" i="61"/>
  <c r="Q907" i="61"/>
  <c r="R953" i="61"/>
  <c r="Q953" i="61"/>
  <c r="R1001" i="61"/>
  <c r="Q1001" i="61"/>
  <c r="R873" i="61"/>
  <c r="Q873" i="61"/>
  <c r="R800" i="61"/>
  <c r="Q800" i="61"/>
  <c r="R993" i="61"/>
  <c r="Q993" i="61"/>
  <c r="R1002" i="61"/>
  <c r="Q1002" i="61"/>
  <c r="R1064" i="61"/>
  <c r="Q1064" i="61"/>
  <c r="R1017" i="61"/>
  <c r="Q1017" i="61"/>
  <c r="R1026" i="61"/>
  <c r="Q1026" i="61"/>
  <c r="R839" i="61"/>
  <c r="Q839" i="61"/>
  <c r="R712" i="61"/>
  <c r="Q712" i="61"/>
  <c r="R920" i="61"/>
  <c r="Q920" i="61"/>
  <c r="R962" i="61"/>
  <c r="Q962" i="61"/>
  <c r="R966" i="61"/>
  <c r="Q966" i="61"/>
  <c r="R970" i="61"/>
  <c r="Q970" i="61"/>
  <c r="R974" i="61"/>
  <c r="Q974" i="61"/>
  <c r="R980" i="61"/>
  <c r="Q980" i="61"/>
  <c r="R1046" i="61"/>
  <c r="Q1046" i="61"/>
  <c r="Q1050" i="61"/>
  <c r="R1050" i="61"/>
  <c r="R1056" i="61"/>
  <c r="Q1056" i="61"/>
  <c r="R730" i="61"/>
  <c r="Q730" i="61"/>
  <c r="R738" i="61"/>
  <c r="Q738" i="61"/>
  <c r="R893" i="61"/>
  <c r="Q893" i="61"/>
  <c r="Q923" i="61"/>
  <c r="R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1" i="61"/>
  <c r="Q981" i="61"/>
  <c r="R985" i="61"/>
  <c r="Q985" i="61"/>
  <c r="R758" i="61"/>
  <c r="Q758" i="61"/>
  <c r="R770" i="61"/>
  <c r="Q770" i="61"/>
  <c r="R778" i="61"/>
  <c r="Q778" i="61"/>
  <c r="R786" i="61"/>
  <c r="Q786" i="61"/>
  <c r="R798" i="61"/>
  <c r="Q798" i="61"/>
  <c r="R806" i="61"/>
  <c r="Q806" i="61"/>
  <c r="R816" i="61"/>
  <c r="Q816" i="61"/>
  <c r="R826" i="61"/>
  <c r="Q826" i="61"/>
  <c r="R834" i="61"/>
  <c r="Q834" i="61"/>
  <c r="R844" i="61"/>
  <c r="Q844" i="61"/>
  <c r="R856" i="61"/>
  <c r="Q856" i="61"/>
  <c r="R866" i="61"/>
  <c r="Q866" i="61"/>
  <c r="R876" i="61"/>
  <c r="Q876" i="61"/>
  <c r="R886" i="61"/>
  <c r="Q886" i="61"/>
  <c r="R690" i="61"/>
  <c r="Q690" i="61"/>
  <c r="Q697" i="61"/>
  <c r="R697" i="61"/>
  <c r="R706" i="61"/>
  <c r="Q706" i="61"/>
  <c r="R715" i="61"/>
  <c r="Q715" i="61"/>
  <c r="R898" i="61"/>
  <c r="Q898" i="61"/>
  <c r="R902" i="61"/>
  <c r="Q902" i="61"/>
  <c r="R906" i="61"/>
  <c r="Q906" i="61"/>
  <c r="R910" i="61"/>
  <c r="Q910" i="61"/>
  <c r="R992" i="61"/>
  <c r="Q992" i="61"/>
  <c r="R999" i="61"/>
  <c r="Q999" i="61"/>
  <c r="R1007" i="61"/>
  <c r="Q1007" i="61"/>
  <c r="R1013" i="61"/>
  <c r="Q1013" i="61"/>
  <c r="R1019" i="61"/>
  <c r="Q1019" i="61"/>
  <c r="R1027" i="61"/>
  <c r="Q1027" i="61"/>
  <c r="R1035" i="61"/>
  <c r="Q1035" i="61"/>
  <c r="R783" i="61"/>
  <c r="Q783" i="61"/>
  <c r="R694" i="61"/>
  <c r="Q694" i="61"/>
  <c r="R708" i="61"/>
  <c r="Q708" i="61"/>
  <c r="Q960" i="61"/>
  <c r="R960" i="61"/>
  <c r="R689" i="61"/>
  <c r="Q689" i="61"/>
  <c r="R736" i="61"/>
  <c r="Q736" i="61"/>
  <c r="R764" i="61"/>
  <c r="Q764" i="61"/>
  <c r="R797" i="61"/>
  <c r="Q797" i="61"/>
  <c r="R818" i="61"/>
  <c r="Q818" i="61"/>
  <c r="R838" i="61"/>
  <c r="Q838" i="61"/>
  <c r="R875" i="61"/>
  <c r="Q875" i="61"/>
  <c r="R913" i="61"/>
  <c r="Q913" i="61"/>
  <c r="R728" i="61"/>
  <c r="Q728" i="61"/>
  <c r="Q754" i="61"/>
  <c r="R754" i="61"/>
  <c r="R785" i="61"/>
  <c r="Q785" i="61"/>
  <c r="R810" i="61"/>
  <c r="Q810" i="61"/>
  <c r="Q830" i="61"/>
  <c r="R830" i="61"/>
  <c r="Q865" i="61"/>
  <c r="R865" i="61"/>
  <c r="Q696" i="61"/>
  <c r="R696" i="61"/>
  <c r="R880" i="61"/>
  <c r="Q880" i="61"/>
  <c r="R995" i="61"/>
  <c r="Q995" i="61"/>
  <c r="R1020" i="61"/>
  <c r="Q1020" i="61"/>
  <c r="R915" i="61"/>
  <c r="Q915" i="61"/>
  <c r="R963" i="61"/>
  <c r="Q963" i="61"/>
  <c r="R977" i="61"/>
  <c r="Q977" i="61"/>
  <c r="R1043" i="61"/>
  <c r="Q1043" i="61"/>
  <c r="R1057" i="61"/>
  <c r="Q1057" i="61"/>
  <c r="R771" i="61"/>
  <c r="Q771" i="61"/>
  <c r="R789" i="61"/>
  <c r="Q789" i="61"/>
  <c r="R809" i="61"/>
  <c r="Q809" i="61"/>
  <c r="R835" i="61"/>
  <c r="Q835" i="61"/>
  <c r="R857" i="61"/>
  <c r="Q857" i="61"/>
  <c r="R877" i="61"/>
  <c r="Q877" i="61"/>
  <c r="R691" i="61"/>
  <c r="Q691" i="61"/>
  <c r="R720" i="61"/>
  <c r="Q720" i="61"/>
  <c r="R732" i="61"/>
  <c r="Q732" i="61"/>
  <c r="R899" i="61"/>
  <c r="Q899" i="61"/>
  <c r="R1061" i="61"/>
  <c r="Q1061" i="61"/>
  <c r="R1030" i="61"/>
  <c r="Q1030" i="61"/>
  <c r="R723" i="61"/>
  <c r="Q723" i="61"/>
  <c r="R739" i="61"/>
  <c r="Q739" i="61"/>
  <c r="R853" i="61"/>
  <c r="Q853" i="61"/>
  <c r="R914" i="61"/>
  <c r="Q914" i="61"/>
  <c r="Q1042" i="61"/>
  <c r="R1042" i="61"/>
  <c r="R731" i="61"/>
  <c r="Q731" i="61"/>
  <c r="R769" i="61"/>
  <c r="Q769" i="61"/>
  <c r="R790" i="61"/>
  <c r="Q790" i="61"/>
  <c r="Q812" i="61"/>
  <c r="R812" i="61"/>
  <c r="Q841" i="61"/>
  <c r="R841" i="61"/>
  <c r="R868" i="61"/>
  <c r="Q868" i="61"/>
  <c r="R698" i="61"/>
  <c r="Q698" i="61"/>
  <c r="R955" i="61"/>
  <c r="Q955" i="61"/>
  <c r="R1022" i="61"/>
  <c r="Q1022" i="61"/>
  <c r="R803" i="61"/>
  <c r="Q803" i="61"/>
  <c r="R721" i="61"/>
  <c r="Q721" i="61"/>
  <c r="R916" i="61"/>
  <c r="Q916" i="61"/>
  <c r="R964" i="61"/>
  <c r="Q964" i="61"/>
  <c r="R968" i="61"/>
  <c r="Q968" i="61"/>
  <c r="R972" i="61"/>
  <c r="Q972" i="61"/>
  <c r="R978" i="61"/>
  <c r="Q978" i="61"/>
  <c r="R1044" i="61"/>
  <c r="Q1044" i="61"/>
  <c r="R1048" i="61"/>
  <c r="Q1048" i="61"/>
  <c r="R1054" i="61"/>
  <c r="Q1054" i="61"/>
  <c r="R686" i="61"/>
  <c r="Q686" i="61"/>
  <c r="R693" i="61"/>
  <c r="Q693" i="61"/>
  <c r="R702" i="61"/>
  <c r="Q702" i="61"/>
  <c r="R709" i="61"/>
  <c r="Q709" i="61"/>
  <c r="R722" i="61"/>
  <c r="Q722" i="61"/>
  <c r="R921" i="61"/>
  <c r="Q921" i="61"/>
  <c r="R925" i="61"/>
  <c r="Q925" i="61"/>
  <c r="R931" i="61"/>
  <c r="Q931" i="61"/>
  <c r="R935" i="61"/>
  <c r="Q935" i="61"/>
  <c r="R939" i="61"/>
  <c r="Q939" i="61"/>
  <c r="R943" i="61"/>
  <c r="Q943" i="61"/>
  <c r="R949" i="61"/>
  <c r="Q949" i="61"/>
  <c r="R983" i="61"/>
  <c r="Q983" i="61"/>
  <c r="R989" i="61"/>
  <c r="Q989" i="61"/>
  <c r="R727" i="61"/>
  <c r="Q727" i="61"/>
  <c r="Q735" i="61"/>
  <c r="R735" i="61"/>
  <c r="R753" i="61"/>
  <c r="Q753" i="61"/>
  <c r="R763" i="61"/>
  <c r="Q763" i="61"/>
  <c r="R773" i="61"/>
  <c r="Q773" i="61"/>
  <c r="R781" i="61"/>
  <c r="Q781" i="61"/>
  <c r="R791" i="61"/>
  <c r="Q791" i="61"/>
  <c r="R801" i="61"/>
  <c r="Q801" i="61"/>
  <c r="R811" i="61"/>
  <c r="Q811" i="61"/>
  <c r="R819" i="61"/>
  <c r="Q819" i="61"/>
  <c r="R829" i="61"/>
  <c r="Q829" i="61"/>
  <c r="R837" i="61"/>
  <c r="Q837" i="61"/>
  <c r="R847" i="61"/>
  <c r="Q847" i="61"/>
  <c r="R859" i="61"/>
  <c r="Q859" i="61"/>
  <c r="R871" i="61"/>
  <c r="Q871" i="61"/>
  <c r="R881" i="61"/>
  <c r="Q881" i="61"/>
  <c r="R896" i="61"/>
  <c r="Q896" i="61"/>
  <c r="R900" i="61"/>
  <c r="Q900" i="61"/>
  <c r="R904" i="61"/>
  <c r="Q904" i="61"/>
  <c r="R908" i="61"/>
  <c r="Q908" i="61"/>
  <c r="Q912" i="61"/>
  <c r="R912" i="61"/>
  <c r="R954" i="61"/>
  <c r="Q954" i="61"/>
  <c r="Q996" i="61"/>
  <c r="R996" i="61"/>
  <c r="R1003" i="61"/>
  <c r="Q1003" i="61"/>
  <c r="R1063" i="61"/>
  <c r="Q1063" i="61"/>
  <c r="R1016" i="61"/>
  <c r="Q1016" i="61"/>
  <c r="R1023" i="61"/>
  <c r="Q1023" i="61"/>
  <c r="R1032" i="61"/>
  <c r="Q1032" i="61"/>
  <c r="R793" i="61"/>
  <c r="Q793" i="61"/>
  <c r="R701" i="61"/>
  <c r="Q701" i="61"/>
  <c r="R717" i="61"/>
  <c r="Q717" i="61"/>
  <c r="R757" i="61"/>
  <c r="Q757" i="61"/>
  <c r="R780" i="61"/>
  <c r="Q780" i="61"/>
  <c r="R802" i="61"/>
  <c r="Q802" i="61"/>
  <c r="R833" i="61"/>
  <c r="Q833" i="61"/>
  <c r="R858" i="61"/>
  <c r="Q858" i="61"/>
  <c r="R714" i="61"/>
  <c r="Q714" i="61"/>
  <c r="R892" i="61"/>
  <c r="Q892" i="61"/>
  <c r="R705" i="61"/>
  <c r="Q705" i="61"/>
  <c r="R1037" i="61"/>
  <c r="Q1037" i="61"/>
  <c r="R733" i="61"/>
  <c r="Q733" i="61"/>
  <c r="R772" i="61"/>
  <c r="Q772" i="61"/>
  <c r="R792" i="61"/>
  <c r="Q792" i="61"/>
  <c r="R825" i="61"/>
  <c r="Q825" i="61"/>
  <c r="R846" i="61"/>
  <c r="Q846" i="61"/>
  <c r="R872" i="61"/>
  <c r="Q872" i="61"/>
  <c r="R1011" i="61"/>
  <c r="Q1011" i="61"/>
  <c r="R1031" i="61"/>
  <c r="Q1031" i="61"/>
  <c r="R765" i="61"/>
  <c r="Q765" i="61"/>
  <c r="R971" i="61"/>
  <c r="Q971" i="61"/>
  <c r="R1051" i="61"/>
  <c r="Q1051" i="61"/>
  <c r="R827" i="61"/>
  <c r="Q827" i="61"/>
  <c r="R982" i="61"/>
  <c r="Q982" i="61"/>
  <c r="R986" i="61"/>
  <c r="Q986" i="61"/>
  <c r="R743" i="61"/>
  <c r="Q743" i="61"/>
  <c r="R895" i="61"/>
  <c r="Q895" i="61"/>
  <c r="R903" i="61"/>
  <c r="Q903" i="61"/>
  <c r="R911" i="61"/>
  <c r="Q911" i="61"/>
  <c r="R994" i="61"/>
  <c r="Q994" i="61"/>
  <c r="Q1015" i="61"/>
  <c r="R1015" i="61"/>
  <c r="R1021" i="61"/>
  <c r="Q1021" i="61"/>
  <c r="R724" i="61"/>
  <c r="Q724" i="61"/>
  <c r="R777" i="61"/>
  <c r="Q777" i="61"/>
  <c r="R822" i="61"/>
  <c r="Q822" i="61"/>
  <c r="R882" i="61"/>
  <c r="Q882" i="61"/>
  <c r="R703" i="61"/>
  <c r="Q703" i="61"/>
  <c r="Q997" i="61"/>
  <c r="R997" i="61"/>
  <c r="R1006" i="61"/>
  <c r="Q1006" i="61"/>
  <c r="R1012" i="61"/>
  <c r="Q1012" i="61"/>
  <c r="Q1033" i="61"/>
  <c r="R1033" i="61"/>
  <c r="Q734" i="61"/>
  <c r="R734" i="61"/>
  <c r="Q775" i="61"/>
  <c r="R775" i="61"/>
  <c r="R851" i="61"/>
  <c r="Q851" i="61"/>
  <c r="R699" i="61"/>
  <c r="Q699" i="61"/>
  <c r="R991" i="61"/>
  <c r="Q991" i="61"/>
  <c r="R1000" i="61"/>
  <c r="Q1000" i="61"/>
  <c r="Q1062" i="61"/>
  <c r="R1062" i="61"/>
  <c r="Q1014" i="61"/>
  <c r="R1014" i="61"/>
  <c r="R1024" i="61"/>
  <c r="Q1024" i="61"/>
  <c r="R1036" i="61"/>
  <c r="Q1036" i="61"/>
  <c r="R813" i="61"/>
  <c r="Q813" i="61"/>
  <c r="R863" i="61"/>
  <c r="Q863" i="61"/>
  <c r="R883" i="61"/>
  <c r="Q883" i="61"/>
  <c r="R919" i="61"/>
  <c r="Q919" i="61"/>
  <c r="Q961" i="61"/>
  <c r="R961" i="61"/>
  <c r="R965" i="61"/>
  <c r="Q965" i="61"/>
  <c r="R969" i="61"/>
  <c r="Q969" i="61"/>
  <c r="R973" i="61"/>
  <c r="Q973" i="61"/>
  <c r="Q979" i="61"/>
  <c r="R979" i="61"/>
  <c r="R1045" i="61"/>
  <c r="Q1045" i="61"/>
  <c r="R1049" i="61"/>
  <c r="Q1049" i="61"/>
  <c r="R1055" i="61"/>
  <c r="Q1055" i="61"/>
  <c r="R922" i="61"/>
  <c r="Q922" i="61"/>
  <c r="R926" i="61"/>
  <c r="Q926" i="61"/>
  <c r="R932" i="61"/>
  <c r="Q932" i="61"/>
  <c r="R936" i="61"/>
  <c r="Q936" i="61"/>
  <c r="Q940" i="61"/>
  <c r="R940" i="61"/>
  <c r="R944" i="61"/>
  <c r="Q944" i="61"/>
  <c r="R950" i="61"/>
  <c r="Q950" i="61"/>
  <c r="R984" i="61"/>
  <c r="Q984" i="61"/>
  <c r="R990" i="61"/>
  <c r="Q990" i="61"/>
  <c r="R729" i="61"/>
  <c r="Q729" i="61"/>
  <c r="R737" i="61"/>
  <c r="Q737" i="61"/>
  <c r="R756" i="61"/>
  <c r="Q756" i="61"/>
  <c r="R766" i="61"/>
  <c r="Q766" i="61"/>
  <c r="R776" i="61"/>
  <c r="Q776" i="61"/>
  <c r="R784" i="61"/>
  <c r="Q784" i="61"/>
  <c r="R794" i="61"/>
  <c r="Q794" i="61"/>
  <c r="R804" i="61"/>
  <c r="Q804" i="61"/>
  <c r="R814" i="61"/>
  <c r="Q814" i="61"/>
  <c r="R824" i="61"/>
  <c r="Q824" i="61"/>
  <c r="R832" i="61"/>
  <c r="Q832" i="61"/>
  <c r="R840" i="61"/>
  <c r="Q840" i="61"/>
  <c r="R852" i="61"/>
  <c r="Q852" i="61"/>
  <c r="R864" i="61"/>
  <c r="Q864" i="61"/>
  <c r="R874" i="61"/>
  <c r="Q874" i="61"/>
  <c r="R884" i="61"/>
  <c r="Q884" i="61"/>
  <c r="R688" i="61"/>
  <c r="Q688" i="61"/>
  <c r="R695" i="61"/>
  <c r="Q695" i="61"/>
  <c r="R704" i="61"/>
  <c r="Q704" i="61"/>
  <c r="R713" i="61"/>
  <c r="Q713" i="61"/>
  <c r="R897" i="61"/>
  <c r="Q897" i="61"/>
  <c r="R901" i="61"/>
  <c r="Q901" i="61"/>
  <c r="Q905" i="61"/>
  <c r="R905" i="61"/>
  <c r="R909" i="61"/>
  <c r="Q909" i="61"/>
  <c r="R956" i="61"/>
  <c r="Q956" i="61"/>
  <c r="R998" i="61"/>
  <c r="Q998" i="61"/>
  <c r="R1005" i="61"/>
  <c r="Q1005" i="61"/>
  <c r="R1010" i="61"/>
  <c r="Q1010" i="61"/>
  <c r="R1018" i="61"/>
  <c r="Q1018" i="61"/>
  <c r="R1025" i="61"/>
  <c r="Q1025" i="61"/>
  <c r="R1034" i="61"/>
  <c r="Q1034" i="61"/>
  <c r="R755" i="61"/>
  <c r="Q755" i="61"/>
  <c r="R823" i="61"/>
  <c r="Q823" i="61"/>
  <c r="R692" i="61"/>
  <c r="Q692" i="61"/>
  <c r="R957" i="61"/>
  <c r="Q957" i="61"/>
  <c r="R687" i="61"/>
  <c r="Q687" i="61"/>
  <c r="R760" i="61"/>
  <c r="Q760" i="61"/>
  <c r="R782" i="61"/>
  <c r="Q782" i="61"/>
  <c r="R815" i="61"/>
  <c r="Q815" i="61"/>
  <c r="R836" i="61"/>
  <c r="Q836" i="61"/>
  <c r="R860" i="61"/>
  <c r="Q860" i="61"/>
  <c r="R716" i="61"/>
  <c r="Q716" i="61"/>
  <c r="R1038" i="61"/>
  <c r="Q1038" i="61"/>
  <c r="R752" i="61"/>
  <c r="Q752" i="61"/>
  <c r="Q774" i="61"/>
  <c r="R774" i="61"/>
  <c r="R805" i="61"/>
  <c r="Q805" i="61"/>
  <c r="R828" i="61"/>
  <c r="Q828" i="61"/>
  <c r="R850" i="61"/>
  <c r="Q850" i="61"/>
  <c r="Q885" i="61"/>
  <c r="R885" i="61"/>
  <c r="AP3" i="30"/>
  <c r="L928" i="61"/>
  <c r="R928" i="61" s="1"/>
  <c r="R958" i="61"/>
  <c r="M917" i="61"/>
  <c r="R869" i="61"/>
  <c r="K677" i="61"/>
  <c r="K682" i="61" s="1"/>
  <c r="K640" i="61"/>
  <c r="K646" i="61" s="1"/>
  <c r="K592" i="61"/>
  <c r="K609" i="61" s="1"/>
  <c r="L592" i="61"/>
  <c r="L609" i="61" s="1"/>
  <c r="M623" i="61"/>
  <c r="M638" i="61" s="1"/>
  <c r="K611" i="61"/>
  <c r="K621" i="61" s="1"/>
  <c r="L655" i="61"/>
  <c r="L658" i="61" s="1"/>
  <c r="L640" i="61"/>
  <c r="L646" i="61" s="1"/>
  <c r="M660" i="61"/>
  <c r="M667" i="61" s="1"/>
  <c r="M648" i="61"/>
  <c r="L669" i="61"/>
  <c r="L675" i="61" s="1"/>
  <c r="L677" i="61"/>
  <c r="L682" i="61" s="1"/>
  <c r="M611" i="61"/>
  <c r="M621" i="61" s="1"/>
  <c r="K960" i="61"/>
  <c r="K975" i="61" s="1"/>
  <c r="K1010" i="61"/>
  <c r="K919" i="61"/>
  <c r="R1008" i="61"/>
  <c r="L1065" i="61"/>
  <c r="R1065" i="61" s="1"/>
  <c r="L1028" i="61"/>
  <c r="R1028" i="61" s="1"/>
  <c r="R1039" i="61"/>
  <c r="R761" i="61"/>
  <c r="L611" i="61"/>
  <c r="L621" i="61" s="1"/>
  <c r="M655" i="61"/>
  <c r="M658" i="61" s="1"/>
  <c r="M640" i="61"/>
  <c r="M646" i="61" s="1"/>
  <c r="M592" i="61"/>
  <c r="M609" i="61" s="1"/>
  <c r="K1054" i="61"/>
  <c r="K989" i="61"/>
  <c r="K1008" i="61" s="1"/>
  <c r="R718" i="61"/>
  <c r="L1059" i="61"/>
  <c r="R1059" i="61" s="1"/>
  <c r="R795" i="61"/>
  <c r="R710" i="61"/>
  <c r="R725" i="61"/>
  <c r="M928" i="61"/>
  <c r="R848" i="61"/>
  <c r="R878" i="61"/>
  <c r="M861" i="61"/>
  <c r="L917" i="61"/>
  <c r="R917" i="61" s="1"/>
  <c r="K861" i="61"/>
  <c r="M1065" i="61"/>
  <c r="M1028" i="61"/>
  <c r="L1052" i="61"/>
  <c r="R1052" i="61" s="1"/>
  <c r="R854" i="61"/>
  <c r="R888" i="61"/>
  <c r="K1061" i="61"/>
  <c r="R820" i="61"/>
  <c r="R741" i="61"/>
  <c r="R975" i="61"/>
  <c r="R807" i="61"/>
  <c r="R842" i="61"/>
  <c r="R787" i="61"/>
  <c r="L660" i="61"/>
  <c r="L667" i="61" s="1"/>
  <c r="L648" i="61"/>
  <c r="L623" i="61"/>
  <c r="L638" i="61" s="1"/>
  <c r="M669" i="61"/>
  <c r="M675" i="61" s="1"/>
  <c r="M677" i="61"/>
  <c r="M682" i="61" s="1"/>
  <c r="K1030" i="61"/>
  <c r="K1039" i="61" s="1"/>
  <c r="K892" i="61"/>
  <c r="K930" i="61"/>
  <c r="K947" i="61" s="1"/>
  <c r="K977" i="61"/>
  <c r="K987" i="61" s="1"/>
  <c r="K1041" i="61"/>
  <c r="K949" i="61"/>
  <c r="K958" i="61" s="1"/>
  <c r="R987" i="61"/>
  <c r="M1052" i="61"/>
  <c r="R947" i="61"/>
  <c r="M1059" i="61"/>
  <c r="R750" i="61"/>
  <c r="R767" i="61"/>
  <c r="L861" i="61"/>
  <c r="R861" i="61" s="1"/>
  <c r="AI3" i="34"/>
  <c r="AK3" i="34"/>
  <c r="R603" i="61" l="1"/>
  <c r="Q603" i="61"/>
  <c r="R641" i="61"/>
  <c r="Q641" i="61"/>
  <c r="R677" i="61"/>
  <c r="Q677" i="61"/>
  <c r="R599" i="61"/>
  <c r="Q599" i="61"/>
  <c r="R617" i="61"/>
  <c r="Q617" i="61"/>
  <c r="R635" i="61"/>
  <c r="Q635" i="61"/>
  <c r="Q652" i="61"/>
  <c r="R652" i="61"/>
  <c r="R644" i="61"/>
  <c r="Q644" i="61"/>
  <c r="R601" i="61"/>
  <c r="Q601" i="61"/>
  <c r="R619" i="61"/>
  <c r="Q619" i="61"/>
  <c r="R637" i="61"/>
  <c r="Q637" i="61"/>
  <c r="R656" i="61"/>
  <c r="Q656" i="61"/>
  <c r="R598" i="61"/>
  <c r="Q598" i="61"/>
  <c r="R616" i="61"/>
  <c r="Q616" i="61"/>
  <c r="R634" i="61"/>
  <c r="Q634" i="61"/>
  <c r="R657" i="61"/>
  <c r="Q657" i="61"/>
  <c r="Q674" i="61"/>
  <c r="R674" i="61"/>
  <c r="R596" i="61"/>
  <c r="Q596" i="61"/>
  <c r="R628" i="61"/>
  <c r="Q628" i="61"/>
  <c r="Q655" i="61"/>
  <c r="R655" i="61"/>
  <c r="R600" i="61"/>
  <c r="Q600" i="61"/>
  <c r="R679" i="61"/>
  <c r="Q679" i="61"/>
  <c r="R625" i="61"/>
  <c r="Q625" i="61"/>
  <c r="R620" i="61"/>
  <c r="Q620" i="61"/>
  <c r="R663" i="61"/>
  <c r="Q663" i="61"/>
  <c r="R632" i="61"/>
  <c r="Q632" i="61"/>
  <c r="R665" i="61"/>
  <c r="Q665" i="61"/>
  <c r="R614" i="61"/>
  <c r="Q614" i="61"/>
  <c r="R661" i="61"/>
  <c r="Q661" i="61"/>
  <c r="R607" i="61"/>
  <c r="Q607" i="61"/>
  <c r="R593" i="61"/>
  <c r="Q593" i="61"/>
  <c r="R611" i="61"/>
  <c r="Q611" i="61"/>
  <c r="R629" i="61"/>
  <c r="Q629" i="61"/>
  <c r="R680" i="61"/>
  <c r="Q680" i="61"/>
  <c r="R666" i="61"/>
  <c r="Q666" i="61"/>
  <c r="R606" i="61"/>
  <c r="Q606" i="61"/>
  <c r="R626" i="61"/>
  <c r="Q626" i="61"/>
  <c r="R642" i="61"/>
  <c r="Q642" i="61"/>
  <c r="R669" i="61"/>
  <c r="Q669" i="61"/>
  <c r="R608" i="61"/>
  <c r="Q608" i="61"/>
  <c r="R640" i="61"/>
  <c r="Q640" i="61"/>
  <c r="R645" i="61"/>
  <c r="Q645" i="61"/>
  <c r="R624" i="61"/>
  <c r="Q624" i="61"/>
  <c r="R671" i="61"/>
  <c r="Q671" i="61"/>
  <c r="R623" i="61"/>
  <c r="Q623" i="61"/>
  <c r="R678" i="61"/>
  <c r="Q678" i="61"/>
  <c r="R660" i="61"/>
  <c r="Q660" i="61"/>
  <c r="R605" i="61"/>
  <c r="Q605" i="61"/>
  <c r="R662" i="61"/>
  <c r="Q662" i="61"/>
  <c r="Q602" i="61"/>
  <c r="R602" i="61"/>
  <c r="R604" i="61"/>
  <c r="Q604" i="61"/>
  <c r="R627" i="61"/>
  <c r="Q627" i="61"/>
  <c r="R643" i="61"/>
  <c r="Q643" i="61"/>
  <c r="R664" i="61"/>
  <c r="Q664" i="61"/>
  <c r="R595" i="61"/>
  <c r="Q595" i="61"/>
  <c r="R613" i="61"/>
  <c r="Q613" i="61"/>
  <c r="R631" i="61"/>
  <c r="Q631" i="61"/>
  <c r="R648" i="61"/>
  <c r="Q648" i="61"/>
  <c r="R670" i="61"/>
  <c r="Q670" i="61"/>
  <c r="R597" i="61"/>
  <c r="Q597" i="61"/>
  <c r="R615" i="61"/>
  <c r="Q615" i="61"/>
  <c r="R633" i="61"/>
  <c r="Q633" i="61"/>
  <c r="R650" i="61"/>
  <c r="Q650" i="61"/>
  <c r="R672" i="61"/>
  <c r="Q672" i="61"/>
  <c r="R594" i="61"/>
  <c r="Q594" i="61"/>
  <c r="R612" i="61"/>
  <c r="Q612" i="61"/>
  <c r="R630" i="61"/>
  <c r="Q630" i="61"/>
  <c r="R651" i="61"/>
  <c r="Q651" i="61"/>
  <c r="R673" i="61"/>
  <c r="Q673" i="61"/>
  <c r="R618" i="61"/>
  <c r="Q618" i="61"/>
  <c r="R649" i="61"/>
  <c r="Q649" i="61"/>
  <c r="R592" i="61"/>
  <c r="Q592" i="61"/>
  <c r="R636" i="61"/>
  <c r="Q636" i="61"/>
  <c r="Q795" i="61"/>
  <c r="Q947" i="61"/>
  <c r="Q987" i="61"/>
  <c r="Q807" i="61"/>
  <c r="Q1065" i="61"/>
  <c r="Q1008" i="61"/>
  <c r="Q958" i="61"/>
  <c r="Q842" i="61"/>
  <c r="Q848" i="61"/>
  <c r="Q767" i="61"/>
  <c r="Q975" i="61"/>
  <c r="Q820" i="61"/>
  <c r="Q854" i="61"/>
  <c r="Q725" i="61"/>
  <c r="Q1059" i="61"/>
  <c r="Q761" i="61"/>
  <c r="Q869" i="61"/>
  <c r="Q928" i="61"/>
  <c r="Q741" i="61"/>
  <c r="Q917" i="61"/>
  <c r="Q1028" i="61"/>
  <c r="Q861" i="61"/>
  <c r="Q750" i="61"/>
  <c r="Q787" i="61"/>
  <c r="Q888" i="61"/>
  <c r="Q1052" i="61"/>
  <c r="Q878" i="61"/>
  <c r="Q710" i="61"/>
  <c r="Q718" i="61"/>
  <c r="Q1039" i="61"/>
  <c r="M1066" i="61"/>
  <c r="M1067" i="61" s="1"/>
  <c r="K1065" i="61"/>
  <c r="L1066" i="61"/>
  <c r="K889" i="61"/>
  <c r="K890" i="61" s="1"/>
  <c r="R658" i="61"/>
  <c r="K623" i="61"/>
  <c r="K638" i="61" s="1"/>
  <c r="R675" i="61"/>
  <c r="K669" i="61"/>
  <c r="K675" i="61" s="1"/>
  <c r="K655" i="61"/>
  <c r="K658" i="61" s="1"/>
  <c r="K1052" i="61"/>
  <c r="K917" i="61"/>
  <c r="R638" i="61"/>
  <c r="L653" i="61"/>
  <c r="R653" i="61" s="1"/>
  <c r="R667" i="61"/>
  <c r="K928" i="61"/>
  <c r="K1028" i="61"/>
  <c r="K648" i="61"/>
  <c r="L889" i="61"/>
  <c r="R889" i="61" s="1"/>
  <c r="K1059" i="61"/>
  <c r="R621" i="61"/>
  <c r="M653" i="61"/>
  <c r="R609" i="61"/>
  <c r="R646" i="61"/>
  <c r="K660" i="61"/>
  <c r="K667" i="61" s="1"/>
  <c r="M889" i="61"/>
  <c r="M890" i="61" s="1"/>
  <c r="R682" i="61"/>
  <c r="J589" i="61"/>
  <c r="AM3" i="34"/>
  <c r="AJ3" i="34"/>
  <c r="L1067" i="61" l="1"/>
  <c r="R1066" i="61"/>
  <c r="Q1066" i="61"/>
  <c r="Q682" i="61"/>
  <c r="Q609" i="61"/>
  <c r="Q621" i="61"/>
  <c r="Q638" i="61"/>
  <c r="Q658" i="61"/>
  <c r="Q667" i="61"/>
  <c r="Q675" i="61"/>
  <c r="Q646" i="61"/>
  <c r="L890" i="61"/>
  <c r="Q889" i="61"/>
  <c r="Q653" i="61"/>
  <c r="K1066" i="61"/>
  <c r="K1067" i="61" s="1"/>
  <c r="M683" i="61"/>
  <c r="M684" i="61" s="1"/>
  <c r="K653" i="61"/>
  <c r="L683" i="61"/>
  <c r="R683" i="61" s="1"/>
  <c r="J590" i="61"/>
  <c r="Q890" i="61" l="1"/>
  <c r="L684" i="61"/>
  <c r="Q683" i="61"/>
  <c r="Q1067" i="61"/>
  <c r="K683" i="61"/>
  <c r="K684" i="61" s="1"/>
  <c r="M456" i="61"/>
  <c r="M461" i="61" s="1"/>
  <c r="L506" i="61"/>
  <c r="L511" i="61" s="1"/>
  <c r="M435" i="61"/>
  <c r="M454" i="61" s="1"/>
  <c r="R580" i="61" l="1"/>
  <c r="R516" i="61"/>
  <c r="R486" i="61"/>
  <c r="R566" i="61"/>
  <c r="R476" i="61"/>
  <c r="R510" i="61"/>
  <c r="R554" i="61"/>
  <c r="R492" i="61"/>
  <c r="R560" i="61"/>
  <c r="R448" i="61"/>
  <c r="R526" i="61"/>
  <c r="R586" i="61"/>
  <c r="R440" i="61"/>
  <c r="R496" i="61"/>
  <c r="R522" i="61"/>
  <c r="R576" i="61"/>
  <c r="R506" i="61"/>
  <c r="R468" i="61"/>
  <c r="R544" i="61"/>
  <c r="R452" i="61"/>
  <c r="R500" i="61"/>
  <c r="R540" i="61"/>
  <c r="Q684" i="61"/>
  <c r="M558" i="61"/>
  <c r="M563" i="61" s="1"/>
  <c r="L532" i="61"/>
  <c r="L549" i="61" s="1"/>
  <c r="M491" i="61"/>
  <c r="M504" i="61" s="1"/>
  <c r="L513" i="61"/>
  <c r="L519" i="61" s="1"/>
  <c r="L551" i="61"/>
  <c r="L556" i="61" s="1"/>
  <c r="L573" i="61"/>
  <c r="L581" i="61" s="1"/>
  <c r="Q452" i="61"/>
  <c r="Q492" i="61"/>
  <c r="Q510" i="61"/>
  <c r="M532" i="61"/>
  <c r="M549" i="61" s="1"/>
  <c r="L456" i="61"/>
  <c r="L461" i="61" s="1"/>
  <c r="M513" i="61"/>
  <c r="M519" i="61" s="1"/>
  <c r="M551" i="61"/>
  <c r="M556" i="61" s="1"/>
  <c r="M573" i="61"/>
  <c r="M581" i="61" s="1"/>
  <c r="L479" i="61"/>
  <c r="L489" i="61" s="1"/>
  <c r="Q440" i="61"/>
  <c r="Q476" i="61"/>
  <c r="Q496" i="61"/>
  <c r="Q516" i="61"/>
  <c r="Q554" i="61"/>
  <c r="Q576" i="61"/>
  <c r="L558" i="61"/>
  <c r="L563" i="61" s="1"/>
  <c r="M479" i="61"/>
  <c r="M489" i="61" s="1"/>
  <c r="L463" i="61"/>
  <c r="L477" i="61" s="1"/>
  <c r="L521" i="61"/>
  <c r="L530" i="61" s="1"/>
  <c r="M463" i="61"/>
  <c r="M477" i="61" s="1"/>
  <c r="M521" i="61"/>
  <c r="M530" i="61" s="1"/>
  <c r="L583" i="61"/>
  <c r="L588" i="61" s="1"/>
  <c r="Q500" i="61"/>
  <c r="Q522" i="61"/>
  <c r="Q540" i="61"/>
  <c r="Q560" i="61"/>
  <c r="Q580" i="61"/>
  <c r="M583" i="61"/>
  <c r="M588" i="61" s="1"/>
  <c r="L565" i="61"/>
  <c r="L571" i="61" s="1"/>
  <c r="M565" i="61"/>
  <c r="M571" i="61" s="1"/>
  <c r="Q448" i="61"/>
  <c r="Q468" i="61"/>
  <c r="Q486" i="61"/>
  <c r="M506" i="61"/>
  <c r="Q526" i="61"/>
  <c r="Q544" i="61"/>
  <c r="Q566" i="61"/>
  <c r="Q586" i="61"/>
  <c r="L435" i="61"/>
  <c r="L454" i="61" s="1"/>
  <c r="L491" i="61"/>
  <c r="L504" i="61" s="1"/>
  <c r="Q506" i="61" l="1"/>
  <c r="M511" i="61"/>
  <c r="R547" i="61"/>
  <c r="Q547" i="61"/>
  <c r="R488" i="61"/>
  <c r="Q488" i="61"/>
  <c r="R487" i="61"/>
  <c r="Q487" i="61"/>
  <c r="R503" i="61"/>
  <c r="Q503" i="61"/>
  <c r="R502" i="61"/>
  <c r="Q502" i="61"/>
  <c r="R501" i="61"/>
  <c r="Q501" i="61"/>
  <c r="R499" i="61"/>
  <c r="Q499" i="61"/>
  <c r="R498" i="61"/>
  <c r="Q498" i="61"/>
  <c r="R575" i="61"/>
  <c r="Q575" i="61"/>
  <c r="R494" i="61"/>
  <c r="Q494" i="61"/>
  <c r="R493" i="61"/>
  <c r="Q493" i="61"/>
  <c r="R548" i="61"/>
  <c r="Q548" i="61"/>
  <c r="R458" i="61"/>
  <c r="Q458" i="61"/>
  <c r="R464" i="61"/>
  <c r="Q464" i="61"/>
  <c r="R529" i="61"/>
  <c r="Q529" i="61"/>
  <c r="R451" i="61"/>
  <c r="Q451" i="61"/>
  <c r="R546" i="61"/>
  <c r="Q546" i="61"/>
  <c r="R470" i="61"/>
  <c r="Q470" i="61"/>
  <c r="R545" i="61"/>
  <c r="Q545" i="61"/>
  <c r="R469" i="61"/>
  <c r="Q469" i="61"/>
  <c r="R565" i="61"/>
  <c r="Q565" i="61"/>
  <c r="R485" i="61"/>
  <c r="Q485" i="61"/>
  <c r="R562" i="61"/>
  <c r="Q562" i="61"/>
  <c r="R484" i="61"/>
  <c r="Q484" i="61"/>
  <c r="R561" i="61"/>
  <c r="Q561" i="61"/>
  <c r="R483" i="61"/>
  <c r="Q483" i="61"/>
  <c r="Q559" i="61"/>
  <c r="R481" i="61"/>
  <c r="Q481" i="61"/>
  <c r="R558" i="61"/>
  <c r="Q558" i="61"/>
  <c r="R480" i="61"/>
  <c r="Q480" i="61"/>
  <c r="R555" i="61"/>
  <c r="Q555" i="61"/>
  <c r="R479" i="61"/>
  <c r="Q479" i="61"/>
  <c r="R553" i="61"/>
  <c r="Q553" i="61"/>
  <c r="R475" i="61"/>
  <c r="Q475" i="61"/>
  <c r="R552" i="61"/>
  <c r="Q552" i="61"/>
  <c r="R474" i="61"/>
  <c r="Q474" i="61"/>
  <c r="R551" i="61"/>
  <c r="Q551" i="61"/>
  <c r="R473" i="61"/>
  <c r="Q473" i="61"/>
  <c r="R532" i="61"/>
  <c r="Q532" i="61"/>
  <c r="Q444" i="61"/>
  <c r="R444" i="61"/>
  <c r="R471" i="61"/>
  <c r="Q471" i="61"/>
  <c r="R568" i="61"/>
  <c r="Q568" i="61"/>
  <c r="R585" i="61"/>
  <c r="Q585" i="61"/>
  <c r="R583" i="61"/>
  <c r="Q583" i="61"/>
  <c r="R579" i="61"/>
  <c r="Q579" i="61"/>
  <c r="R577" i="61"/>
  <c r="Q577" i="61"/>
  <c r="R573" i="61"/>
  <c r="Q573" i="61"/>
  <c r="R509" i="61"/>
  <c r="Q509" i="61"/>
  <c r="R528" i="61"/>
  <c r="Q528" i="61"/>
  <c r="R450" i="61"/>
  <c r="Q450" i="61"/>
  <c r="R527" i="61"/>
  <c r="Q527" i="61"/>
  <c r="R449" i="61"/>
  <c r="Q449" i="61"/>
  <c r="R543" i="61"/>
  <c r="Q543" i="61"/>
  <c r="R467" i="61"/>
  <c r="Q467" i="61"/>
  <c r="R542" i="61"/>
  <c r="Q542" i="61"/>
  <c r="R466" i="61"/>
  <c r="Q466" i="61"/>
  <c r="R541" i="61"/>
  <c r="Q541" i="61"/>
  <c r="R465" i="61"/>
  <c r="Q465" i="61"/>
  <c r="R539" i="61"/>
  <c r="Q539" i="61"/>
  <c r="R463" i="61"/>
  <c r="Q463" i="61"/>
  <c r="R538" i="61"/>
  <c r="Q538" i="61"/>
  <c r="R460" i="61"/>
  <c r="Q460" i="61"/>
  <c r="R537" i="61"/>
  <c r="Q537" i="61"/>
  <c r="R459" i="61"/>
  <c r="Q459" i="61"/>
  <c r="R535" i="61"/>
  <c r="Q535" i="61"/>
  <c r="R457" i="61"/>
  <c r="Q457" i="61"/>
  <c r="R534" i="61"/>
  <c r="Q534" i="61"/>
  <c r="R456" i="61"/>
  <c r="Q456" i="61"/>
  <c r="R533" i="61"/>
  <c r="Q533" i="61"/>
  <c r="R453" i="61"/>
  <c r="Q453" i="61"/>
  <c r="R472" i="61"/>
  <c r="Q472" i="61"/>
  <c r="R536" i="61"/>
  <c r="Q536" i="61"/>
  <c r="R567" i="61"/>
  <c r="Q567" i="61"/>
  <c r="R584" i="61"/>
  <c r="Q584" i="61"/>
  <c r="R578" i="61"/>
  <c r="Q578" i="61"/>
  <c r="R497" i="61"/>
  <c r="Q497" i="61"/>
  <c r="R495" i="61"/>
  <c r="Q495" i="61"/>
  <c r="R574" i="61"/>
  <c r="Q574" i="61"/>
  <c r="R569" i="61"/>
  <c r="Q569" i="61"/>
  <c r="R491" i="61"/>
  <c r="Q491" i="61"/>
  <c r="R435" i="61"/>
  <c r="Q435" i="61"/>
  <c r="R508" i="61"/>
  <c r="Q508" i="61"/>
  <c r="R587" i="61"/>
  <c r="Q587" i="61"/>
  <c r="R507" i="61"/>
  <c r="Q507" i="61"/>
  <c r="R525" i="61"/>
  <c r="Q525" i="61"/>
  <c r="R447" i="61"/>
  <c r="Q447" i="61"/>
  <c r="R524" i="61"/>
  <c r="Q524" i="61"/>
  <c r="R446" i="61"/>
  <c r="Q446" i="61"/>
  <c r="R523" i="61"/>
  <c r="Q523" i="61"/>
  <c r="R445" i="61"/>
  <c r="Q445" i="61"/>
  <c r="R521" i="61"/>
  <c r="Q521" i="61"/>
  <c r="R443" i="61"/>
  <c r="Q443" i="61"/>
  <c r="R518" i="61"/>
  <c r="Q518" i="61"/>
  <c r="R442" i="61"/>
  <c r="Q442" i="61"/>
  <c r="R517" i="61"/>
  <c r="Q517" i="61"/>
  <c r="R441" i="61"/>
  <c r="Q441" i="61"/>
  <c r="R515" i="61"/>
  <c r="Q515" i="61"/>
  <c r="R439" i="61"/>
  <c r="Q439" i="61"/>
  <c r="R514" i="61"/>
  <c r="Q514" i="61"/>
  <c r="R438" i="61"/>
  <c r="Q438" i="61"/>
  <c r="R513" i="61"/>
  <c r="Q513" i="61"/>
  <c r="R437" i="61"/>
  <c r="Q437" i="61"/>
  <c r="R570" i="61"/>
  <c r="Q570" i="61"/>
  <c r="R436" i="61"/>
  <c r="Q436" i="61"/>
  <c r="Q482" i="61"/>
  <c r="R482" i="61"/>
  <c r="K532" i="61"/>
  <c r="K549" i="61" s="1"/>
  <c r="L392" i="61"/>
  <c r="L370" i="61"/>
  <c r="L431" i="61"/>
  <c r="M409" i="61"/>
  <c r="M398" i="61"/>
  <c r="M308" i="61"/>
  <c r="M264" i="61"/>
  <c r="M235" i="61"/>
  <c r="L409" i="61"/>
  <c r="L398" i="61"/>
  <c r="L308" i="61"/>
  <c r="L280" i="61"/>
  <c r="M415" i="61"/>
  <c r="M392" i="61"/>
  <c r="M337" i="61"/>
  <c r="M288" i="61"/>
  <c r="M431" i="61"/>
  <c r="R588" i="61"/>
  <c r="R549" i="61"/>
  <c r="R504" i="61"/>
  <c r="R511" i="61"/>
  <c r="K558" i="61"/>
  <c r="K563" i="61" s="1"/>
  <c r="K565" i="61"/>
  <c r="K571" i="61" s="1"/>
  <c r="K463" i="61"/>
  <c r="K477" i="61" s="1"/>
  <c r="K521" i="61"/>
  <c r="K530" i="61" s="1"/>
  <c r="AR3" i="39"/>
  <c r="R530" i="61"/>
  <c r="R581" i="61"/>
  <c r="K491" i="61"/>
  <c r="K504" i="61" s="1"/>
  <c r="R563" i="61"/>
  <c r="R461" i="61"/>
  <c r="R519" i="61"/>
  <c r="R477" i="61"/>
  <c r="R454" i="61"/>
  <c r="R571" i="61"/>
  <c r="R489" i="61"/>
  <c r="R556" i="61"/>
  <c r="R184" i="61" l="1"/>
  <c r="Q184" i="61"/>
  <c r="R200" i="61"/>
  <c r="Q200" i="61"/>
  <c r="R245" i="61"/>
  <c r="Q245" i="61"/>
  <c r="R285" i="61"/>
  <c r="Q285" i="61"/>
  <c r="R331" i="61"/>
  <c r="Q331" i="61"/>
  <c r="R388" i="61"/>
  <c r="Q388" i="61"/>
  <c r="R287" i="61"/>
  <c r="Q287" i="61"/>
  <c r="R195" i="61"/>
  <c r="Q195" i="61"/>
  <c r="R231" i="61"/>
  <c r="Q231" i="61"/>
  <c r="R258" i="61"/>
  <c r="Q258" i="61"/>
  <c r="R301" i="61"/>
  <c r="Q301" i="61"/>
  <c r="R344" i="61"/>
  <c r="Q344" i="61"/>
  <c r="R403" i="61"/>
  <c r="Q403" i="61"/>
  <c r="R307" i="61"/>
  <c r="Q307" i="61"/>
  <c r="R55" i="61"/>
  <c r="Q55" i="61"/>
  <c r="R186" i="61"/>
  <c r="Q186" i="61"/>
  <c r="R194" i="61"/>
  <c r="Q194" i="61"/>
  <c r="R202" i="61"/>
  <c r="Q202" i="61"/>
  <c r="R216" i="61"/>
  <c r="Q216" i="61"/>
  <c r="R230" i="61"/>
  <c r="Q230" i="61"/>
  <c r="R242" i="61"/>
  <c r="Q242" i="61"/>
  <c r="R246" i="61"/>
  <c r="Q246" i="61"/>
  <c r="R257" i="61"/>
  <c r="Q257" i="61"/>
  <c r="R268" i="61"/>
  <c r="Q268" i="61"/>
  <c r="R276" i="61"/>
  <c r="Q276" i="61"/>
  <c r="R290" i="61"/>
  <c r="Q290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20" i="61"/>
  <c r="Q420" i="61"/>
  <c r="R219" i="61"/>
  <c r="Q219" i="61"/>
  <c r="R306" i="61"/>
  <c r="Q306" i="61"/>
  <c r="R414" i="61"/>
  <c r="R208" i="61"/>
  <c r="Q208" i="61"/>
  <c r="R182" i="61"/>
  <c r="Q182" i="61"/>
  <c r="R189" i="61"/>
  <c r="Q189" i="61"/>
  <c r="R197" i="61"/>
  <c r="Q197" i="61"/>
  <c r="R211" i="61"/>
  <c r="Q211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82" i="61"/>
  <c r="Q282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Q234" i="61"/>
  <c r="R234" i="61"/>
  <c r="R368" i="61"/>
  <c r="Q368" i="61"/>
  <c r="R369" i="61"/>
  <c r="Q369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8" i="61"/>
  <c r="Q228" i="61"/>
  <c r="R255" i="61"/>
  <c r="Q255" i="61"/>
  <c r="R274" i="61"/>
  <c r="Q274" i="61"/>
  <c r="R323" i="61"/>
  <c r="Q323" i="61"/>
  <c r="R349" i="61"/>
  <c r="Q349" i="61"/>
  <c r="R412" i="61"/>
  <c r="Q412" i="61"/>
  <c r="R358" i="61"/>
  <c r="Q358" i="61"/>
  <c r="R203" i="61"/>
  <c r="Q203" i="61"/>
  <c r="R247" i="61"/>
  <c r="Q247" i="61"/>
  <c r="R277" i="61"/>
  <c r="Q277" i="61"/>
  <c r="R326" i="61"/>
  <c r="Q326" i="61"/>
  <c r="R365" i="61"/>
  <c r="Q365" i="61"/>
  <c r="R232" i="61"/>
  <c r="Q232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8" i="61"/>
  <c r="Q188" i="61"/>
  <c r="R196" i="61"/>
  <c r="Q196" i="61"/>
  <c r="R204" i="61"/>
  <c r="Q204" i="61"/>
  <c r="R224" i="61"/>
  <c r="Q224" i="61"/>
  <c r="R237" i="61"/>
  <c r="Q237" i="61"/>
  <c r="R428" i="61"/>
  <c r="Q428" i="61"/>
  <c r="R248" i="61"/>
  <c r="Q248" i="61"/>
  <c r="R259" i="61"/>
  <c r="Q259" i="61"/>
  <c r="R270" i="61"/>
  <c r="Q270" i="61"/>
  <c r="R278" i="61"/>
  <c r="Q278" i="61"/>
  <c r="R292" i="61"/>
  <c r="Q292" i="61"/>
  <c r="R302" i="61"/>
  <c r="Q302" i="61"/>
  <c r="R315" i="61"/>
  <c r="Q315" i="61"/>
  <c r="R327" i="61"/>
  <c r="Q327" i="61"/>
  <c r="R335" i="61"/>
  <c r="Q335" i="61"/>
  <c r="R345" i="61"/>
  <c r="Q345" i="61"/>
  <c r="R353" i="61"/>
  <c r="Q353" i="61"/>
  <c r="R366" i="61"/>
  <c r="Q366" i="61"/>
  <c r="R394" i="61"/>
  <c r="Q394" i="61"/>
  <c r="R404" i="61"/>
  <c r="Q404" i="61"/>
  <c r="R422" i="61"/>
  <c r="Q422" i="61"/>
  <c r="R233" i="61"/>
  <c r="Q233" i="61"/>
  <c r="R319" i="61"/>
  <c r="Q319" i="61"/>
  <c r="R357" i="61"/>
  <c r="Q357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10" i="61"/>
  <c r="Q310" i="61"/>
  <c r="R322" i="61"/>
  <c r="Q322" i="61"/>
  <c r="R330" i="61"/>
  <c r="Q330" i="61"/>
  <c r="R340" i="61"/>
  <c r="Q340" i="61"/>
  <c r="R348" i="61"/>
  <c r="Q348" i="61"/>
  <c r="R361" i="61"/>
  <c r="Q361" i="61"/>
  <c r="R387" i="61"/>
  <c r="Q387" i="61"/>
  <c r="R397" i="61"/>
  <c r="Q397" i="61"/>
  <c r="R411" i="61"/>
  <c r="Q411" i="61"/>
  <c r="R206" i="61"/>
  <c r="Q206" i="61"/>
  <c r="R279" i="61"/>
  <c r="Q279" i="61"/>
  <c r="R424" i="61"/>
  <c r="Q424" i="61"/>
  <c r="R408" i="61"/>
  <c r="Q408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2" i="61"/>
  <c r="Q192" i="61"/>
  <c r="R214" i="61"/>
  <c r="Q214" i="61"/>
  <c r="R241" i="61"/>
  <c r="Q241" i="61"/>
  <c r="R266" i="61"/>
  <c r="Q266" i="61"/>
  <c r="R298" i="61"/>
  <c r="Q298" i="61"/>
  <c r="Q311" i="61"/>
  <c r="R311" i="61"/>
  <c r="R341" i="61"/>
  <c r="Q341" i="61"/>
  <c r="R362" i="61"/>
  <c r="Q362" i="61"/>
  <c r="R400" i="61"/>
  <c r="Q400" i="61"/>
  <c r="R207" i="61"/>
  <c r="Q207" i="61"/>
  <c r="R356" i="61"/>
  <c r="Q356" i="61"/>
  <c r="R187" i="61"/>
  <c r="Q187" i="61"/>
  <c r="R217" i="61"/>
  <c r="Q217" i="61"/>
  <c r="R269" i="61"/>
  <c r="Q269" i="61"/>
  <c r="R291" i="61"/>
  <c r="Q291" i="61"/>
  <c r="R314" i="61"/>
  <c r="Q314" i="61"/>
  <c r="R334" i="61"/>
  <c r="Q334" i="61"/>
  <c r="R352" i="61"/>
  <c r="Q352" i="61"/>
  <c r="R391" i="61"/>
  <c r="Q391" i="61"/>
  <c r="R421" i="61"/>
  <c r="Q421" i="61"/>
  <c r="R318" i="61"/>
  <c r="Q318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0" i="61"/>
  <c r="Q190" i="61"/>
  <c r="R198" i="61"/>
  <c r="Q198" i="61"/>
  <c r="R212" i="61"/>
  <c r="Q212" i="61"/>
  <c r="R226" i="61"/>
  <c r="Q226" i="61"/>
  <c r="R239" i="61"/>
  <c r="Q239" i="61"/>
  <c r="R243" i="61"/>
  <c r="Q243" i="61"/>
  <c r="R250" i="61"/>
  <c r="Q250" i="61"/>
  <c r="R261" i="61"/>
  <c r="Q261" i="61"/>
  <c r="R272" i="61"/>
  <c r="Q272" i="61"/>
  <c r="R283" i="61"/>
  <c r="Q283" i="61"/>
  <c r="R296" i="61"/>
  <c r="Q296" i="61"/>
  <c r="R304" i="61"/>
  <c r="Q304" i="61"/>
  <c r="R317" i="61"/>
  <c r="Q317" i="61"/>
  <c r="R329" i="61"/>
  <c r="Q329" i="61"/>
  <c r="R339" i="61"/>
  <c r="Q339" i="61"/>
  <c r="R347" i="61"/>
  <c r="Q347" i="61"/>
  <c r="R355" i="61"/>
  <c r="Q355" i="61"/>
  <c r="R372" i="61"/>
  <c r="Q372" i="61"/>
  <c r="R396" i="61"/>
  <c r="Q396" i="61"/>
  <c r="R406" i="61"/>
  <c r="Q406" i="61"/>
  <c r="R205" i="61"/>
  <c r="Q205" i="61"/>
  <c r="R263" i="61"/>
  <c r="Q263" i="61"/>
  <c r="R407" i="61"/>
  <c r="Q407" i="61"/>
  <c r="R252" i="61"/>
  <c r="Q252" i="61"/>
  <c r="R185" i="61"/>
  <c r="Q185" i="61"/>
  <c r="R193" i="61"/>
  <c r="Q193" i="61"/>
  <c r="R201" i="61"/>
  <c r="Q201" i="61"/>
  <c r="R215" i="61"/>
  <c r="Q215" i="61"/>
  <c r="R229" i="61"/>
  <c r="Q229" i="61"/>
  <c r="R427" i="61"/>
  <c r="Q427" i="61"/>
  <c r="R430" i="61"/>
  <c r="Q430" i="61"/>
  <c r="R256" i="61"/>
  <c r="Q256" i="61"/>
  <c r="R267" i="61"/>
  <c r="Q267" i="61"/>
  <c r="R275" i="61"/>
  <c r="Q275" i="61"/>
  <c r="R286" i="61"/>
  <c r="Q286" i="61"/>
  <c r="R299" i="61"/>
  <c r="Q299" i="61"/>
  <c r="R312" i="61"/>
  <c r="Q312" i="61"/>
  <c r="R324" i="61"/>
  <c r="Q324" i="61"/>
  <c r="R332" i="61"/>
  <c r="Q332" i="61"/>
  <c r="R342" i="61"/>
  <c r="Q342" i="61"/>
  <c r="R350" i="61"/>
  <c r="Q350" i="61"/>
  <c r="R363" i="61"/>
  <c r="Q363" i="61"/>
  <c r="R389" i="61"/>
  <c r="Q389" i="61"/>
  <c r="R401" i="61"/>
  <c r="Q401" i="61"/>
  <c r="R413" i="61"/>
  <c r="Q413" i="61"/>
  <c r="R218" i="61"/>
  <c r="Q218" i="61"/>
  <c r="R305" i="61"/>
  <c r="Q305" i="61"/>
  <c r="R220" i="61"/>
  <c r="Q220" i="61"/>
  <c r="R221" i="61"/>
  <c r="Q221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6" i="61"/>
  <c r="Q489" i="61"/>
  <c r="Q477" i="61"/>
  <c r="Q581" i="61"/>
  <c r="Q504" i="61"/>
  <c r="Q461" i="61"/>
  <c r="Q454" i="61"/>
  <c r="Q530" i="61"/>
  <c r="Q511" i="61"/>
  <c r="Q549" i="61"/>
  <c r="Q571" i="61"/>
  <c r="Q519" i="61"/>
  <c r="Q563" i="61"/>
  <c r="Q588" i="61"/>
  <c r="K506" i="61"/>
  <c r="K511" i="61" s="1"/>
  <c r="M589" i="61"/>
  <c r="M590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5" i="61"/>
  <c r="R253" i="61"/>
  <c r="R264" i="61"/>
  <c r="R280" i="61"/>
  <c r="L425" i="61"/>
  <c r="R425" i="61" s="1"/>
  <c r="R320" i="61"/>
  <c r="R370" i="61"/>
  <c r="K409" i="61"/>
  <c r="K398" i="61"/>
  <c r="R294" i="61"/>
  <c r="R308" i="61"/>
  <c r="R359" i="61"/>
  <c r="R385" i="61"/>
  <c r="R398" i="61"/>
  <c r="R409" i="61"/>
  <c r="M425" i="61"/>
  <c r="R209" i="61"/>
  <c r="R222" i="61"/>
  <c r="R431" i="61"/>
  <c r="R288" i="61"/>
  <c r="R392" i="61"/>
  <c r="R415" i="61"/>
  <c r="R337" i="61"/>
  <c r="K392" i="61"/>
  <c r="K551" i="61"/>
  <c r="K556" i="61" s="1"/>
  <c r="K583" i="61"/>
  <c r="K588" i="61" s="1"/>
  <c r="K456" i="61"/>
  <c r="K461" i="61" s="1"/>
  <c r="K513" i="61"/>
  <c r="K519" i="61" s="1"/>
  <c r="K479" i="61"/>
  <c r="K489" i="61" s="1"/>
  <c r="L589" i="61"/>
  <c r="R589" i="61" s="1"/>
  <c r="K573" i="61"/>
  <c r="K581" i="61" s="1"/>
  <c r="AG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8" i="61"/>
  <c r="Q337" i="61"/>
  <c r="Q415" i="61"/>
  <c r="Q222" i="61"/>
  <c r="Q398" i="61"/>
  <c r="Q294" i="61"/>
  <c r="Q320" i="61"/>
  <c r="Q253" i="61"/>
  <c r="Q392" i="61"/>
  <c r="Q209" i="61"/>
  <c r="Q385" i="61"/>
  <c r="Q425" i="61"/>
  <c r="Q235" i="61"/>
  <c r="Q58" i="61"/>
  <c r="Q20" i="61"/>
  <c r="Q81" i="61"/>
  <c r="Q52" i="61"/>
  <c r="Q359" i="61"/>
  <c r="Q280" i="61"/>
  <c r="Q34" i="61"/>
  <c r="Q589" i="61"/>
  <c r="Q431" i="61"/>
  <c r="Q409" i="61"/>
  <c r="Q308" i="61"/>
  <c r="Q370" i="61"/>
  <c r="Q264" i="61"/>
  <c r="Q66" i="61"/>
  <c r="Q47" i="61"/>
  <c r="L82" i="61"/>
  <c r="M82" i="61"/>
  <c r="M83" i="61" s="1"/>
  <c r="R154" i="61"/>
  <c r="R119" i="61"/>
  <c r="R105" i="61"/>
  <c r="R135" i="61"/>
  <c r="R169" i="61"/>
  <c r="R178" i="61"/>
  <c r="L432" i="61"/>
  <c r="R432" i="61" s="1"/>
  <c r="M432" i="61"/>
  <c r="K425" i="61"/>
  <c r="L590" i="61"/>
  <c r="R82" i="61" l="1"/>
  <c r="L83" i="61"/>
  <c r="Q169" i="61"/>
  <c r="Q105" i="61"/>
  <c r="Q82" i="61"/>
  <c r="L433" i="61"/>
  <c r="Q432" i="61"/>
  <c r="Q119" i="61"/>
  <c r="Q590" i="61"/>
  <c r="Q154" i="61"/>
  <c r="Q178" i="61"/>
  <c r="Q135" i="61"/>
  <c r="K83" i="61"/>
  <c r="M179" i="61"/>
  <c r="M180" i="61" s="1"/>
  <c r="L179" i="61"/>
  <c r="L1068" i="61" s="1"/>
  <c r="M433" i="61"/>
  <c r="K85" i="61"/>
  <c r="K105" i="61" s="1"/>
  <c r="R1068" i="61" l="1"/>
  <c r="R179" i="61"/>
  <c r="L180" i="61"/>
  <c r="Q179" i="61"/>
  <c r="Q433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8" i="61"/>
  <c r="M1069" i="61" s="1"/>
  <c r="K432" i="61"/>
  <c r="K433" i="61" s="1"/>
  <c r="L1069" i="61" l="1"/>
  <c r="Q1069" i="61" s="1"/>
  <c r="Q1068" i="61"/>
  <c r="Q180" i="61"/>
  <c r="K179" i="61" l="1"/>
  <c r="K180" i="61" l="1"/>
  <c r="K435" i="61"/>
  <c r="K454" i="61" l="1"/>
  <c r="K589" i="61" s="1"/>
  <c r="K1068" i="61" s="1"/>
  <c r="K590" i="61" l="1"/>
  <c r="K1069" i="61"/>
  <c r="J179" i="61"/>
  <c r="J180" i="61" l="1"/>
  <c r="J710" i="61"/>
  <c r="J889" i="61" s="1"/>
  <c r="J890" i="61" s="1"/>
  <c r="J1068" i="61" l="1"/>
  <c r="J1069" i="61" s="1"/>
</calcChain>
</file>

<file path=xl/comments1.xml><?xml version="1.0" encoding="utf-8"?>
<comments xmlns="http://schemas.openxmlformats.org/spreadsheetml/2006/main">
  <authors>
    <author>asus pc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asus pc</author>
  </authors>
  <commentList>
    <comment ref="M1" authorId="0" shapeId="0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asus pc</author>
  </authors>
  <commentList>
    <comment ref="M1" authorId="0" shapeId="0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</commentList>
</comments>
</file>

<file path=xl/sharedStrings.xml><?xml version="1.0" encoding="utf-8"?>
<sst xmlns="http://schemas.openxmlformats.org/spreadsheetml/2006/main" count="16531" uniqueCount="3347">
  <si>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</si>
  <si>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</si>
  <si>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</si>
  <si>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</si>
  <si>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</si>
  <si>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</si>
  <si>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</si>
  <si>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</si>
  <si>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</si>
  <si>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</si>
  <si>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</si>
  <si>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</si>
  <si>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</si>
  <si>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</si>
  <si>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</si>
  <si>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</si>
  <si>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</si>
  <si>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</si>
  <si>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</si>
  <si>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</si>
  <si>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</si>
  <si>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</si>
  <si>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</si>
  <si>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</si>
  <si>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</si>
  <si>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</si>
  <si>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</si>
  <si>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</si>
  <si>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</si>
  <si>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</si>
  <si>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</si>
  <si>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</si>
  <si>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</si>
  <si>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</si>
  <si>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</si>
  <si>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</si>
  <si>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</si>
  <si>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</si>
  <si>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</si>
  <si>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</si>
  <si>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</si>
  <si>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</si>
  <si>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</si>
  <si>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</si>
  <si>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</si>
  <si>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</si>
  <si>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</si>
  <si>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</si>
  <si>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</si>
  <si>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</si>
  <si>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</si>
  <si>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</si>
  <si>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</si>
  <si>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</si>
  <si>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</si>
  <si>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</si>
  <si>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</si>
  <si>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</si>
  <si>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</si>
  <si>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</si>
  <si>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</si>
  <si>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</si>
  <si>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</si>
  <si>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</si>
  <si>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</si>
  <si>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</si>
  <si>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</si>
  <si>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</si>
  <si>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</si>
  <si>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</si>
  <si>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</si>
  <si>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</si>
  <si>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</si>
  <si>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</si>
  <si>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</si>
  <si>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</si>
  <si>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</si>
  <si>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</si>
  <si>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</si>
  <si>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</si>
  <si>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</si>
  <si>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</si>
  <si>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</si>
  <si>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</si>
  <si>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</si>
  <si>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</si>
  <si>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</si>
  <si>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</si>
  <si>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</si>
  <si>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</si>
  <si>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</si>
  <si>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</si>
  <si>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</si>
  <si>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</si>
  <si>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</si>
  <si>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</si>
  <si>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</si>
  <si>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</si>
  <si>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</si>
  <si>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</si>
  <si>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</si>
  <si>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</si>
  <si>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</si>
  <si>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</si>
  <si>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</si>
  <si>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</si>
  <si>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</si>
  <si>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</si>
  <si>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</si>
  <si>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</si>
  <si>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</si>
  <si>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</si>
  <si>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</si>
  <si>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</si>
  <si>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</si>
  <si>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</si>
  <si>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</si>
  <si>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</si>
  <si>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</si>
  <si>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</si>
  <si>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</si>
  <si>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</si>
  <si>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</si>
  <si>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</si>
  <si>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</si>
  <si>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</si>
  <si>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</si>
  <si>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</si>
  <si>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</si>
  <si>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</si>
  <si>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</si>
  <si>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</si>
  <si>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</si>
  <si>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</si>
  <si>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</si>
  <si>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</si>
  <si>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</si>
  <si>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</si>
  <si>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</si>
  <si>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</si>
  <si>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</si>
  <si>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</si>
  <si>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</si>
  <si>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</si>
  <si>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</si>
  <si>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</si>
  <si>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</si>
  <si>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</si>
  <si>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</si>
  <si>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</si>
  <si>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</si>
  <si>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</si>
  <si>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</si>
  <si>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</si>
  <si>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</si>
  <si>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</si>
  <si>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</si>
  <si>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</si>
  <si>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</si>
  <si>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</si>
  <si>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</si>
  <si>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</si>
  <si>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</si>
  <si>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</si>
  <si>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</si>
  <si>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</si>
  <si>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</si>
  <si>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</si>
  <si>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</si>
  <si>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</si>
  <si>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</si>
  <si>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</si>
  <si>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</si>
  <si>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</si>
  <si>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</si>
  <si>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</si>
  <si>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</si>
  <si>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</si>
  <si>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</si>
  <si>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</si>
  <si>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</si>
  <si>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</si>
  <si>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</si>
  <si>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</si>
  <si>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</si>
  <si>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</si>
  <si>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</si>
  <si>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</si>
  <si>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</si>
  <si>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</si>
  <si>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</si>
  <si>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</si>
  <si>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</si>
  <si>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</si>
  <si>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</si>
  <si>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</si>
  <si>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</si>
  <si>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</si>
  <si>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</si>
  <si>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</si>
  <si>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</si>
  <si>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</si>
  <si>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</si>
  <si>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</si>
  <si>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</si>
  <si>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</si>
  <si>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</si>
  <si>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</si>
  <si>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</si>
  <si>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</si>
  <si>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</si>
  <si>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</si>
  <si>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</si>
  <si>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</si>
  <si>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</si>
  <si>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</si>
  <si>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</si>
  <si>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</si>
  <si>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</si>
  <si>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</si>
  <si>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</si>
  <si>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</si>
  <si>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</si>
  <si>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</si>
  <si>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</si>
  <si>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</si>
  <si>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</si>
  <si>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</si>
  <si>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</si>
  <si>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</si>
  <si>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</si>
  <si>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</si>
  <si>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</si>
  <si>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</si>
  <si>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</si>
  <si>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</si>
  <si>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</si>
  <si>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</si>
  <si>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</si>
  <si>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</si>
  <si>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</si>
  <si>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</si>
  <si>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</si>
  <si>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</si>
  <si>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</si>
  <si>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</si>
  <si>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</si>
  <si>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</si>
  <si>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</si>
  <si>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</si>
  <si>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</si>
  <si>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</si>
  <si>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</si>
  <si>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</si>
  <si>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</si>
  <si>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</si>
  <si>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</si>
  <si>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</si>
  <si>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</si>
  <si>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</si>
  <si>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</si>
  <si>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</si>
  <si>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</si>
  <si>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</si>
  <si>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</si>
  <si>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</si>
  <si>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</si>
  <si>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</si>
  <si>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</si>
  <si>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</si>
  <si>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</si>
  <si>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</si>
  <si>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</si>
  <si>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</si>
  <si>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</si>
  <si>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</si>
  <si>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</si>
  <si>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</si>
  <si>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</si>
  <si>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</si>
  <si>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</si>
  <si>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</si>
  <si>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</si>
  <si>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</si>
  <si>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</si>
  <si>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</si>
  <si>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</si>
  <si>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</si>
  <si>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</si>
  <si>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</si>
  <si>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</si>
  <si>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</si>
  <si>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</si>
  <si>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</si>
  <si>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</si>
  <si>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</si>
  <si>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</si>
  <si>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</si>
  <si>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</si>
  <si>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</si>
  <si>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</si>
  <si>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</si>
  <si>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</si>
  <si>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</si>
  <si>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</si>
  <si>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</si>
  <si>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</si>
  <si>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</si>
  <si>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</si>
  <si>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</si>
  <si>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</si>
  <si>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</si>
  <si>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</si>
  <si>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</si>
  <si>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</si>
  <si>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</si>
  <si>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</si>
  <si>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</si>
  <si>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</si>
  <si>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</si>
  <si>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</si>
  <si>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</si>
  <si>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</si>
  <si>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</si>
  <si>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</si>
  <si>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</si>
  <si>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</si>
  <si>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</si>
  <si>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</si>
  <si>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</si>
  <si>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</si>
  <si>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</si>
  <si>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</si>
  <si>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</si>
  <si>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</si>
  <si>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</si>
  <si>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</si>
  <si>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</si>
  <si>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</si>
  <si>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</si>
  <si>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</si>
  <si>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</si>
  <si>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</si>
  <si>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</si>
  <si>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</si>
  <si>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</si>
  <si>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</si>
  <si>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</si>
  <si>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</si>
  <si>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</si>
  <si>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</si>
  <si>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</si>
  <si>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</si>
  <si>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</si>
  <si>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</si>
  <si>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</si>
  <si>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</si>
  <si>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</si>
  <si>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</si>
  <si>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</si>
  <si>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</si>
  <si>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</si>
  <si>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</si>
  <si>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</si>
  <si>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</si>
  <si>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</si>
  <si>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</si>
  <si>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</si>
  <si>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</si>
  <si>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</si>
  <si>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</si>
  <si>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</si>
  <si>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</si>
  <si>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</si>
  <si>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</si>
  <si>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</si>
  <si>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</si>
  <si>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</si>
  <si>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</si>
  <si>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</si>
  <si>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</si>
  <si>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</si>
  <si>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</si>
  <si>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</si>
  <si>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</si>
  <si>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</si>
  <si>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</si>
  <si>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</si>
  <si>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</si>
  <si>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</si>
  <si>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</si>
  <si>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</si>
  <si>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</si>
  <si>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</si>
  <si>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</si>
  <si>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</si>
  <si>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</si>
  <si>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</si>
  <si>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</si>
  <si>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</si>
  <si>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</si>
  <si>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</si>
  <si>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</si>
  <si>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</si>
  <si>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</si>
  <si>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</si>
  <si>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</si>
  <si>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</si>
  <si>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</si>
  <si>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</si>
  <si>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</si>
  <si>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</si>
  <si>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</si>
  <si>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</si>
  <si>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</si>
  <si>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</si>
  <si>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</si>
  <si>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</si>
  <si>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</si>
  <si>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</si>
  <si>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</si>
  <si>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</si>
  <si>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</si>
  <si>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</si>
  <si>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</si>
  <si>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</si>
  <si>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</si>
  <si>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</si>
  <si>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</si>
  <si>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</si>
  <si>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</si>
  <si>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</si>
  <si>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</si>
  <si>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</si>
  <si>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</si>
  <si>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</si>
  <si>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</si>
  <si>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</si>
  <si>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</si>
  <si>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</si>
  <si>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</si>
  <si>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</si>
  <si>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</si>
  <si>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</si>
  <si>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</si>
  <si>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</si>
  <si>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</si>
  <si>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</si>
  <si>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</si>
  <si>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</si>
  <si>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</si>
  <si>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</si>
  <si>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</si>
  <si>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</si>
  <si>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</si>
  <si>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</si>
  <si>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</si>
  <si>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</si>
  <si>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</si>
  <si>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</si>
  <si>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</si>
  <si>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</si>
  <si>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</si>
  <si>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</si>
  <si>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</si>
  <si>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</si>
  <si>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</si>
  <si>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</si>
  <si>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</si>
  <si>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</si>
  <si>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</si>
  <si>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</si>
  <si>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</si>
  <si>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</si>
  <si>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</si>
  <si>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</si>
  <si>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</si>
  <si>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</si>
  <si>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</si>
  <si>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</si>
  <si>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</si>
  <si>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</si>
  <si>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</si>
  <si>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</si>
  <si>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</si>
  <si>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</si>
  <si>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</si>
  <si>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</si>
  <si>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</si>
  <si>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</si>
  <si>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</si>
  <si>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</si>
  <si>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</si>
  <si>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</si>
  <si>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</si>
  <si>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</si>
  <si>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</si>
  <si>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</si>
  <si>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</si>
  <si>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</si>
  <si>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</si>
  <si>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</si>
  <si>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</si>
  <si>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</si>
  <si>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</si>
  <si>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</si>
  <si>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</si>
  <si>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</si>
  <si>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</si>
  <si>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</si>
  <si>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</si>
  <si>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</si>
  <si>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</si>
  <si>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</si>
  <si>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</si>
  <si>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</si>
  <si>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</si>
  <si>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</si>
  <si>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</si>
  <si>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</si>
  <si>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</si>
  <si>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</si>
  <si>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</si>
  <si>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</si>
  <si>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</si>
  <si>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</si>
  <si>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</si>
  <si>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</si>
  <si>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</si>
  <si>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</si>
  <si>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</si>
  <si>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</si>
  <si>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</si>
  <si>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</si>
  <si>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</si>
  <si>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</si>
  <si>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</si>
  <si>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</si>
  <si>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</si>
  <si>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</si>
  <si>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</si>
  <si>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</si>
  <si>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</si>
  <si>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</si>
  <si>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</si>
  <si>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</si>
  <si>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</si>
  <si>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</si>
  <si>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</si>
  <si>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</si>
  <si>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</si>
  <si>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</si>
  <si>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</si>
  <si>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</si>
  <si>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</si>
  <si>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</si>
  <si>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</si>
  <si>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</si>
  <si>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</si>
  <si>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</si>
  <si>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</si>
  <si>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</si>
  <si>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</si>
  <si>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</si>
  <si>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</si>
  <si>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</si>
  <si>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</si>
  <si>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</si>
  <si>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</si>
  <si>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</si>
  <si>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</si>
  <si>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</si>
  <si>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</si>
  <si>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</si>
  <si>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</si>
  <si>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</si>
  <si>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</si>
  <si>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</si>
  <si>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</si>
  <si>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</si>
  <si>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</si>
  <si>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</si>
  <si>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</si>
  <si>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</si>
  <si>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</si>
  <si>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</si>
  <si>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</si>
  <si>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</si>
  <si>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</si>
  <si>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</si>
  <si>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</si>
  <si>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</si>
  <si>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</si>
  <si>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</si>
  <si>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</si>
  <si>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</si>
  <si>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</si>
  <si>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</si>
  <si>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</si>
  <si>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</si>
  <si>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</si>
  <si>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</si>
  <si>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</si>
  <si>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</si>
  <si>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</si>
  <si>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</si>
  <si>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</si>
  <si>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</si>
  <si>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</si>
  <si>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</si>
  <si>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</si>
  <si>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</si>
  <si>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</si>
  <si>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</si>
  <si>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</si>
  <si>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</si>
  <si>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</si>
  <si>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</si>
  <si>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</si>
  <si>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</si>
  <si>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</si>
  <si>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</si>
  <si>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</si>
  <si>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</si>
  <si>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</si>
  <si>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</si>
  <si>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</si>
  <si>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</si>
  <si>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</si>
  <si>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</si>
  <si>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</si>
  <si>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</si>
  <si>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</si>
  <si>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</si>
  <si>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</si>
  <si>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</si>
  <si>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</si>
  <si>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</si>
  <si>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</si>
  <si>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</si>
  <si>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</si>
  <si>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</si>
  <si>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</si>
  <si>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</si>
  <si>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</si>
  <si>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</si>
  <si>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</si>
  <si>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</si>
  <si>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</si>
  <si>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</si>
  <si>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</si>
  <si>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</si>
  <si>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</si>
  <si>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</si>
  <si>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</si>
  <si>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</si>
  <si>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</si>
  <si>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</si>
  <si>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</si>
  <si>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</si>
  <si>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</si>
  <si>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</si>
  <si>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</si>
  <si>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</si>
  <si>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</si>
  <si>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</si>
  <si>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</si>
  <si>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</si>
  <si>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</si>
  <si>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</si>
  <si>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</si>
  <si>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</si>
  <si>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</si>
  <si>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</si>
  <si>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</si>
  <si>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</si>
  <si>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</si>
  <si>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</si>
  <si>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</si>
  <si>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</si>
  <si>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</si>
  <si>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</si>
  <si>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</si>
  <si>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</si>
  <si>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</si>
  <si>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</si>
  <si>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</si>
  <si>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</si>
  <si>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</si>
  <si>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</si>
  <si>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</si>
  <si>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</si>
  <si>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</si>
  <si>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</si>
  <si>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</si>
  <si>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</si>
  <si>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</si>
  <si>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</si>
  <si>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</si>
  <si>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</si>
  <si>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</si>
  <si>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</si>
  <si>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</si>
  <si>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</si>
  <si>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</si>
  <si>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</si>
  <si>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</si>
  <si>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</si>
  <si>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</si>
  <si>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</si>
  <si>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</si>
  <si>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</si>
  <si>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</si>
  <si>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</si>
  <si>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</si>
  <si>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</si>
  <si>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</si>
  <si>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</si>
  <si>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</si>
  <si>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</si>
  <si>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</si>
  <si>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</si>
  <si>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</si>
  <si>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</si>
  <si>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</si>
  <si>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</si>
  <si>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</si>
  <si>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</si>
  <si>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</si>
  <si>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</si>
  <si>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</si>
  <si>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</si>
  <si>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</si>
  <si>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</si>
  <si>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</si>
  <si>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</si>
  <si>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</si>
  <si>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</si>
  <si>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</si>
  <si>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</si>
  <si>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</si>
  <si>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</si>
  <si>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</si>
  <si>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</si>
  <si>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</si>
  <si>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</si>
  <si>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</si>
  <si>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</si>
  <si>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</si>
  <si>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</si>
  <si>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</si>
  <si>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</si>
  <si>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</si>
  <si>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</si>
  <si>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</si>
  <si>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</si>
  <si>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</si>
  <si>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</si>
  <si>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</si>
  <si>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</si>
  <si>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</si>
  <si>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</si>
  <si>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</si>
  <si>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</si>
  <si>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</si>
  <si>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</si>
  <si>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</si>
  <si>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</si>
  <si>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</si>
  <si>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</si>
  <si>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</si>
  <si>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</si>
  <si>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</si>
  <si>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</si>
  <si>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</si>
  <si>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</si>
  <si>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</si>
  <si>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</si>
  <si>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</si>
  <si>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</si>
  <si>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</si>
  <si>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</si>
  <si>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</si>
  <si>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</si>
  <si>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</si>
  <si>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</si>
  <si>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</si>
  <si>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</si>
  <si>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</si>
  <si>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</si>
  <si>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</si>
  <si>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</si>
  <si>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</si>
  <si>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</si>
  <si>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</si>
  <si>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</si>
  <si>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</si>
  <si>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</si>
  <si>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</si>
  <si>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</si>
  <si>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</si>
  <si>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</si>
  <si>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</si>
  <si>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</si>
  <si>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</si>
  <si>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</si>
  <si>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</si>
  <si>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</si>
  <si>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</si>
  <si>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</si>
  <si>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</si>
  <si>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</si>
  <si>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</si>
  <si>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</si>
  <si>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</si>
  <si>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</si>
  <si>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</si>
  <si>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</si>
  <si>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</si>
  <si>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</si>
  <si>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</si>
  <si>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</si>
  <si>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</si>
  <si>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</si>
  <si>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</si>
  <si>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</si>
  <si>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</si>
  <si>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</si>
  <si>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</si>
  <si>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</si>
  <si>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</si>
  <si>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</si>
  <si>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</si>
  <si>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</si>
  <si>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</si>
  <si>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</si>
  <si>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</si>
  <si>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</si>
  <si>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</si>
  <si>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</si>
  <si>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</si>
  <si>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</si>
  <si>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</si>
  <si>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</si>
  <si>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</si>
  <si>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</si>
  <si>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</si>
  <si>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</si>
  <si>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</si>
  <si>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</si>
  <si>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</si>
  <si>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</si>
  <si>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</si>
  <si>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</si>
  <si>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</si>
  <si>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</si>
  <si>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</si>
  <si>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</si>
  <si>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</si>
  <si>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</si>
  <si>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</si>
  <si>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</si>
  <si>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</si>
  <si>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</si>
  <si>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</si>
  <si>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</si>
  <si>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</si>
  <si>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</si>
  <si>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</si>
  <si>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</si>
  <si>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</si>
  <si>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</si>
  <si>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</si>
  <si>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</si>
  <si>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</si>
  <si>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</si>
  <si>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</si>
  <si>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</si>
  <si>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</si>
  <si>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</si>
  <si>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</si>
  <si>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</si>
  <si>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</si>
  <si>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</si>
  <si>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</si>
  <si>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</si>
  <si>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</si>
  <si>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</si>
  <si>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</si>
  <si>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</si>
  <si>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</si>
  <si>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</si>
  <si>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</si>
  <si>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</si>
  <si>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</si>
  <si>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</si>
  <si>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</si>
  <si>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</si>
  <si>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</si>
  <si>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</si>
  <si>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</si>
  <si>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</si>
  <si>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</si>
  <si>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</si>
  <si>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</si>
  <si>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</si>
  <si>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</si>
  <si>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</si>
  <si>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</si>
  <si>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</si>
  <si>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</si>
  <si>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</si>
  <si>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</si>
  <si>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</si>
  <si>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</si>
  <si>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</si>
  <si>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</si>
  <si>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</si>
  <si>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</si>
  <si>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</si>
  <si>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</si>
  <si>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</si>
  <si>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</si>
  <si>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</si>
  <si>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</si>
  <si>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</si>
  <si>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</si>
  <si>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</si>
  <si>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</si>
  <si>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</si>
  <si>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</si>
  <si>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</si>
  <si>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</si>
  <si>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</si>
  <si>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</si>
  <si>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</si>
  <si>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</si>
  <si>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</si>
  <si>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</si>
  <si>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</si>
  <si>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</si>
  <si>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</si>
  <si>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</si>
  <si>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</si>
  <si>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</si>
  <si>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</si>
  <si>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</si>
  <si>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</si>
  <si>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</si>
  <si>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</si>
  <si>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</si>
  <si>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</si>
  <si>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</si>
  <si>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</si>
  <si>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</si>
  <si>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</si>
  <si>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</si>
  <si>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</si>
  <si>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</si>
  <si>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</si>
  <si>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</si>
  <si>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</si>
  <si>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</si>
  <si>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</si>
  <si>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</si>
  <si>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</si>
  <si>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</si>
  <si>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</si>
  <si>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</si>
  <si>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</si>
  <si>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</si>
  <si>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</si>
  <si>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</si>
  <si>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</si>
  <si>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</si>
  <si>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</si>
  <si>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</si>
  <si>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</si>
  <si>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</si>
  <si>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</si>
  <si>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</si>
  <si>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</si>
  <si>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</si>
  <si>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</si>
  <si>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</si>
  <si>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</si>
  <si>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</si>
  <si>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</si>
  <si>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</si>
  <si>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</si>
  <si>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</si>
  <si>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</si>
  <si>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</si>
  <si>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</si>
  <si>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</si>
  <si>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</si>
  <si>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</si>
  <si>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</si>
  <si>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</si>
  <si>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</si>
  <si>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</si>
  <si>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</si>
  <si>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</si>
  <si>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</si>
  <si>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</si>
  <si>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</si>
  <si>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</si>
  <si>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</si>
  <si>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</si>
  <si>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</si>
  <si>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</si>
  <si>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</si>
  <si>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</si>
  <si>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</si>
  <si>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</si>
  <si>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</si>
  <si>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</si>
  <si>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</si>
  <si>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</si>
  <si>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</si>
  <si>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</si>
  <si>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</si>
  <si>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</si>
  <si>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</si>
  <si>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</si>
  <si>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</si>
  <si>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</si>
  <si>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</si>
  <si>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</si>
  <si>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</si>
  <si>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</si>
  <si>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</si>
  <si>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</si>
  <si>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</si>
  <si>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</si>
  <si>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</si>
  <si>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</si>
  <si>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</si>
  <si>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</si>
  <si>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</si>
  <si>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</si>
  <si>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</si>
  <si>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</si>
  <si>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</si>
  <si>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</si>
  <si>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</si>
  <si>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</si>
  <si>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</si>
  <si>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</si>
  <si>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</si>
  <si>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</si>
  <si>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</si>
  <si>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</si>
  <si>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</si>
  <si>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</si>
  <si>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</si>
  <si>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</si>
  <si>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</si>
  <si>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</si>
  <si>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</si>
  <si>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</si>
  <si>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</si>
  <si>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</si>
  <si>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</si>
  <si>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</si>
  <si>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</si>
  <si>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</si>
  <si>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</si>
  <si>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</si>
  <si>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</si>
  <si>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</si>
  <si>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</si>
  <si>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</si>
  <si>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</si>
  <si>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</si>
  <si>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</si>
  <si>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</si>
  <si>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</si>
  <si>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</si>
  <si>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</si>
  <si>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</si>
  <si>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</si>
  <si>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</si>
  <si>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</si>
  <si>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</si>
  <si>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</si>
  <si>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</si>
  <si>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</si>
  <si>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</si>
  <si>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</si>
  <si>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</si>
  <si>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</si>
  <si>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</si>
  <si>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</si>
  <si>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</si>
  <si>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</si>
  <si>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</si>
  <si>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</si>
  <si>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</si>
  <si>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</si>
  <si>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</si>
  <si>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</si>
  <si>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</si>
  <si>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</si>
  <si>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</si>
  <si>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</si>
  <si>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</si>
  <si>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</si>
  <si>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</si>
  <si>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</si>
  <si>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</si>
  <si>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</si>
  <si>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</si>
  <si>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</si>
  <si>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</si>
  <si>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</si>
  <si>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</si>
  <si>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</si>
  <si>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</si>
  <si>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</si>
  <si>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</si>
  <si>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</si>
  <si>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</si>
  <si>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</si>
  <si>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</si>
  <si>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</si>
  <si>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</si>
  <si>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</si>
  <si>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</si>
  <si>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</si>
  <si>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</si>
  <si>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</si>
  <si>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</si>
  <si>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</si>
  <si>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</si>
  <si>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</si>
  <si>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</si>
  <si>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</si>
  <si>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</si>
  <si>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</si>
  <si>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</si>
  <si>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</si>
  <si>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</si>
  <si>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</si>
  <si>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</si>
  <si>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</si>
  <si>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</si>
  <si>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</si>
  <si>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</si>
  <si>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</si>
  <si>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</si>
  <si>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</si>
  <si>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</si>
  <si>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</si>
  <si>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</si>
  <si>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</si>
  <si>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</si>
  <si>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</si>
  <si>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</si>
  <si>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</si>
  <si>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</si>
  <si>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</si>
  <si>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</si>
  <si>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</si>
  <si>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</si>
  <si>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</si>
  <si>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</si>
  <si>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</si>
  <si>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</si>
  <si>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</si>
  <si>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</si>
  <si>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</si>
  <si>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</si>
  <si>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</si>
  <si>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</si>
  <si>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</si>
  <si>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</si>
  <si>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</si>
  <si>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</si>
  <si>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</si>
  <si>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</si>
  <si>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</si>
  <si>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</si>
  <si>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</si>
  <si>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</si>
  <si>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</si>
  <si>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</si>
  <si>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</si>
  <si>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</si>
  <si>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</si>
  <si>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</si>
  <si>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</si>
  <si>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</si>
  <si>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</si>
  <si>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</si>
  <si>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</si>
  <si>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</si>
  <si>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</si>
  <si>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</si>
  <si>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</si>
  <si>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</si>
  <si>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</si>
  <si>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</si>
  <si>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</si>
  <si>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</si>
  <si>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</si>
  <si>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</si>
  <si>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</si>
  <si>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</si>
  <si>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</si>
  <si>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</si>
  <si>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</si>
  <si>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</si>
  <si>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</si>
  <si>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</si>
  <si>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</si>
  <si>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</si>
  <si>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</si>
  <si>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</si>
  <si>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</si>
  <si>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</si>
  <si>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</si>
  <si>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</si>
  <si>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</si>
  <si>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</si>
  <si>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</si>
  <si>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</si>
  <si>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</si>
  <si>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</si>
  <si>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</si>
  <si>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</si>
  <si>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</si>
  <si>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</si>
  <si>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</si>
  <si>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</si>
  <si>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</si>
  <si>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</si>
  <si>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</si>
  <si>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</si>
  <si>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</si>
  <si>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</si>
  <si>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</si>
  <si>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</si>
  <si>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</si>
  <si>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</si>
  <si>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</si>
  <si>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</si>
  <si>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</si>
  <si>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</si>
  <si>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</si>
  <si>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</si>
  <si>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</si>
  <si>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</si>
  <si>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</si>
  <si>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</si>
  <si>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</si>
  <si>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</si>
  <si>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</si>
  <si>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</si>
  <si>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</si>
  <si>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</si>
  <si>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</si>
  <si>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</si>
  <si>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</si>
  <si>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</si>
  <si>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</si>
  <si>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</si>
  <si>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</si>
  <si>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</si>
  <si>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</si>
  <si>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</si>
  <si>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</si>
  <si>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</si>
  <si>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</si>
  <si>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</si>
  <si>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</si>
  <si>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</si>
  <si>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</si>
  <si>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</si>
  <si>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</si>
  <si>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</si>
  <si>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</si>
  <si>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</si>
  <si>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</si>
  <si>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</si>
  <si>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</si>
  <si>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</si>
  <si>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</si>
  <si>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</si>
  <si>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</si>
  <si>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</si>
  <si>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</si>
  <si>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</si>
  <si>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</si>
  <si>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</si>
  <si>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</si>
  <si>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</si>
  <si>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</si>
  <si>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</si>
  <si>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</si>
  <si>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</si>
  <si>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</si>
  <si>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</si>
  <si>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</si>
  <si>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</si>
  <si>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</si>
  <si>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</si>
  <si>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</si>
  <si>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</si>
  <si>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</si>
  <si>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</si>
  <si>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</si>
  <si>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</si>
  <si>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</si>
  <si>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</si>
  <si>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</si>
  <si>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</si>
  <si>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</si>
  <si>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</si>
  <si>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</si>
  <si>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</si>
  <si>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</si>
  <si>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</si>
  <si>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</si>
  <si>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</si>
  <si>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</si>
  <si>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</si>
  <si>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</si>
  <si>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</si>
  <si>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</si>
  <si>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</si>
  <si>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</si>
  <si>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</si>
  <si>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</si>
  <si>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</si>
  <si>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</si>
  <si>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</si>
  <si>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</si>
  <si>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</si>
  <si>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</si>
  <si>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</si>
  <si>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</si>
  <si>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</si>
  <si>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</si>
  <si>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</si>
  <si>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</si>
  <si>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</si>
  <si>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</si>
  <si>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</si>
  <si>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</si>
  <si>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</si>
  <si>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</si>
  <si>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</si>
  <si>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</si>
  <si>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</si>
  <si>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</si>
  <si>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</si>
  <si>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</si>
  <si>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</si>
  <si>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</si>
  <si>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</si>
  <si>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</si>
  <si>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</si>
  <si>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</si>
  <si>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</si>
  <si>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</si>
  <si>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</si>
  <si>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</si>
  <si>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</si>
  <si>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</si>
  <si>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</si>
  <si>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</si>
  <si>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</si>
  <si>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</si>
  <si>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</si>
  <si>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</si>
  <si>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</si>
  <si>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</si>
  <si>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</si>
  <si>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</si>
  <si>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</si>
  <si>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</si>
  <si>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</si>
  <si>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</si>
  <si>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</si>
  <si>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</si>
  <si>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</si>
  <si>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</si>
  <si>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</si>
  <si>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</si>
  <si>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</si>
  <si>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</si>
  <si>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</si>
  <si>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</si>
  <si>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</si>
  <si>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</si>
  <si>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</si>
  <si>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</si>
  <si>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</si>
  <si>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</si>
  <si>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</si>
  <si>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</si>
  <si>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</si>
  <si>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</si>
  <si>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</si>
  <si>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</si>
  <si>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</si>
  <si>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</si>
  <si>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</si>
  <si>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</si>
  <si>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</si>
  <si>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</si>
  <si>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</si>
  <si>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</si>
  <si>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</si>
  <si>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</si>
  <si>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</si>
  <si>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</si>
  <si>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</si>
  <si>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</si>
  <si>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</si>
  <si>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</si>
  <si>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</si>
  <si>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</si>
  <si>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</si>
  <si>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</si>
  <si>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</si>
  <si>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</si>
  <si>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</si>
  <si>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</si>
  <si>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</si>
  <si>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</si>
  <si>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</si>
  <si>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</si>
  <si>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</si>
  <si>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</si>
  <si>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</si>
  <si>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</si>
  <si>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</si>
  <si>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</si>
  <si>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</si>
  <si>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</si>
  <si>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</si>
  <si>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</si>
  <si>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</si>
  <si>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</si>
  <si>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</si>
  <si>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</si>
  <si>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</si>
  <si>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</si>
  <si>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</si>
  <si>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</si>
  <si>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</si>
  <si>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</si>
  <si>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</si>
  <si>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</si>
  <si>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</si>
  <si>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</si>
  <si>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</si>
  <si>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</si>
  <si>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</si>
  <si>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</si>
  <si>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</si>
  <si>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</si>
  <si>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</si>
  <si>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</si>
  <si>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</si>
  <si>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</si>
  <si>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</si>
  <si>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</si>
  <si>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</si>
  <si>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</si>
  <si>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</si>
  <si>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</si>
  <si>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</si>
  <si>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</si>
  <si>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</si>
  <si>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</si>
  <si>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</si>
  <si>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</si>
  <si>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</si>
  <si>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</si>
  <si>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</si>
  <si>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</si>
  <si>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</si>
  <si>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</si>
  <si>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</si>
  <si>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</si>
  <si>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</si>
  <si>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</si>
  <si>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</si>
  <si>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</si>
  <si>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</si>
  <si>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</si>
  <si>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</si>
  <si>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</si>
  <si>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</si>
  <si>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</si>
  <si>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</si>
  <si>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</si>
  <si>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</si>
  <si>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</si>
  <si>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</si>
  <si>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</si>
  <si>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</si>
  <si>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</si>
  <si>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</si>
  <si>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</si>
  <si>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</si>
  <si>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</si>
  <si>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</si>
  <si>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</si>
  <si>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</si>
  <si>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</si>
  <si>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</si>
  <si>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</si>
  <si>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</si>
  <si>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</si>
  <si>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</si>
  <si>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</si>
  <si>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</si>
  <si>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</si>
  <si>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</si>
  <si>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</si>
  <si>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</si>
  <si>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</si>
  <si>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</si>
  <si>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</si>
  <si>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</si>
  <si>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</si>
  <si>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</si>
  <si>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</si>
  <si>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</si>
  <si>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</si>
  <si>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</si>
  <si>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</si>
  <si>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</si>
  <si>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</si>
  <si>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</si>
  <si>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</si>
  <si>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</si>
  <si>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</si>
  <si>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</si>
  <si>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</si>
  <si>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</si>
  <si>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</si>
  <si>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</si>
  <si>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</si>
  <si>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</si>
  <si>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</si>
  <si>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</si>
  <si>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</si>
  <si>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</si>
  <si>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</si>
  <si>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</si>
  <si>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</si>
  <si>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</si>
  <si>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</si>
  <si>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</si>
  <si>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</si>
  <si>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</si>
  <si>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</si>
  <si>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</si>
  <si>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</si>
  <si>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</si>
  <si>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</si>
  <si>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</si>
  <si>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</si>
  <si>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</si>
  <si>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</si>
  <si>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</si>
  <si>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</si>
  <si>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</si>
  <si>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</si>
  <si>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</si>
  <si>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</si>
  <si>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</si>
  <si>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</si>
  <si>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</si>
  <si>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</si>
  <si>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</si>
  <si>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</si>
  <si>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</si>
  <si>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</si>
  <si>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</si>
  <si>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</si>
  <si>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</si>
  <si>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</si>
  <si>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</si>
  <si>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</si>
  <si>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</si>
  <si>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</si>
  <si>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</si>
  <si>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</si>
  <si>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</si>
  <si>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</si>
  <si>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</si>
  <si>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</si>
  <si>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</si>
  <si>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</si>
  <si>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</si>
  <si>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</si>
  <si>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</si>
  <si>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</si>
  <si>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</si>
  <si>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</si>
  <si>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</si>
  <si>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</si>
  <si>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</si>
  <si>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</si>
  <si>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</si>
  <si>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</si>
  <si>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</si>
  <si>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</si>
  <si>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</si>
  <si>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</si>
  <si>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</si>
  <si>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</si>
  <si>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</si>
  <si>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</si>
  <si>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</si>
  <si>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</si>
  <si>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</si>
  <si>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</si>
  <si>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</si>
  <si>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</si>
  <si>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</si>
  <si>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</si>
  <si>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</si>
  <si>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</si>
  <si>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</si>
  <si>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</si>
  <si>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</si>
  <si>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</si>
  <si>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</si>
  <si>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</si>
  <si>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</si>
  <si>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</si>
  <si>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</si>
  <si>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</si>
  <si>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</si>
  <si>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</si>
  <si>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</si>
  <si>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</si>
  <si>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</si>
  <si>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</si>
  <si>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</si>
  <si>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</si>
  <si>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</si>
  <si>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</si>
  <si>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</si>
  <si>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</si>
  <si>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</si>
  <si>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</si>
  <si>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</si>
  <si>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</si>
  <si>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</si>
  <si>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</si>
  <si>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</si>
  <si>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</si>
  <si>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</si>
  <si>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</si>
  <si>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</si>
  <si>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</si>
  <si>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</si>
  <si>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</si>
  <si>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</si>
  <si>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</si>
  <si>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</si>
  <si>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</si>
  <si>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</si>
  <si>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</si>
  <si>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</si>
  <si>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</si>
  <si>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</si>
  <si>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</si>
  <si>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</si>
  <si>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</si>
  <si>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</si>
  <si>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</si>
  <si>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</si>
  <si>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</si>
  <si>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</si>
  <si>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</si>
  <si>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</si>
  <si>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</si>
  <si>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</si>
  <si>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</si>
  <si>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</si>
  <si>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</si>
  <si>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</si>
  <si>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</si>
  <si>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</si>
  <si>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</si>
  <si>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</si>
  <si>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</si>
  <si>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</si>
  <si>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</si>
  <si>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</si>
  <si>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</si>
  <si>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</si>
  <si>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</si>
  <si>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</si>
  <si>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</si>
  <si>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</si>
  <si>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</si>
  <si>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</si>
  <si>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</si>
  <si>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</si>
  <si>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</si>
  <si>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</si>
  <si>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</si>
  <si>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</si>
  <si>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</si>
  <si>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</si>
  <si>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</si>
  <si>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</si>
  <si>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</si>
  <si>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</si>
  <si>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</si>
  <si>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</si>
  <si>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</si>
  <si>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</si>
  <si>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</si>
  <si>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</si>
  <si>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</si>
  <si>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</si>
  <si>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</si>
  <si>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</si>
  <si>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</si>
  <si>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</si>
  <si>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</si>
  <si>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</si>
  <si>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</si>
  <si>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</si>
  <si>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</si>
  <si>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</si>
  <si>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</si>
  <si>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</si>
  <si>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</si>
  <si>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</si>
  <si>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</si>
  <si>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</si>
  <si>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</si>
  <si>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</si>
  <si>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</si>
  <si>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</si>
  <si>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</si>
  <si>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</si>
  <si>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</si>
  <si>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</si>
  <si>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</si>
  <si>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</si>
  <si>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</si>
  <si>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</si>
  <si>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</si>
  <si>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</si>
  <si>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</si>
  <si>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</si>
  <si>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</si>
  <si>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</si>
  <si>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</si>
  <si>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</si>
  <si>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</si>
  <si>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</si>
  <si>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</si>
  <si>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</si>
  <si>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</si>
  <si>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</si>
  <si>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</si>
  <si>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</si>
  <si>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</si>
  <si>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</si>
  <si>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</si>
  <si>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</si>
  <si>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</si>
  <si>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</si>
  <si>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</si>
  <si>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</si>
  <si>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</si>
  <si>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</si>
  <si>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</si>
  <si>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</si>
  <si>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</si>
  <si>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</si>
  <si>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</si>
  <si>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</si>
  <si>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</si>
  <si>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</si>
  <si>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</si>
  <si>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</si>
  <si>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</si>
  <si>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</si>
  <si>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</si>
  <si>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</si>
  <si>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</si>
  <si>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</si>
  <si>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</si>
  <si>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</si>
  <si>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</si>
  <si>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</si>
  <si>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</si>
  <si>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</si>
  <si>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</si>
  <si>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</si>
  <si>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</si>
  <si>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</si>
  <si>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</si>
  <si>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</si>
  <si>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</si>
  <si>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</si>
  <si>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</si>
  <si>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</si>
  <si>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</si>
  <si>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</si>
  <si>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</si>
  <si>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</si>
  <si>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</si>
  <si>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</si>
  <si>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</si>
  <si>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</si>
  <si>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</si>
  <si>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</si>
  <si>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</si>
  <si>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</si>
  <si>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</si>
  <si>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</si>
  <si>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</si>
  <si>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</si>
  <si>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</si>
  <si>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</si>
  <si>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</si>
  <si>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</si>
  <si>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</si>
  <si>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</si>
  <si>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</si>
  <si>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</si>
  <si>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</si>
  <si>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</si>
  <si>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</si>
  <si>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</si>
  <si>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</si>
  <si>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</si>
  <si>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</si>
  <si>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</si>
  <si>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</si>
  <si>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</si>
  <si>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</si>
  <si>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</si>
  <si>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</si>
  <si>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</si>
  <si>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</si>
  <si>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</si>
  <si>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</si>
  <si>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</si>
  <si>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</si>
  <si>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</si>
  <si>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</si>
  <si>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</si>
  <si>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</si>
  <si>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</si>
  <si>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</si>
  <si>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</si>
  <si>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</si>
  <si>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</si>
  <si>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</si>
  <si>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</si>
  <si>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</si>
  <si>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</si>
  <si>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</si>
  <si>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</si>
  <si>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</si>
  <si>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</si>
  <si>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</si>
  <si>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</si>
  <si>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</si>
  <si>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</si>
  <si>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</si>
  <si>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</si>
  <si>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</si>
  <si>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</si>
  <si>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</si>
  <si>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</si>
  <si>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</si>
  <si>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</si>
  <si>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</si>
  <si>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</si>
  <si>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</si>
  <si>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</si>
  <si>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</si>
  <si>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</si>
  <si>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</si>
  <si>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</si>
  <si>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</si>
  <si>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</si>
  <si>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</si>
  <si>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</si>
  <si>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</si>
  <si>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</si>
  <si>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</si>
  <si>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</si>
  <si>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</si>
  <si>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</si>
  <si>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</si>
  <si>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</si>
  <si>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</si>
  <si>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</si>
  <si>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</si>
  <si>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</si>
  <si>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</si>
  <si>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</si>
  <si>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</si>
  <si>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</si>
  <si>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</si>
  <si>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</si>
  <si>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</si>
  <si>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</si>
  <si>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</si>
  <si>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</si>
  <si>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</si>
  <si>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</si>
  <si>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</si>
  <si>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</si>
  <si>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</si>
  <si>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</si>
  <si>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</si>
  <si>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</si>
  <si>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</si>
  <si>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</si>
  <si>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</si>
  <si>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</si>
  <si>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</si>
  <si>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</si>
  <si>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</si>
  <si>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</si>
  <si>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</si>
  <si>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</si>
  <si>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</si>
  <si>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</si>
  <si>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</si>
  <si>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</si>
  <si>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</si>
  <si>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</si>
  <si>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</si>
  <si>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</si>
  <si>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</si>
  <si>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</si>
  <si>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</si>
  <si>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</si>
  <si>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</si>
  <si>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</si>
  <si>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</si>
  <si>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</si>
  <si>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</si>
  <si>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</si>
  <si>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</si>
  <si>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</si>
  <si>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</si>
  <si>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</si>
  <si>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</si>
  <si>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</si>
  <si>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</si>
  <si>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</si>
  <si>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</si>
  <si>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</si>
  <si>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</si>
  <si>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</si>
  <si>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</si>
  <si>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</si>
  <si>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</si>
  <si>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</si>
  <si>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</si>
  <si>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</si>
  <si>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</si>
  <si>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</si>
  <si>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</si>
  <si>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</si>
  <si>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</si>
  <si>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</si>
  <si>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</si>
  <si>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</si>
  <si>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</si>
  <si>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</si>
  <si>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</si>
  <si>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</si>
  <si>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</si>
  <si>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</si>
  <si>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</si>
  <si>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</si>
  <si>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</si>
  <si>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</si>
  <si>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</si>
  <si>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</si>
  <si>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</si>
  <si>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</si>
  <si>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</si>
  <si>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</si>
  <si>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</si>
  <si>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</si>
  <si>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</si>
  <si>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</si>
  <si>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</si>
  <si>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</si>
  <si>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</si>
  <si>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</si>
  <si>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</si>
  <si>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</si>
  <si>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</si>
  <si>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</si>
  <si>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</si>
  <si>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</si>
  <si>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</si>
  <si>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</si>
  <si>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</si>
  <si>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</si>
  <si>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</si>
  <si>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</si>
  <si>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</si>
  <si>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</si>
  <si>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</si>
  <si>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</si>
  <si>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</si>
  <si>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</si>
  <si>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</si>
  <si>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</si>
  <si>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</si>
  <si>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</si>
  <si>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</si>
  <si>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</si>
  <si>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</si>
  <si>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</si>
  <si>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</si>
  <si>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</si>
  <si>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</si>
  <si>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</si>
  <si>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</si>
  <si>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</si>
  <si>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</si>
  <si>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</si>
  <si>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</si>
  <si>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</si>
  <si>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</si>
  <si>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</si>
  <si>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</si>
  <si>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</si>
  <si>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</si>
  <si>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</si>
  <si>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</si>
  <si>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</si>
  <si>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</si>
  <si>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</si>
  <si>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</si>
  <si>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</si>
  <si>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</si>
  <si>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</si>
  <si>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</si>
  <si>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</si>
  <si>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</si>
  <si>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</si>
  <si>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</si>
  <si>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</si>
  <si>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</si>
  <si>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</si>
  <si>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</si>
  <si>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</si>
  <si>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</si>
  <si>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</si>
  <si>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</si>
  <si>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</si>
  <si>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</si>
  <si>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</si>
  <si>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</si>
  <si>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</si>
  <si>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</si>
  <si>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</si>
  <si>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</si>
  <si>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</si>
  <si>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</si>
  <si>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</si>
  <si>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</si>
  <si>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</si>
  <si>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</si>
  <si>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</si>
  <si>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</si>
  <si>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</si>
  <si>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</si>
  <si>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</si>
  <si>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</si>
  <si>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</si>
  <si>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</si>
  <si>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</si>
  <si>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</si>
  <si>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</si>
  <si>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</si>
  <si>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</si>
  <si>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</si>
  <si>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</si>
  <si>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</si>
  <si>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</si>
  <si>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</si>
  <si>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</si>
  <si>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</si>
  <si>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</si>
  <si>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</si>
  <si>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</si>
  <si>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</si>
  <si>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</si>
  <si>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</si>
  <si>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</si>
  <si>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</si>
  <si>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</si>
  <si>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</si>
  <si>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</si>
  <si>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</si>
  <si>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</si>
  <si>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</si>
  <si>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</si>
  <si>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</si>
  <si>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</si>
  <si>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</si>
  <si>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</si>
  <si>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</si>
  <si>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</si>
  <si>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</si>
  <si>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</si>
  <si>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</si>
  <si>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</si>
  <si>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</si>
  <si>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</si>
  <si>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</si>
  <si>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</si>
  <si>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</si>
  <si>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</si>
  <si>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</si>
  <si>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</si>
  <si>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</si>
  <si>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</si>
  <si>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</si>
  <si>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</si>
  <si>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</si>
  <si>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</si>
  <si>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</si>
  <si>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</si>
  <si>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</si>
  <si>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</si>
  <si>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</si>
  <si>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</si>
  <si>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</si>
  <si>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</si>
  <si>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</si>
  <si>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</si>
  <si>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</si>
  <si>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</si>
  <si>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</si>
  <si>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</si>
  <si>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</si>
  <si>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</si>
  <si>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</si>
  <si>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</si>
  <si>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</si>
  <si>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</si>
  <si>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</si>
  <si>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</si>
  <si>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</si>
  <si>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</si>
  <si>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</si>
  <si>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</si>
  <si>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</si>
  <si>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</si>
  <si>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</si>
  <si>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</si>
  <si>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</si>
  <si>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</si>
  <si>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</si>
  <si>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</si>
  <si>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</si>
  <si>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</si>
  <si>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</si>
  <si>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</si>
  <si>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</si>
  <si>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</si>
  <si>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</si>
  <si>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</si>
  <si>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</si>
  <si>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</si>
  <si>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</si>
  <si>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</si>
  <si>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</si>
  <si>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</si>
  <si>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</si>
  <si>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</si>
  <si>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</si>
  <si>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</si>
  <si>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</si>
  <si>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</si>
  <si>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</si>
  <si>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</si>
  <si>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</si>
  <si>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</si>
  <si>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</si>
  <si>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</si>
  <si>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</si>
  <si>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</si>
  <si>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</si>
  <si>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</si>
  <si>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</si>
  <si>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</si>
  <si>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</si>
  <si>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</si>
  <si>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</si>
  <si>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</si>
  <si>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</si>
  <si>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</si>
  <si>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</si>
  <si>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</si>
  <si>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</si>
  <si>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</si>
  <si>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</si>
  <si>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</si>
  <si>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</si>
  <si>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</si>
  <si>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</si>
  <si>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</si>
  <si>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</si>
  <si>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</si>
  <si>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</si>
  <si>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</si>
  <si>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</si>
  <si>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</si>
  <si>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</si>
  <si>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</si>
  <si>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</si>
  <si>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</si>
  <si>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</si>
  <si>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</si>
  <si>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</si>
  <si>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</si>
  <si>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</si>
  <si>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</si>
  <si>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</si>
  <si>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</si>
  <si>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</si>
  <si>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</si>
  <si>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</si>
  <si>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</si>
  <si>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</si>
  <si>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</si>
  <si>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</si>
  <si>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</si>
  <si>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</si>
  <si>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</si>
  <si>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</si>
  <si>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</si>
  <si>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</si>
  <si>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</si>
  <si>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</si>
  <si>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</si>
  <si>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</si>
  <si>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</si>
  <si>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</si>
  <si>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</si>
  <si>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</si>
  <si>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</si>
  <si>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</si>
  <si>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</si>
  <si>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</si>
  <si>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</si>
  <si>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</si>
  <si>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</si>
  <si>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</si>
  <si>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</si>
  <si>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</si>
  <si>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</si>
  <si>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</si>
  <si>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</si>
  <si>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</si>
  <si>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</si>
  <si>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</si>
  <si>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</si>
  <si>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</si>
  <si>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</si>
  <si>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</si>
  <si>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</si>
  <si>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</si>
  <si>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</si>
  <si>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</si>
  <si>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</si>
  <si>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</si>
  <si>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</si>
  <si>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</si>
  <si>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</si>
  <si>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</si>
  <si>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</si>
  <si>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</si>
  <si>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</si>
  <si>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</si>
  <si>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</si>
  <si>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</si>
  <si>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</si>
  <si>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</si>
  <si>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</si>
  <si>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</si>
  <si>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</si>
  <si>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</si>
  <si>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</si>
  <si>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</si>
  <si>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</si>
  <si>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</si>
  <si>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</si>
  <si>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</si>
  <si>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</si>
  <si>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</si>
  <si>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</si>
  <si>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</si>
  <si>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</si>
  <si>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</si>
  <si>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</si>
  <si>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</si>
  <si>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</si>
  <si>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</si>
  <si>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</si>
  <si>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</si>
  <si>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</si>
  <si>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</si>
  <si>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</si>
  <si>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</si>
  <si>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</si>
  <si>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</si>
  <si>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</si>
  <si>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</si>
  <si>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</si>
  <si>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</si>
  <si>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</si>
  <si>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</si>
  <si>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</si>
  <si>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</si>
  <si>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</si>
  <si>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</si>
  <si>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</si>
  <si>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</si>
  <si>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</si>
  <si>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</si>
  <si>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</si>
  <si>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</si>
  <si>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</si>
  <si>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</si>
  <si>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</si>
  <si>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</si>
  <si>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</si>
  <si>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</si>
  <si>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</si>
  <si>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</si>
  <si>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</si>
  <si>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</si>
  <si>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</si>
  <si>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</si>
  <si>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</si>
  <si>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</si>
  <si>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</si>
  <si>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</si>
  <si>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</si>
  <si>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</si>
  <si>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</si>
  <si>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</si>
  <si>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</si>
  <si>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</si>
  <si>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</si>
  <si>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</si>
  <si>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</si>
  <si>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</si>
  <si>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</si>
  <si>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</si>
  <si>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</si>
  <si>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</si>
  <si>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</si>
  <si>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</si>
  <si>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</si>
  <si>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</si>
  <si>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</si>
  <si>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</si>
  <si>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</si>
  <si>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</si>
  <si>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</si>
  <si>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</si>
  <si>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</si>
  <si>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</si>
  <si>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</si>
  <si>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</si>
  <si>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</si>
  <si>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</si>
  <si>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</si>
  <si>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</si>
  <si>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</si>
  <si>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</si>
  <si>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</si>
  <si>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</si>
  <si>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</si>
  <si>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</si>
  <si>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</si>
  <si>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</si>
  <si>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</si>
  <si>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</si>
  <si>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</si>
  <si>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</si>
  <si>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</si>
  <si>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</si>
  <si>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</si>
  <si>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</si>
  <si>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</si>
  <si>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</si>
  <si>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</si>
  <si>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</si>
  <si>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</si>
  <si>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</si>
  <si>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</si>
  <si>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</si>
  <si>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</si>
  <si>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</si>
  <si>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</si>
  <si>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</si>
  <si>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</si>
  <si>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</si>
  <si>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</si>
  <si>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</si>
  <si>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</si>
  <si>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</si>
  <si>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</si>
  <si>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</si>
  <si>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</si>
  <si>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</si>
  <si>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</si>
  <si>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</si>
  <si>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</si>
  <si>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</si>
  <si>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</si>
  <si>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</si>
  <si>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</si>
  <si>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</si>
  <si>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</si>
  <si>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</si>
  <si>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CodeL3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</si>
  <si>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</si>
  <si>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</si>
  <si>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</si>
  <si>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</si>
  <si>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</si>
  <si>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</si>
  <si>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</si>
  <si>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</si>
  <si>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</si>
  <si>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</si>
  <si>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</si>
  <si>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</si>
  <si>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</si>
  <si>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</si>
  <si>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</si>
  <si>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</si>
  <si>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</si>
  <si>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</si>
  <si>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</si>
  <si>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</si>
  <si>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</si>
  <si>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</si>
  <si>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</si>
  <si>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</si>
  <si>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</si>
  <si>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</si>
  <si>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</si>
  <si>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</si>
  <si>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</si>
  <si>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</si>
  <si>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</si>
  <si>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</si>
  <si>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</si>
  <si>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</si>
  <si>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</si>
  <si>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</si>
  <si>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</si>
  <si>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</si>
  <si>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</si>
  <si>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</si>
  <si>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</si>
  <si>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</si>
  <si>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</si>
  <si>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</si>
  <si>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</si>
  <si>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</si>
  <si>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</si>
  <si>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</si>
  <si>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</si>
  <si>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</si>
  <si>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</si>
  <si>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</si>
  <si>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</si>
  <si>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</si>
  <si>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5.2.4 ค่าใช้จ่ายระหว่างหน่วยงานกรณีอื่น</t>
  </si>
  <si>
    <t>รวมจังหวัด</t>
  </si>
  <si>
    <t>00432 พรเจริญ,สสอ_</t>
  </si>
  <si>
    <t>00438 ปากคาด,สสอ_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</si>
  <si>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</si>
  <si>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</si>
  <si>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</si>
  <si>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</si>
  <si>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</si>
  <si>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</si>
  <si>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</si>
  <si>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</si>
  <si>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</si>
  <si>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</si>
  <si>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</si>
  <si>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</si>
  <si>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</si>
  <si>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</si>
  <si>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</si>
  <si>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</si>
  <si>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</si>
  <si>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</si>
  <si>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</si>
  <si>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</si>
  <si>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</si>
  <si>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</si>
  <si>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</si>
  <si>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</si>
  <si>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</si>
  <si>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</si>
  <si>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</si>
  <si>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</si>
  <si>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</si>
  <si>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</si>
  <si>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</si>
  <si>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</si>
  <si>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</si>
  <si>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</si>
  <si>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</si>
  <si>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</si>
  <si>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</si>
  <si>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</si>
  <si>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</si>
  <si>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</si>
  <si>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</si>
  <si>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</si>
  <si>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</si>
  <si>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</si>
  <si>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</si>
  <si>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</si>
  <si>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</si>
  <si>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</si>
  <si>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</si>
  <si>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</si>
  <si>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</si>
  <si>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</si>
  <si>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</si>
  <si>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</si>
  <si>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</si>
  <si>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</si>
  <si>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</si>
  <si>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</si>
  <si>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</si>
  <si>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</si>
  <si>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</si>
  <si>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</si>
  <si>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</si>
  <si>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</si>
  <si>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</si>
  <si>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</si>
  <si>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</si>
  <si>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</si>
  <si>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</si>
  <si>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</si>
  <si>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</si>
  <si>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</si>
  <si>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</si>
  <si>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</si>
  <si>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</si>
  <si>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</si>
  <si>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</si>
  <si>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</si>
  <si>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</si>
  <si>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</si>
  <si>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</si>
  <si>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</si>
  <si>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</si>
  <si>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2116000000.000</t>
  </si>
  <si>
    <t>5107000000.000</t>
  </si>
  <si>
    <t>5108000000.000</t>
  </si>
  <si>
    <t>5203000000.000</t>
  </si>
  <si>
    <t>5403000000.000</t>
  </si>
  <si>
    <t>2.1.7 หนี้สินหมุนเวียนอื่น</t>
  </si>
  <si>
    <t>5.1.7 ค่าใช้จ่ายเงินอุดหนุน</t>
  </si>
  <si>
    <t>5.1.8 หนี้สูญและหนี้สงสัยจะสูญ</t>
  </si>
  <si>
    <t>5.2.1 ค่าจำหน่ายจากการขายทรัพย์สิน</t>
  </si>
  <si>
    <t>5.3.0 รายการพิเศษหลังหักภาษี</t>
  </si>
  <si>
    <t>04481 สถานีอนามัยนิคมสงเคราะห์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</si>
  <si>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</si>
  <si>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</si>
  <si>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</si>
  <si>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</si>
  <si>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</si>
  <si>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</si>
  <si>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</si>
  <si>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</si>
  <si>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</si>
  <si>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</si>
  <si>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</si>
  <si>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</si>
  <si>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</si>
  <si>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</si>
  <si>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</si>
  <si>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</si>
  <si>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</si>
  <si>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</si>
  <si>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</si>
  <si>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</si>
  <si>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</si>
  <si>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</si>
  <si>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</si>
  <si>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</si>
  <si>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</si>
  <si>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</si>
  <si>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</si>
  <si>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</si>
  <si>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</si>
  <si>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</si>
  <si>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</si>
  <si>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</si>
  <si>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</si>
  <si>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</si>
  <si>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</si>
  <si>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</si>
  <si>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</si>
  <si>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</si>
  <si>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</si>
  <si>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</si>
  <si>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</si>
  <si>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</si>
  <si>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</si>
  <si>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</si>
  <si>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</si>
  <si>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</si>
  <si>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</si>
  <si>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</si>
  <si>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</si>
  <si>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</si>
  <si>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</si>
  <si>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</si>
  <si>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</si>
  <si>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</si>
  <si>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</si>
  <si>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</si>
  <si>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</si>
  <si>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</si>
  <si>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</si>
  <si>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</si>
  <si>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</si>
  <si>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</si>
  <si>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</si>
  <si>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</si>
  <si>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</si>
  <si>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</si>
  <si>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</si>
  <si>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</si>
  <si>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</si>
  <si>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</si>
  <si>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</si>
  <si>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</si>
  <si>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</si>
  <si>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</si>
  <si>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</si>
  <si>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</si>
  <si>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</si>
  <si>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</si>
  <si>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</si>
  <si>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</si>
  <si>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</si>
  <si>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</si>
  <si>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</si>
  <si>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</si>
  <si>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</si>
  <si>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</si>
  <si>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</si>
  <si>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</si>
  <si>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</si>
  <si>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</si>
  <si>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</si>
  <si>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</si>
  <si>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</si>
  <si>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</si>
  <si>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</si>
  <si>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</si>
  <si>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</si>
  <si>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</si>
  <si>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</si>
  <si>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</si>
  <si>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</si>
  <si>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</si>
  <si>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</si>
  <si>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</si>
  <si>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</si>
  <si>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</si>
  <si>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</si>
  <si>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</si>
  <si>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</si>
  <si>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</si>
  <si>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</si>
  <si>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</si>
  <si>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</si>
  <si>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</si>
  <si>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</si>
  <si>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</si>
  <si>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</si>
  <si>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</si>
  <si>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</si>
  <si>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</si>
  <si>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</si>
  <si>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</si>
  <si>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</si>
  <si>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</si>
  <si>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</si>
  <si>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</si>
  <si>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</si>
  <si>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</si>
  <si>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</si>
  <si>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</si>
  <si>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</si>
  <si>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</si>
  <si>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</si>
  <si>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</si>
  <si>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</si>
  <si>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</si>
  <si>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</si>
  <si>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</si>
  <si>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</si>
  <si>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</si>
  <si>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</si>
  <si>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</si>
  <si>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</si>
  <si>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04630 เพ็ญ รพสต_บ้านธาตุ</t>
  </si>
  <si>
    <t>04631 เพ็ญ รพสต_นิคม</t>
  </si>
  <si>
    <t>04632 เพ็ญ  สถานีอนามัยนาพู่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</si>
  <si>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</si>
  <si>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</si>
  <si>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</si>
  <si>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</si>
  <si>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</si>
  <si>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</si>
  <si>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</si>
  <si>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</si>
  <si>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</si>
  <si>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</si>
  <si>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</si>
  <si>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</si>
  <si>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</si>
  <si>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</si>
  <si>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</si>
  <si>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</si>
  <si>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</si>
  <si>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</si>
  <si>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</si>
  <si>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</si>
  <si>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</si>
  <si>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</si>
  <si>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</si>
  <si>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</si>
  <si>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</si>
  <si>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</si>
  <si>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</si>
  <si>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</si>
  <si>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</si>
  <si>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</si>
  <si>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</si>
  <si>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</si>
  <si>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</si>
  <si>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</si>
  <si>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</si>
  <si>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</si>
  <si>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</si>
  <si>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</si>
  <si>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</si>
  <si>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</si>
  <si>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</si>
  <si>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</si>
  <si>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</si>
  <si>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</si>
  <si>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</si>
  <si>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</si>
  <si>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</si>
  <si>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</si>
  <si>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</si>
  <si>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</si>
  <si>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</si>
  <si>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</si>
  <si>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</si>
  <si>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</si>
  <si>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</si>
  <si>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</si>
  <si>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</si>
  <si>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</si>
  <si>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</si>
  <si>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15221 เพ็ญ รพสต_บ้านด่าน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</si>
  <si>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</si>
  <si>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</si>
  <si>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</si>
  <si>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4306000000.000</t>
  </si>
  <si>
    <t>4.2.4 รายรับจากการขายสินทรัพย์ของหน่วยงาน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</si>
  <si>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</si>
  <si>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</si>
  <si>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</si>
  <si>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</si>
  <si>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</si>
  <si>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04670 รพ_สต_โพนป่าแดง</t>
  </si>
  <si>
    <t>04671 รพ_สต_ไร่ทาม</t>
  </si>
  <si>
    <t>04672 รพ_สต_นาอาน</t>
  </si>
  <si>
    <t>04673 รพ_สต_ขอนแก่น</t>
  </si>
  <si>
    <t>04674 รพ_สต_หัวนา</t>
  </si>
  <si>
    <t>04675 รพ_สต_หนองผำ</t>
  </si>
  <si>
    <t>04676 รพ_สต_เจริญสุข</t>
  </si>
  <si>
    <t>04677 รพ_สต_เพีย</t>
  </si>
  <si>
    <t>04678 รพ_สต_สูบ</t>
  </si>
  <si>
    <t>04679 รพ_สต_ก้างปลา</t>
  </si>
  <si>
    <t>04680 รพ_สต_นาแขม</t>
  </si>
  <si>
    <t>04681 รพ_สต_ปากหมาก</t>
  </si>
  <si>
    <t>04682 รพ_สต_ห้วยกระทิง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</si>
  <si>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</si>
  <si>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</si>
  <si>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</si>
  <si>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</si>
  <si>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</si>
  <si>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</si>
  <si>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</si>
  <si>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</si>
  <si>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</si>
  <si>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</si>
  <si>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</si>
  <si>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</si>
  <si>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</si>
  <si>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</si>
  <si>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</si>
  <si>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</si>
  <si>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</si>
  <si>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</si>
  <si>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</si>
  <si>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</si>
  <si>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</si>
  <si>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</si>
  <si>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</si>
  <si>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</si>
  <si>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</si>
  <si>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</si>
  <si>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</si>
  <si>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</si>
  <si>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</si>
  <si>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</si>
  <si>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</si>
  <si>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</si>
  <si>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</si>
  <si>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</si>
  <si>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</si>
  <si>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</si>
  <si>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</si>
  <si>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</si>
  <si>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</si>
  <si>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</si>
  <si>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</si>
  <si>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</si>
  <si>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</si>
  <si>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</si>
  <si>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</si>
  <si>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</si>
  <si>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</si>
  <si>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</si>
  <si>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</si>
  <si>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</si>
  <si>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</si>
  <si>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</si>
  <si>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</si>
  <si>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</si>
  <si>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</si>
  <si>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</si>
  <si>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</si>
  <si>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</si>
  <si>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</si>
  <si>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</si>
  <si>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</si>
  <si>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</si>
  <si>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</si>
  <si>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</si>
  <si>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</si>
  <si>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</si>
  <si>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</si>
  <si>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</si>
  <si>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</si>
  <si>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</si>
  <si>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</si>
  <si>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</si>
  <si>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</si>
  <si>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</si>
  <si>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</si>
  <si>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</si>
  <si>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04762 สถานีอนามัยห้วยส้มใต้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</si>
  <si>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</si>
  <si>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</si>
  <si>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</si>
  <si>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</si>
  <si>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</si>
  <si>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</si>
  <si>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</si>
  <si>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</si>
  <si>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</si>
  <si>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</si>
  <si>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</si>
  <si>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</si>
  <si>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</si>
  <si>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</si>
  <si>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</si>
  <si>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</si>
  <si>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</si>
  <si>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</si>
  <si>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</si>
  <si>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</si>
  <si>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</si>
  <si>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</si>
  <si>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</si>
  <si>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</si>
  <si>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</si>
  <si>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</si>
  <si>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14352 รพ_สต_โป่งป่าติ้ว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</si>
  <si>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</si>
  <si>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</si>
  <si>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</si>
  <si>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</si>
  <si>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</si>
  <si>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</si>
  <si>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</si>
  <si>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</si>
  <si>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</si>
  <si>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</si>
  <si>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</si>
  <si>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</si>
  <si>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</si>
  <si>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</si>
  <si>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</si>
  <si>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</si>
  <si>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</si>
  <si>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</si>
  <si>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</si>
  <si>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</si>
  <si>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</si>
  <si>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</si>
  <si>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</si>
  <si>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</si>
  <si>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</si>
  <si>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</si>
  <si>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</si>
  <si>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</si>
  <si>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</si>
  <si>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</si>
  <si>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</si>
  <si>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</si>
  <si>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</si>
  <si>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</si>
  <si>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</si>
  <si>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</si>
  <si>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</si>
  <si>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</si>
  <si>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</si>
  <si>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</si>
  <si>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</si>
  <si>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</si>
  <si>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</si>
  <si>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</si>
  <si>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</si>
  <si>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</si>
  <si>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</si>
  <si>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</si>
  <si>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</si>
  <si>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</si>
  <si>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</si>
  <si>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</si>
  <si>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</si>
  <si>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</si>
  <si>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</si>
  <si>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</si>
  <si>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</si>
  <si>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</si>
  <si>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</si>
  <si>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</si>
  <si>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</si>
  <si>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</si>
  <si>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</si>
  <si>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</si>
  <si>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</si>
  <si>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</si>
  <si>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</si>
  <si>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</si>
  <si>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</si>
  <si>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</si>
  <si>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</si>
  <si>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</si>
  <si>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</si>
  <si>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</si>
  <si>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</si>
  <si>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</si>
  <si>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</si>
  <si>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</si>
  <si>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</si>
  <si>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</si>
  <si>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</si>
  <si>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</si>
  <si>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</si>
  <si>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</si>
  <si>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</si>
  <si>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</si>
  <si>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14184 สถานีอนามัยนายาง</t>
  </si>
  <si>
    <t>05443 รพ_สต_ธาตุเชิงชุม</t>
  </si>
  <si>
    <t>05444 รพ_สต_โคกเลาะ</t>
  </si>
  <si>
    <t>05445 รพ_สต_ดงมะไฟสามัคคี</t>
  </si>
  <si>
    <t>05446 รพ_สต_ทับสอ</t>
  </si>
  <si>
    <t>05447 รพ_สต_คูสนาม</t>
  </si>
  <si>
    <t>05448 รพ_สต_โนนหอม</t>
  </si>
  <si>
    <t>05449 รพ_สต_หนองสนม</t>
  </si>
  <si>
    <t>05450 รพ_สต_เชียงเครือ</t>
  </si>
  <si>
    <t>05451 รพ_สต_ท่าแร่</t>
  </si>
  <si>
    <t>05452 รพ_สต_ม่วงลาย</t>
  </si>
  <si>
    <t>05453 รพ_สต_แมด</t>
  </si>
  <si>
    <t>05454 รพ_สต_นาขาม</t>
  </si>
  <si>
    <t>05455 รพ_สต_นาคำ</t>
  </si>
  <si>
    <t>05456 รพ_สต_พังขว้างใต้</t>
  </si>
  <si>
    <t>05457 รพ_สต_ดงขุมข้าว</t>
  </si>
  <si>
    <t>05458 รพ_สต_ดงมะไฟ</t>
  </si>
  <si>
    <t>05459 รพ_สต_ดงพัฒนา</t>
  </si>
  <si>
    <t>05460 รพ_สต_หนองปลาน้อย</t>
  </si>
  <si>
    <t>05461 รพ_สต_หนองลาด</t>
  </si>
  <si>
    <t>05462 รพ_สต_ดอนแคนใต้</t>
  </si>
  <si>
    <t>05463 รพ_สต_ฮางโฮง</t>
  </si>
  <si>
    <t>05464 รพ_สต_โคกก่อง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</si>
  <si>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</si>
  <si>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</si>
  <si>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</si>
  <si>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</si>
  <si>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</si>
  <si>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</si>
  <si>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</si>
  <si>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</si>
  <si>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</si>
  <si>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</si>
  <si>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</si>
  <si>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</si>
  <si>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</si>
  <si>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</si>
  <si>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</si>
  <si>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</si>
  <si>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</si>
  <si>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</si>
  <si>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</si>
  <si>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</si>
  <si>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</si>
  <si>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</si>
  <si>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</si>
  <si>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</si>
  <si>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</si>
  <si>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</si>
  <si>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</si>
  <si>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</si>
  <si>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</si>
  <si>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</si>
  <si>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</si>
  <si>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</si>
  <si>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</si>
  <si>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</si>
  <si>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</si>
  <si>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</si>
  <si>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</si>
  <si>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</si>
  <si>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</si>
  <si>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</si>
  <si>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05505 สอ_ขัวก่าย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</si>
  <si>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</si>
  <si>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</si>
  <si>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</si>
  <si>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</si>
  <si>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</si>
  <si>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</si>
  <si>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</si>
  <si>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</si>
  <si>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</si>
  <si>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</si>
  <si>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</si>
  <si>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</si>
  <si>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</si>
  <si>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</si>
  <si>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</si>
  <si>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</si>
  <si>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</si>
  <si>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</si>
  <si>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</si>
  <si>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</si>
  <si>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</si>
  <si>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</si>
  <si>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</si>
  <si>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</si>
  <si>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</si>
  <si>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</si>
  <si>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</si>
  <si>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</si>
  <si>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</si>
  <si>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</si>
  <si>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</si>
  <si>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</si>
  <si>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</si>
  <si>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</si>
  <si>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</si>
  <si>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</si>
  <si>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</si>
  <si>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</si>
  <si>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</si>
  <si>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</si>
  <si>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</si>
  <si>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</si>
  <si>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</si>
  <si>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</si>
  <si>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</si>
  <si>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</si>
  <si>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</si>
  <si>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</si>
  <si>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</si>
  <si>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</si>
  <si>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</si>
  <si>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</si>
  <si>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</si>
  <si>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</si>
  <si>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</si>
  <si>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</si>
  <si>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</si>
  <si>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</si>
  <si>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</si>
  <si>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</si>
  <si>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</si>
  <si>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</si>
  <si>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</si>
  <si>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</si>
  <si>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</si>
  <si>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</si>
  <si>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</si>
  <si>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</si>
  <si>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</si>
  <si>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</si>
  <si>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</si>
  <si>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</si>
  <si>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</si>
  <si>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</si>
  <si>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</si>
  <si>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</si>
  <si>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</si>
  <si>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</si>
  <si>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</si>
  <si>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</si>
  <si>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</si>
  <si>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</si>
  <si>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</si>
  <si>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</si>
  <si>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</si>
  <si>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</si>
  <si>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</si>
  <si>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</si>
  <si>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</si>
  <si>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</si>
  <si>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รพ_สต_หนองไผ่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</si>
  <si>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</si>
  <si>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</si>
  <si>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</si>
  <si>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</si>
  <si>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</si>
  <si>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</si>
  <si>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</si>
  <si>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</si>
  <si>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</si>
  <si>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</si>
  <si>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</si>
  <si>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</si>
  <si>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23217 รพ_สต_ลาดกะเฌอ</t>
  </si>
  <si>
    <t>41075 รพ_สต_ภูเพ็ก</t>
  </si>
  <si>
    <t>1211000000.000</t>
  </si>
  <si>
    <t>1.2.7 งานระหว่างก่อสร้าง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</si>
  <si>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</si>
  <si>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</si>
  <si>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</si>
  <si>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</si>
  <si>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</si>
  <si>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</si>
  <si>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</si>
  <si>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</si>
  <si>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</si>
  <si>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</si>
  <si>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</si>
  <si>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</si>
  <si>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</si>
  <si>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</si>
  <si>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</si>
  <si>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</si>
  <si>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</si>
  <si>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</si>
  <si>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</si>
  <si>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</si>
  <si>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</si>
  <si>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</si>
  <si>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</si>
  <si>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</si>
  <si>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</si>
  <si>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</si>
  <si>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</si>
  <si>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</si>
  <si>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</si>
  <si>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</si>
  <si>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</si>
  <si>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</si>
  <si>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</si>
  <si>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</si>
  <si>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</si>
  <si>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</si>
  <si>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</si>
  <si>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</si>
  <si>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</si>
  <si>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</si>
  <si>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</si>
  <si>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</si>
  <si>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</si>
  <si>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</si>
  <si>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</si>
  <si>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</si>
  <si>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</si>
  <si>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</si>
  <si>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</si>
  <si>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</si>
  <si>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</si>
  <si>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</si>
  <si>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</si>
  <si>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</si>
  <si>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</si>
  <si>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</si>
  <si>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</si>
  <si>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</si>
  <si>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</si>
  <si>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</si>
  <si>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</si>
  <si>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</si>
  <si>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</si>
  <si>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</si>
  <si>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</si>
  <si>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</si>
  <si>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</si>
  <si>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</si>
  <si>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</si>
  <si>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</si>
  <si>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</si>
  <si>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</si>
  <si>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</si>
  <si>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</si>
  <si>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</si>
  <si>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</si>
  <si>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</si>
  <si>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</si>
  <si>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</si>
  <si>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</si>
  <si>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</si>
  <si>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</si>
  <si>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</si>
  <si>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</si>
  <si>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</si>
  <si>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</si>
  <si>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</si>
  <si>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</si>
  <si>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</si>
  <si>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</si>
  <si>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</si>
  <si>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</si>
  <si>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</si>
  <si>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05691 รพสต_โคกสี</t>
  </si>
  <si>
    <t>05692 รพสต_นาขาม</t>
  </si>
  <si>
    <t>05694 รพ_สต_บ้านแก้ง</t>
  </si>
  <si>
    <t>05695 รพ_สต_คำพี้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</si>
  <si>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</si>
  <si>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</si>
  <si>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</si>
  <si>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</si>
  <si>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</si>
  <si>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</si>
  <si>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</si>
  <si>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</si>
  <si>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</si>
  <si>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</si>
  <si>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</si>
  <si>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</si>
  <si>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</si>
  <si>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</si>
  <si>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</si>
  <si>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</si>
  <si>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</si>
  <si>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</si>
  <si>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</si>
  <si>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</si>
  <si>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</si>
  <si>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</si>
  <si>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</si>
  <si>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</si>
  <si>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</si>
  <si>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</si>
  <si>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</si>
  <si>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</si>
  <si>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</si>
  <si>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</si>
  <si>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</si>
  <si>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</si>
  <si>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</si>
  <si>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</si>
  <si>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</si>
  <si>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</si>
  <si>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</si>
  <si>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</si>
  <si>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</si>
  <si>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</si>
  <si>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</si>
  <si>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</si>
  <si>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</si>
  <si>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</si>
  <si>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</si>
  <si>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</si>
  <si>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</si>
  <si>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รพ_สต_บ้านสร้างติ่ว</t>
  </si>
  <si>
    <t>13982 รพ_สต_บ้านหนองหญ้าปล้อง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</si>
  <si>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</si>
  <si>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</si>
  <si>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</si>
  <si>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</si>
  <si>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</si>
  <si>
    <t>2104000000.000</t>
  </si>
  <si>
    <t>2.1.4 รายได้แผ่นดินรอนำส่งคลัง</t>
  </si>
  <si>
    <t>00437 เซกา,สสอ_</t>
  </si>
  <si>
    <t>4202000000.000</t>
  </si>
  <si>
    <t>4.1.2 รายได้จากการขายสินค้าและบริการของแผ่นดิน</t>
  </si>
  <si>
    <t>00508 สำนักงานสาธารณสุขอำเภอเจริญศิลป์</t>
  </si>
  <si>
    <t>2103000000.000</t>
  </si>
  <si>
    <t>2.1.3 รายได้รับล่วงหน้า</t>
  </si>
  <si>
    <t>00499 สำนักงานสาธารณสุขอำเภอนิคมน้ำอูน</t>
  </si>
  <si>
    <t>00441 บุ่งคล้า,สสอ_</t>
  </si>
  <si>
    <t>00502 สำนักงานสาธารณสุขอำเภอบ้านม่วง</t>
  </si>
  <si>
    <t>04213 - รพ.สต.บ้านปางกู่</t>
  </si>
  <si>
    <t xml:space="preserve">สำหรับเดือน มิถุนายน   ปีงบประมาณ 2565 (ข้อมูล ณ วันที่ 26 กรกฎาคม 2565 เวลา 09.30 น.)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</si>
</sst>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80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10" fillId="13" borderId="0" xfId="1" applyFont="1" applyFill="1"/>
    <xf numFmtId="43" fontId="0" fillId="15" borderId="0" xfId="1" applyFont="1" applyFill="1"/>
    <xf numFmtId="43" fontId="0" fillId="19" borderId="0" xfId="0" applyNumberFormat="1" applyFill="1"/>
    <xf numFmtId="2" fontId="0" fillId="19" borderId="0" xfId="0" applyNumberFormat="1" applyFill="1"/>
    <xf numFmtId="43" fontId="0" fillId="19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Border="1" applyAlignment="1">
      <alignment horizontal="left" vertical="top"/>
    </xf>
    <xf numFmtId="0" fontId="5" fillId="0" borderId="3" xfId="0" applyFont="1" applyBorder="1" applyAlignment="1">
      <alignment horizontal="center"/>
    </xf>
    <xf numFmtId="43" fontId="17" fillId="0" borderId="0" xfId="1" applyFont="1" applyAlignment="1"/>
    <xf numFmtId="0" fontId="16" fillId="0" borderId="0" xfId="0" applyFont="1" applyAlignment="1"/>
    <xf numFmtId="187" fontId="17" fillId="0" borderId="0" xfId="1" applyNumberFormat="1" applyFont="1"/>
    <xf numFmtId="43" fontId="17" fillId="0" borderId="0" xfId="1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/>
    <xf numFmtId="0" fontId="17" fillId="0" borderId="0" xfId="0" applyFont="1" applyAlignment="1">
      <alignment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3" xfId="0" applyFont="1" applyBorder="1"/>
    <xf numFmtId="188" fontId="17" fillId="0" borderId="3" xfId="1" applyNumberFormat="1" applyFont="1" applyBorder="1"/>
    <xf numFmtId="43" fontId="17" fillId="0" borderId="3" xfId="1" applyFont="1" applyBorder="1"/>
    <xf numFmtId="187" fontId="17" fillId="0" borderId="3" xfId="1" applyNumberFormat="1" applyFont="1" applyBorder="1"/>
    <xf numFmtId="43" fontId="17" fillId="2" borderId="3" xfId="1" applyFont="1" applyFill="1" applyBorder="1"/>
    <xf numFmtId="0" fontId="16" fillId="3" borderId="3" xfId="0" applyFont="1" applyFill="1" applyBorder="1" applyAlignment="1">
      <alignment horizontal="center"/>
    </xf>
    <xf numFmtId="0" fontId="16" fillId="3" borderId="3" xfId="0" applyFont="1" applyFill="1" applyBorder="1"/>
    <xf numFmtId="188" fontId="16" fillId="16" borderId="3" xfId="1" applyNumberFormat="1" applyFont="1" applyFill="1" applyBorder="1"/>
    <xf numFmtId="43" fontId="16" fillId="3" borderId="3" xfId="1" applyFont="1" applyFill="1" applyBorder="1"/>
    <xf numFmtId="187" fontId="16" fillId="0" borderId="0" xfId="1" applyNumberFormat="1" applyFont="1"/>
    <xf numFmtId="43" fontId="16" fillId="0" borderId="0" xfId="1" applyFont="1"/>
    <xf numFmtId="0" fontId="16" fillId="0" borderId="0" xfId="0" applyFont="1"/>
    <xf numFmtId="188" fontId="16" fillId="3" borderId="3" xfId="1" applyNumberFormat="1" applyFont="1" applyFill="1" applyBorder="1"/>
    <xf numFmtId="0" fontId="17" fillId="2" borderId="3" xfId="0" applyFont="1" applyFill="1" applyBorder="1" applyAlignment="1">
      <alignment horizontal="center"/>
    </xf>
    <xf numFmtId="0" fontId="17" fillId="2" borderId="3" xfId="0" applyFont="1" applyFill="1" applyBorder="1"/>
    <xf numFmtId="188" fontId="17" fillId="2" borderId="3" xfId="1" applyNumberFormat="1" applyFont="1" applyFill="1" applyBorder="1"/>
    <xf numFmtId="187" fontId="17" fillId="2" borderId="3" xfId="1" applyNumberFormat="1" applyFont="1" applyFill="1" applyBorder="1"/>
    <xf numFmtId="187" fontId="17" fillId="2" borderId="0" xfId="1" applyNumberFormat="1" applyFont="1" applyFill="1"/>
    <xf numFmtId="43" fontId="17" fillId="2" borderId="0" xfId="1" applyFont="1" applyFill="1"/>
    <xf numFmtId="0" fontId="17" fillId="2" borderId="0" xfId="0" applyFont="1" applyFill="1"/>
    <xf numFmtId="0" fontId="16" fillId="8" borderId="7" xfId="0" applyFont="1" applyFill="1" applyBorder="1" applyAlignment="1">
      <alignment horizontal="center"/>
    </xf>
    <xf numFmtId="0" fontId="16" fillId="8" borderId="7" xfId="0" applyFont="1" applyFill="1" applyBorder="1"/>
    <xf numFmtId="188" fontId="16" fillId="8" borderId="7" xfId="1" applyNumberFormat="1" applyFont="1" applyFill="1" applyBorder="1"/>
    <xf numFmtId="43" fontId="16" fillId="8" borderId="7" xfId="1" applyFont="1" applyFill="1" applyBorder="1"/>
    <xf numFmtId="187" fontId="16" fillId="8" borderId="7" xfId="1" applyNumberFormat="1" applyFont="1" applyFill="1" applyBorder="1"/>
    <xf numFmtId="0" fontId="16" fillId="14" borderId="11" xfId="0" applyFont="1" applyFill="1" applyBorder="1" applyAlignment="1">
      <alignment horizontal="center"/>
    </xf>
    <xf numFmtId="0" fontId="16" fillId="14" borderId="11" xfId="0" applyFont="1" applyFill="1" applyBorder="1"/>
    <xf numFmtId="188" fontId="16" fillId="14" borderId="11" xfId="1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188" fontId="17" fillId="0" borderId="4" xfId="1" applyNumberFormat="1" applyFont="1" applyBorder="1"/>
    <xf numFmtId="43" fontId="17" fillId="0" borderId="4" xfId="1" applyFont="1" applyBorder="1"/>
    <xf numFmtId="187" fontId="17" fillId="0" borderId="4" xfId="1" applyNumberFormat="1" applyFont="1" applyBorder="1"/>
    <xf numFmtId="43" fontId="17" fillId="2" borderId="4" xfId="1" applyFont="1" applyFill="1" applyBorder="1"/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188" fontId="16" fillId="0" borderId="4" xfId="1" applyNumberFormat="1" applyFont="1" applyBorder="1"/>
    <xf numFmtId="43" fontId="16" fillId="0" borderId="4" xfId="1" applyFont="1" applyBorder="1"/>
    <xf numFmtId="187" fontId="16" fillId="0" borderId="4" xfId="1" applyNumberFormat="1" applyFont="1" applyBorder="1"/>
    <xf numFmtId="43" fontId="16" fillId="2" borderId="3" xfId="1" applyFont="1" applyFill="1" applyBorder="1"/>
    <xf numFmtId="0" fontId="16" fillId="0" borderId="3" xfId="0" applyFont="1" applyBorder="1"/>
    <xf numFmtId="187" fontId="16" fillId="3" borderId="3" xfId="1" applyNumberFormat="1" applyFont="1" applyFill="1" applyBorder="1"/>
    <xf numFmtId="1" fontId="17" fillId="0" borderId="3" xfId="0" applyNumberFormat="1" applyFont="1" applyFill="1" applyBorder="1" applyAlignment="1">
      <alignment horizontal="center"/>
    </xf>
    <xf numFmtId="2" fontId="17" fillId="0" borderId="3" xfId="0" applyNumberFormat="1" applyFont="1" applyFill="1" applyBorder="1"/>
    <xf numFmtId="188" fontId="17" fillId="0" borderId="3" xfId="1" applyNumberFormat="1" applyFont="1" applyFill="1" applyBorder="1"/>
    <xf numFmtId="0" fontId="17" fillId="0" borderId="3" xfId="0" applyNumberFormat="1" applyFont="1" applyFill="1" applyBorder="1" applyAlignment="1">
      <alignment horizontal="center"/>
    </xf>
    <xf numFmtId="2" fontId="17" fillId="0" borderId="0" xfId="1" applyNumberFormat="1" applyFont="1" applyFill="1"/>
    <xf numFmtId="2" fontId="17" fillId="0" borderId="0" xfId="0" applyNumberFormat="1" applyFont="1" applyFill="1"/>
    <xf numFmtId="0" fontId="17" fillId="0" borderId="3" xfId="0" applyFont="1" applyFill="1" applyBorder="1" applyAlignment="1">
      <alignment horizontal="center"/>
    </xf>
    <xf numFmtId="0" fontId="17" fillId="0" borderId="3" xfId="0" applyFont="1" applyFill="1" applyBorder="1"/>
    <xf numFmtId="43" fontId="17" fillId="0" borderId="3" xfId="1" applyFont="1" applyFill="1" applyBorder="1"/>
    <xf numFmtId="187" fontId="17" fillId="0" borderId="3" xfId="1" applyNumberFormat="1" applyFont="1" applyFill="1" applyBorder="1"/>
    <xf numFmtId="187" fontId="17" fillId="0" borderId="0" xfId="1" applyNumberFormat="1" applyFont="1" applyFill="1"/>
    <xf numFmtId="43" fontId="17" fillId="0" borderId="0" xfId="1" applyFont="1" applyFill="1"/>
    <xf numFmtId="0" fontId="17" fillId="0" borderId="0" xfId="0" applyFont="1" applyFill="1"/>
    <xf numFmtId="187" fontId="16" fillId="2" borderId="0" xfId="1" applyNumberFormat="1" applyFont="1" applyFill="1"/>
    <xf numFmtId="2" fontId="17" fillId="2" borderId="3" xfId="0" applyNumberFormat="1" applyFont="1" applyFill="1" applyBorder="1"/>
    <xf numFmtId="0" fontId="17" fillId="7" borderId="0" xfId="0" applyFont="1" applyFill="1"/>
    <xf numFmtId="0" fontId="18" fillId="2" borderId="3" xfId="0" applyFont="1" applyFill="1" applyBorder="1" applyAlignment="1">
      <alignment horizontal="center"/>
    </xf>
    <xf numFmtId="0" fontId="18" fillId="2" borderId="3" xfId="0" applyFont="1" applyFill="1" applyBorder="1"/>
    <xf numFmtId="188" fontId="18" fillId="2" borderId="3" xfId="1" applyNumberFormat="1" applyFont="1" applyFill="1" applyBorder="1"/>
    <xf numFmtId="187" fontId="18" fillId="2" borderId="0" xfId="1" applyNumberFormat="1" applyFont="1" applyFill="1"/>
    <xf numFmtId="43" fontId="18" fillId="2" borderId="0" xfId="1" applyFont="1" applyFill="1"/>
    <xf numFmtId="0" fontId="18" fillId="2" borderId="0" xfId="0" applyFont="1" applyFill="1"/>
    <xf numFmtId="188" fontId="17" fillId="0" borderId="0" xfId="1" applyNumberFormat="1" applyFont="1"/>
    <xf numFmtId="0" fontId="16" fillId="0" borderId="3" xfId="0" applyFont="1" applyBorder="1" applyAlignment="1">
      <alignment horizontal="center"/>
    </xf>
    <xf numFmtId="0" fontId="18" fillId="0" borderId="3" xfId="0" applyNumberFormat="1" applyFont="1" applyFill="1" applyBorder="1" applyAlignment="1">
      <alignment horizontal="center"/>
    </xf>
    <xf numFmtId="2" fontId="18" fillId="0" borderId="3" xfId="0" applyNumberFormat="1" applyFont="1" applyFill="1" applyBorder="1"/>
    <xf numFmtId="188" fontId="18" fillId="0" borderId="3" xfId="1" applyNumberFormat="1" applyFont="1" applyFill="1" applyBorder="1"/>
    <xf numFmtId="2" fontId="18" fillId="0" borderId="0" xfId="1" applyNumberFormat="1" applyFont="1" applyFill="1"/>
    <xf numFmtId="2" fontId="18" fillId="0" borderId="0" xfId="0" applyNumberFormat="1" applyFont="1" applyFill="1"/>
    <xf numFmtId="0" fontId="17" fillId="14" borderId="11" xfId="0" applyFont="1" applyFill="1" applyBorder="1"/>
    <xf numFmtId="0" fontId="16" fillId="8" borderId="2" xfId="0" applyFont="1" applyFill="1" applyBorder="1" applyAlignment="1">
      <alignment horizontal="center"/>
    </xf>
    <xf numFmtId="0" fontId="16" fillId="8" borderId="2" xfId="0" applyFont="1" applyFill="1" applyBorder="1"/>
    <xf numFmtId="188" fontId="16" fillId="8" borderId="2" xfId="1" applyNumberFormat="1" applyFont="1" applyFill="1" applyBorder="1"/>
    <xf numFmtId="43" fontId="16" fillId="8" borderId="2" xfId="1" applyFont="1" applyFill="1" applyBorder="1"/>
    <xf numFmtId="187" fontId="16" fillId="8" borderId="2" xfId="1" applyNumberFormat="1" applyFont="1" applyFill="1" applyBorder="1"/>
    <xf numFmtId="0" fontId="16" fillId="14" borderId="7" xfId="0" applyFont="1" applyFill="1" applyBorder="1" applyAlignment="1">
      <alignment horizontal="center"/>
    </xf>
    <xf numFmtId="0" fontId="16" fillId="14" borderId="7" xfId="0" applyFont="1" applyFill="1" applyBorder="1"/>
    <xf numFmtId="188" fontId="16" fillId="14" borderId="7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0" fontId="17" fillId="14" borderId="7" xfId="0" applyFont="1" applyFill="1" applyBorder="1"/>
    <xf numFmtId="188" fontId="16" fillId="0" borderId="3" xfId="1" applyNumberFormat="1" applyFont="1" applyBorder="1"/>
    <xf numFmtId="43" fontId="16" fillId="0" borderId="3" xfId="1" applyFont="1" applyBorder="1"/>
    <xf numFmtId="187" fontId="16" fillId="0" borderId="3" xfId="1" applyNumberFormat="1" applyFont="1" applyBorder="1"/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188" fontId="18" fillId="0" borderId="3" xfId="1" applyNumberFormat="1" applyFont="1" applyBorder="1"/>
    <xf numFmtId="187" fontId="18" fillId="0" borderId="0" xfId="1" applyNumberFormat="1" applyFont="1"/>
    <xf numFmtId="43" fontId="18" fillId="0" borderId="0" xfId="1" applyFont="1"/>
    <xf numFmtId="0" fontId="18" fillId="0" borderId="0" xfId="0" applyFont="1"/>
    <xf numFmtId="0" fontId="16" fillId="3" borderId="0" xfId="0" applyFont="1" applyFill="1"/>
    <xf numFmtId="0" fontId="17" fillId="14" borderId="3" xfId="0" applyFont="1" applyFill="1" applyBorder="1" applyAlignment="1">
      <alignment horizontal="center"/>
    </xf>
    <xf numFmtId="0" fontId="17" fillId="14" borderId="3" xfId="0" applyFont="1" applyFill="1" applyBorder="1"/>
    <xf numFmtId="188" fontId="17" fillId="14" borderId="3" xfId="1" applyNumberFormat="1" applyFont="1" applyFill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7" fillId="0" borderId="0" xfId="0" applyFont="1" applyAlignment="1">
      <alignment horizontal="center"/>
    </xf>
    <xf numFmtId="43" fontId="17" fillId="0" borderId="0" xfId="1" applyNumberFormat="1" applyFont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17" fillId="2" borderId="3" xfId="1" applyNumberFormat="1" applyFont="1" applyFill="1" applyBorder="1"/>
    <xf numFmtId="43" fontId="17" fillId="0" borderId="3" xfId="1" applyNumberFormat="1" applyFont="1" applyBorder="1"/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2" fontId="0" fillId="0" borderId="0" xfId="0" applyNumberFormat="1" applyFill="1"/>
    <xf numFmtId="2" fontId="11" fillId="0" borderId="0" xfId="0" applyNumberFormat="1" applyFont="1" applyFill="1"/>
    <xf numFmtId="0" fontId="11" fillId="0" borderId="0" xfId="0" applyFont="1" applyFill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0" fontId="11" fillId="0" borderId="0" xfId="0" applyFont="1"/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Fill="1" applyBorder="1" applyAlignment="1">
      <alignment horizontal="right" vertical="center"/>
    </xf>
    <xf numFmtId="0" fontId="20" fillId="0" borderId="17" xfId="0" applyFont="1" applyFill="1" applyBorder="1" applyAlignment="1">
      <alignment horizontal="left" vertical="center"/>
    </xf>
    <xf numFmtId="2" fontId="10" fillId="0" borderId="0" xfId="0" applyNumberFormat="1" applyFont="1" applyFill="1" applyBorder="1"/>
    <xf numFmtId="0" fontId="0" fillId="20" borderId="0" xfId="0" applyFill="1"/>
    <xf numFmtId="0" fontId="0" fillId="20" borderId="19" xfId="0" applyFill="1" applyBorder="1" applyAlignment="1">
      <alignment vertical="center"/>
    </xf>
    <xf numFmtId="0" fontId="0" fillId="20" borderId="20" xfId="0" applyFill="1" applyBorder="1" applyAlignment="1">
      <alignment vertical="center"/>
    </xf>
    <xf numFmtId="0" fontId="24" fillId="22" borderId="18" xfId="0" applyFont="1" applyFill="1" applyBorder="1" applyAlignment="1">
      <alignment horizontal="center" vertical="center" wrapText="1"/>
    </xf>
    <xf numFmtId="0" fontId="25" fillId="23" borderId="18" xfId="0" applyFont="1" applyFill="1" applyBorder="1" applyAlignment="1">
      <alignment horizontal="left" vertical="top"/>
    </xf>
    <xf numFmtId="0" fontId="25" fillId="24" borderId="18" xfId="0" applyFont="1" applyFill="1" applyBorder="1" applyAlignment="1">
      <alignment horizontal="left" vertical="top"/>
    </xf>
    <xf numFmtId="0" fontId="21" fillId="21" borderId="27" xfId="0" applyFont="1" applyFill="1" applyBorder="1" applyAlignment="1">
      <alignment horizontal="center" vertical="center"/>
    </xf>
    <xf numFmtId="0" fontId="0" fillId="20" borderId="28" xfId="0" applyFill="1" applyBorder="1"/>
    <xf numFmtId="0" fontId="0" fillId="20" borderId="29" xfId="0" applyFill="1" applyBorder="1"/>
    <xf numFmtId="0" fontId="23" fillId="20" borderId="30" xfId="0" applyFont="1" applyFill="1" applyBorder="1" applyAlignment="1">
      <alignment horizontal="left" vertical="center" wrapText="1"/>
    </xf>
    <xf numFmtId="0" fontId="0" fillId="20" borderId="31" xfId="0" applyFill="1" applyBorder="1"/>
    <xf numFmtId="0" fontId="24" fillId="22" borderId="30" xfId="0" applyFont="1" applyFill="1" applyBorder="1" applyAlignment="1">
      <alignment horizontal="center" vertical="center" wrapText="1"/>
    </xf>
    <xf numFmtId="17" fontId="24" fillId="22" borderId="32" xfId="0" applyNumberFormat="1" applyFont="1" applyFill="1" applyBorder="1" applyAlignment="1">
      <alignment horizontal="center" vertical="center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5" fillId="24" borderId="30" xfId="0" applyFont="1" applyFill="1" applyBorder="1" applyAlignment="1">
      <alignment horizontal="left" vertical="top"/>
    </xf>
    <xf numFmtId="0" fontId="26" fillId="24" borderId="32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4" borderId="34" xfId="7" applyFill="1" applyBorder="1" applyAlignment="1">
      <alignment horizontal="center" vertical="top"/>
    </xf>
    <xf numFmtId="0" fontId="26" fillId="24" borderId="36" xfId="7" applyFill="1" applyBorder="1" applyAlignment="1">
      <alignment horizontal="center" vertical="top"/>
    </xf>
    <xf numFmtId="0" fontId="26" fillId="23" borderId="41" xfId="7" applyFill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0" fillId="7" borderId="0" xfId="0" applyFill="1"/>
    <xf numFmtId="0" fontId="29" fillId="0" borderId="3" xfId="0" applyFont="1" applyBorder="1"/>
    <xf numFmtId="0" fontId="11" fillId="25" borderId="0" xfId="0" applyFont="1" applyFill="1"/>
    <xf numFmtId="187" fontId="11" fillId="25" borderId="0" xfId="1" applyNumberFormat="1" applyFont="1" applyFill="1"/>
    <xf numFmtId="0" fontId="29" fillId="2" borderId="3" xfId="0" applyFont="1" applyFill="1" applyBorder="1"/>
    <xf numFmtId="43" fontId="0" fillId="7" borderId="0" xfId="0" applyNumberFormat="1" applyFill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4" borderId="33" xfId="0" applyFont="1" applyFill="1" applyBorder="1" applyAlignment="1">
      <alignment horizontal="left" vertical="top"/>
    </xf>
    <xf numFmtId="0" fontId="25" fillId="24" borderId="35" xfId="0" applyFont="1" applyFill="1" applyBorder="1" applyAlignment="1">
      <alignment horizontal="left" vertical="top"/>
    </xf>
    <xf numFmtId="0" fontId="25" fillId="24" borderId="23" xfId="0" applyFont="1" applyFill="1" applyBorder="1" applyAlignment="1">
      <alignment vertical="top" wrapText="1"/>
    </xf>
    <xf numFmtId="0" fontId="25" fillId="24" borderId="24" xfId="0" applyFont="1" applyFill="1" applyBorder="1" applyAlignment="1">
      <alignment vertical="top" wrapText="1"/>
    </xf>
    <xf numFmtId="0" fontId="25" fillId="24" borderId="25" xfId="0" applyFont="1" applyFill="1" applyBorder="1" applyAlignment="1">
      <alignment vertical="top" wrapText="1"/>
    </xf>
    <xf numFmtId="0" fontId="25" fillId="24" borderId="26" xfId="0" applyFont="1" applyFill="1" applyBorder="1" applyAlignment="1">
      <alignment vertical="top" wrapText="1"/>
    </xf>
    <xf numFmtId="0" fontId="25" fillId="24" borderId="21" xfId="0" applyFont="1" applyFill="1" applyBorder="1" applyAlignment="1">
      <alignment horizontal="left" vertical="top"/>
    </xf>
    <xf numFmtId="0" fontId="25" fillId="24" borderId="22" xfId="0" applyFont="1" applyFill="1" applyBorder="1" applyAlignment="1">
      <alignment horizontal="left" vertical="top"/>
    </xf>
    <xf numFmtId="0" fontId="25" fillId="23" borderId="33" xfId="0" applyFont="1" applyFill="1" applyBorder="1" applyAlignment="1">
      <alignment horizontal="left" vertical="top"/>
    </xf>
    <xf numFmtId="0" fontId="25" fillId="23" borderId="37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38" xfId="0" applyFont="1" applyFill="1" applyBorder="1" applyAlignment="1">
      <alignment vertical="top" wrapText="1"/>
    </xf>
    <xf numFmtId="0" fontId="25" fillId="23" borderId="39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40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2" xfId="0" applyFont="1" applyFill="1" applyBorder="1" applyAlignment="1">
      <alignment horizontal="left" vertical="top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5" fillId="24" borderId="19" xfId="0" applyFont="1" applyFill="1" applyBorder="1" applyAlignment="1">
      <alignment vertical="top" wrapText="1"/>
    </xf>
    <xf numFmtId="0" fontId="25" fillId="24" borderId="20" xfId="0" applyFont="1" applyFill="1" applyBorder="1" applyAlignment="1">
      <alignment vertical="top" wrapText="1"/>
    </xf>
    <xf numFmtId="0" fontId="23" fillId="20" borderId="19" xfId="0" applyFont="1" applyFill="1" applyBorder="1" applyAlignment="1">
      <alignment horizontal="left" vertical="center" wrapText="1"/>
    </xf>
    <xf numFmtId="0" fontId="23" fillId="20" borderId="20" xfId="0" applyFont="1" applyFill="1" applyBorder="1" applyAlignment="1">
      <alignment horizontal="left" vertical="center" wrapText="1"/>
    </xf>
    <xf numFmtId="0" fontId="24" fillId="22" borderId="19" xfId="0" applyFont="1" applyFill="1" applyBorder="1" applyAlignment="1">
      <alignment horizontal="center" vertical="center" wrapText="1"/>
    </xf>
    <xf numFmtId="0" fontId="24" fillId="22" borderId="20" xfId="0" applyFont="1" applyFill="1" applyBorder="1" applyAlignment="1">
      <alignment horizontal="center" vertical="center" wrapText="1"/>
    </xf>
    <xf numFmtId="0" fontId="22" fillId="20" borderId="42" xfId="0" applyFont="1" applyFill="1" applyBorder="1" applyAlignment="1">
      <alignment vertical="center" wrapText="1"/>
    </xf>
    <xf numFmtId="0" fontId="22" fillId="20" borderId="43" xfId="0" applyFont="1" applyFill="1" applyBorder="1" applyAlignment="1">
      <alignment vertical="center" wrapText="1"/>
    </xf>
    <xf numFmtId="0" fontId="22" fillId="20" borderId="44" xfId="0" applyFont="1" applyFill="1" applyBorder="1" applyAlignment="1">
      <alignment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187" fontId="17" fillId="7" borderId="16" xfId="1" applyNumberFormat="1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</cellXfs>
  <cellStyles count="8">
    <cellStyle name="Comma 2" xfId="4"/>
    <cellStyle name="Hyperlink" xfId="7" builtinId="8"/>
    <cellStyle name="Normal 2" xfId="2"/>
    <cellStyle name="Normal 3" xfId="3"/>
    <cellStyle name="เครื่องหมายจุลภาค" xfId="1" builtinId="3"/>
    <cellStyle name="ปกติ" xfId="0" builtinId="0"/>
    <cellStyle name="ปกติ 2" xfId="5"/>
    <cellStyle name="ปกติ 3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สำหรับเดือนมิถุนายน 2565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'!$C$14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'!$C$15:$C$22</c:f>
              <c:numCache>
                <c:formatCode>_(* #,##0.00_);_(* \(#,##0.00\);_(* "-"??_);_(@_)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'!$D$14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'!$D$15:$D$22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3525536"/>
        <c:axId val="-143523360"/>
      </c:barChart>
      <c:catAx>
        <c:axId val="-14352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-143523360"/>
        <c:crosses val="autoZero"/>
        <c:auto val="1"/>
        <c:lblAlgn val="ctr"/>
        <c:lblOffset val="100"/>
        <c:noMultiLvlLbl val="0"/>
      </c:catAx>
      <c:valAx>
        <c:axId val="-14352336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-14352553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49325</xdr:rowOff>
    </xdr:from>
    <xdr:to>
      <xdr:col>8</xdr:col>
      <xdr:colOff>28575</xdr:colOff>
      <xdr:row>33</xdr:row>
      <xdr:rowOff>35377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426720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2059" Type="http://schemas.openxmlformats.org/officeDocument/2006/relationships/image" Target="../media/image6.emf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2058" Type="http://schemas.openxmlformats.org/officeDocument/2006/relationships/control" Target="../activeX/activeX6.xm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5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2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6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topLeftCell="L1" zoomScale="102" zoomScaleNormal="102" workbookViewId="0">
      <selection sqref="A1:AD1048576"/>
    </sheetView>
  </sheetViews>
  <sheetFormatPr defaultRowHeight="13.8" x14ac:dyDescent="0.25"/>
  <cols>
    <col min="1" max="1" width="26.3984375" bestFit="1" customWidth="1"/>
  </cols>
  <sheetData>
    <row r="1" spans="1:30" x14ac:dyDescent="0.25">
      <c r="A1" t="s">
        <v>2440</v>
      </c>
      <c r="B1" t="s">
        <v>2441</v>
      </c>
      <c r="C1" t="s">
        <v>2442</v>
      </c>
      <c r="D1" t="s">
        <v>2443</v>
      </c>
      <c r="E1" t="s">
        <v>2444</v>
      </c>
      <c r="F1" t="s">
        <v>2445</v>
      </c>
      <c r="G1" t="s">
        <v>2446</v>
      </c>
      <c r="H1" t="s">
        <v>2447</v>
      </c>
      <c r="I1" t="s">
        <v>2448</v>
      </c>
      <c r="J1" t="s">
        <v>2449</v>
      </c>
      <c r="K1" t="s">
        <v>3340</v>
      </c>
      <c r="L1" t="s">
        <v>3334</v>
      </c>
      <c r="M1" t="s">
        <v>2450</v>
      </c>
      <c r="N1" t="s">
        <v>2451</v>
      </c>
      <c r="O1" t="s">
        <v>2452</v>
      </c>
      <c r="P1" t="s">
        <v>2453</v>
      </c>
      <c r="Q1" t="s">
        <v>2454</v>
      </c>
      <c r="R1" t="s">
        <v>2455</v>
      </c>
      <c r="S1" t="s">
        <v>2456</v>
      </c>
      <c r="T1" t="s">
        <v>2457</v>
      </c>
      <c r="U1" t="s">
        <v>2458</v>
      </c>
      <c r="V1" t="s">
        <v>2459</v>
      </c>
      <c r="W1" t="s">
        <v>2460</v>
      </c>
      <c r="X1" t="s">
        <v>2461</v>
      </c>
      <c r="Y1" t="s">
        <v>2462</v>
      </c>
      <c r="Z1" t="s">
        <v>2463</v>
      </c>
      <c r="AA1" t="s">
        <v>2464</v>
      </c>
      <c r="AB1" t="s">
        <v>2465</v>
      </c>
      <c r="AC1" t="s">
        <v>2466</v>
      </c>
      <c r="AD1" t="s">
        <v>2467</v>
      </c>
    </row>
    <row r="2" spans="1:30" x14ac:dyDescent="0.25">
      <c r="A2" t="s">
        <v>2468</v>
      </c>
      <c r="B2" t="s">
        <v>2469</v>
      </c>
      <c r="C2" t="s">
        <v>2470</v>
      </c>
      <c r="D2" t="s">
        <v>2471</v>
      </c>
      <c r="E2" t="s">
        <v>2472</v>
      </c>
      <c r="F2" t="s">
        <v>2473</v>
      </c>
      <c r="G2" t="s">
        <v>2474</v>
      </c>
      <c r="H2" t="s">
        <v>2475</v>
      </c>
      <c r="I2" t="s">
        <v>2476</v>
      </c>
      <c r="J2" t="s">
        <v>2477</v>
      </c>
      <c r="K2" t="s">
        <v>3341</v>
      </c>
      <c r="L2" t="s">
        <v>3335</v>
      </c>
      <c r="M2" t="s">
        <v>2478</v>
      </c>
      <c r="N2" t="s">
        <v>2479</v>
      </c>
      <c r="O2" t="s">
        <v>2480</v>
      </c>
      <c r="P2" t="s">
        <v>2481</v>
      </c>
      <c r="Q2" t="s">
        <v>2482</v>
      </c>
      <c r="R2" t="s">
        <v>2483</v>
      </c>
      <c r="S2" t="s">
        <v>2484</v>
      </c>
      <c r="T2" t="s">
        <v>2485</v>
      </c>
      <c r="U2" t="s">
        <v>2486</v>
      </c>
      <c r="V2" t="s">
        <v>2487</v>
      </c>
      <c r="W2" t="s">
        <v>2488</v>
      </c>
      <c r="X2" t="s">
        <v>2489</v>
      </c>
      <c r="Y2" t="s">
        <v>2490</v>
      </c>
      <c r="Z2" t="s">
        <v>2491</v>
      </c>
      <c r="AA2" t="s">
        <v>2492</v>
      </c>
      <c r="AB2" t="s">
        <v>2493</v>
      </c>
      <c r="AC2" t="s">
        <v>2494</v>
      </c>
      <c r="AD2" t="s">
        <v>2495</v>
      </c>
    </row>
    <row r="3" spans="1:30" x14ac:dyDescent="0.25">
      <c r="A3" t="s">
        <v>2496</v>
      </c>
      <c r="B3">
        <v>42934542.359999999</v>
      </c>
      <c r="C3">
        <v>4113988</v>
      </c>
      <c r="D3">
        <v>4277848.0199999996</v>
      </c>
      <c r="E3">
        <v>21469</v>
      </c>
      <c r="F3">
        <v>63560618.710000001</v>
      </c>
      <c r="G3">
        <v>30602461.890000001</v>
      </c>
      <c r="H3">
        <v>74000</v>
      </c>
      <c r="I3">
        <v>177890</v>
      </c>
      <c r="J3">
        <v>1161.8</v>
      </c>
      <c r="K3">
        <v>191520</v>
      </c>
      <c r="L3">
        <v>4604.17</v>
      </c>
      <c r="M3">
        <v>13385495.859999999</v>
      </c>
      <c r="N3">
        <v>16310503.210000001</v>
      </c>
      <c r="O3">
        <v>-8392629.6099999994</v>
      </c>
      <c r="P3">
        <v>1462467.19</v>
      </c>
      <c r="Q3">
        <v>5786641.9199999999</v>
      </c>
      <c r="R3">
        <v>118837545.58</v>
      </c>
      <c r="S3">
        <v>3925.69</v>
      </c>
      <c r="T3">
        <v>77079925.680000007</v>
      </c>
      <c r="U3">
        <v>5770069.9299999997</v>
      </c>
      <c r="V3">
        <v>45527.22</v>
      </c>
      <c r="W3">
        <v>58397493.700000003</v>
      </c>
      <c r="X3">
        <v>8396595.1400000006</v>
      </c>
      <c r="Y3">
        <v>77089596.739999995</v>
      </c>
      <c r="Z3">
        <v>485852</v>
      </c>
      <c r="AA3">
        <v>139303.92000000001</v>
      </c>
      <c r="AB3">
        <v>53036196.659999996</v>
      </c>
      <c r="AC3">
        <v>9648069.5800000001</v>
      </c>
      <c r="AD3">
        <v>494545.16</v>
      </c>
    </row>
    <row r="4" spans="1:30" x14ac:dyDescent="0.25">
      <c r="A4" t="s">
        <v>2497</v>
      </c>
      <c r="B4">
        <v>102712.99</v>
      </c>
      <c r="D4">
        <v>16395</v>
      </c>
      <c r="F4">
        <v>1082768.3600000001</v>
      </c>
      <c r="G4">
        <v>13.04</v>
      </c>
      <c r="I4">
        <v>4900</v>
      </c>
      <c r="N4">
        <v>0</v>
      </c>
      <c r="Q4">
        <v>-1659785.21</v>
      </c>
      <c r="R4">
        <v>2794467.22</v>
      </c>
      <c r="T4">
        <v>52260</v>
      </c>
      <c r="V4">
        <v>48.72</v>
      </c>
      <c r="W4">
        <v>504900</v>
      </c>
      <c r="X4">
        <v>183056</v>
      </c>
      <c r="Y4">
        <v>605166</v>
      </c>
      <c r="AB4">
        <v>25304.9</v>
      </c>
      <c r="AC4">
        <v>47486.44</v>
      </c>
    </row>
    <row r="5" spans="1:30" x14ac:dyDescent="0.25">
      <c r="A5" t="s">
        <v>3336</v>
      </c>
      <c r="B5">
        <v>114040.28</v>
      </c>
      <c r="C5">
        <v>30000</v>
      </c>
      <c r="F5">
        <v>1856981.03</v>
      </c>
      <c r="G5">
        <v>77286</v>
      </c>
      <c r="L5">
        <v>4604.17</v>
      </c>
      <c r="N5">
        <v>16353242.58</v>
      </c>
      <c r="O5">
        <v>-8464080.6099999994</v>
      </c>
      <c r="Q5">
        <v>-2222928.63</v>
      </c>
      <c r="W5">
        <v>1359990</v>
      </c>
      <c r="Y5">
        <v>1539718</v>
      </c>
      <c r="Z5">
        <v>3700</v>
      </c>
      <c r="AA5">
        <v>2193.92</v>
      </c>
      <c r="AB5">
        <v>3406908.28</v>
      </c>
    </row>
    <row r="6" spans="1:30" x14ac:dyDescent="0.25">
      <c r="A6" t="s">
        <v>2498</v>
      </c>
      <c r="B6">
        <v>103362.35</v>
      </c>
      <c r="D6">
        <v>6032</v>
      </c>
      <c r="F6">
        <v>2474220.42</v>
      </c>
      <c r="G6">
        <v>16843.93</v>
      </c>
      <c r="N6">
        <v>39151</v>
      </c>
      <c r="Q6">
        <v>1735684.81</v>
      </c>
      <c r="R6">
        <v>840540.25</v>
      </c>
      <c r="T6">
        <v>100000</v>
      </c>
      <c r="V6">
        <v>49.52</v>
      </c>
      <c r="W6">
        <v>962157.5</v>
      </c>
      <c r="Y6">
        <v>962157.5</v>
      </c>
      <c r="AA6">
        <v>3652</v>
      </c>
      <c r="AB6">
        <v>8990</v>
      </c>
      <c r="AC6">
        <v>102324.88</v>
      </c>
    </row>
    <row r="7" spans="1:30" x14ac:dyDescent="0.25">
      <c r="A7" t="s">
        <v>3343</v>
      </c>
      <c r="B7">
        <v>19.32</v>
      </c>
      <c r="F7">
        <v>5084138.8899999997</v>
      </c>
      <c r="G7">
        <v>-9258.67</v>
      </c>
      <c r="N7">
        <v>6</v>
      </c>
      <c r="P7">
        <v>-199699.61</v>
      </c>
      <c r="Q7">
        <v>5274593.1500000004</v>
      </c>
    </row>
    <row r="10" spans="1:30" x14ac:dyDescent="0.25">
      <c r="A10" t="s">
        <v>167</v>
      </c>
      <c r="B10">
        <v>1656857.61</v>
      </c>
      <c r="C10">
        <v>44800</v>
      </c>
      <c r="D10">
        <v>94313.4</v>
      </c>
      <c r="F10">
        <v>207392.19</v>
      </c>
      <c r="G10">
        <v>295712.83</v>
      </c>
      <c r="M10">
        <v>616321</v>
      </c>
      <c r="N10">
        <v>511.3</v>
      </c>
      <c r="Q10">
        <v>-517077.45</v>
      </c>
      <c r="R10">
        <v>2551638.71</v>
      </c>
      <c r="T10">
        <v>1701694.52</v>
      </c>
      <c r="V10">
        <v>1937.42</v>
      </c>
      <c r="W10">
        <v>1723998.6</v>
      </c>
      <c r="X10">
        <v>-50000</v>
      </c>
      <c r="Y10">
        <v>1988451.6</v>
      </c>
      <c r="AA10">
        <v>4060</v>
      </c>
      <c r="AB10">
        <v>1320264.56</v>
      </c>
      <c r="AC10">
        <v>274931.90999999997</v>
      </c>
      <c r="AD10">
        <v>1200</v>
      </c>
    </row>
    <row r="11" spans="1:30" x14ac:dyDescent="0.25">
      <c r="A11" t="s">
        <v>169</v>
      </c>
      <c r="B11">
        <v>1466622.44</v>
      </c>
      <c r="C11">
        <v>0</v>
      </c>
      <c r="D11">
        <v>117645.47</v>
      </c>
      <c r="F11">
        <v>1885057.88</v>
      </c>
      <c r="G11">
        <v>582778.92000000004</v>
      </c>
      <c r="M11">
        <v>99039</v>
      </c>
      <c r="N11">
        <v>0</v>
      </c>
      <c r="Q11">
        <v>1330380.94</v>
      </c>
      <c r="R11">
        <v>2241809.08</v>
      </c>
      <c r="T11">
        <v>1708061.29</v>
      </c>
      <c r="U11">
        <v>135500</v>
      </c>
      <c r="V11">
        <v>1101.81</v>
      </c>
      <c r="W11">
        <v>950760</v>
      </c>
      <c r="Y11">
        <v>1235213</v>
      </c>
      <c r="Z11">
        <v>8336</v>
      </c>
      <c r="AB11">
        <v>716126.85</v>
      </c>
      <c r="AC11">
        <v>331901.56</v>
      </c>
      <c r="AD11">
        <v>5000</v>
      </c>
    </row>
    <row r="12" spans="1:30" x14ac:dyDescent="0.25">
      <c r="A12" t="s">
        <v>171</v>
      </c>
      <c r="B12">
        <v>562131.42000000004</v>
      </c>
      <c r="C12">
        <v>443762.98</v>
      </c>
      <c r="D12">
        <v>43690.23</v>
      </c>
      <c r="F12">
        <v>925053.62</v>
      </c>
      <c r="G12">
        <v>551023.31999999995</v>
      </c>
      <c r="I12">
        <v>0</v>
      </c>
      <c r="M12">
        <v>132167.85</v>
      </c>
      <c r="N12">
        <v>0</v>
      </c>
      <c r="Q12">
        <v>616123.66</v>
      </c>
      <c r="R12">
        <v>1390481.55</v>
      </c>
      <c r="T12">
        <v>2104692.4700000002</v>
      </c>
      <c r="U12">
        <v>261800</v>
      </c>
      <c r="V12">
        <v>795.53</v>
      </c>
      <c r="W12">
        <v>1016120</v>
      </c>
      <c r="Y12">
        <v>1224071</v>
      </c>
      <c r="Z12">
        <v>1698</v>
      </c>
      <c r="AA12">
        <v>40068</v>
      </c>
      <c r="AB12">
        <v>1098410.6100000001</v>
      </c>
      <c r="AC12">
        <v>232571.88</v>
      </c>
      <c r="AD12">
        <v>480</v>
      </c>
    </row>
    <row r="13" spans="1:30" x14ac:dyDescent="0.25">
      <c r="A13" t="s">
        <v>173</v>
      </c>
      <c r="B13">
        <v>1286155.79</v>
      </c>
      <c r="C13">
        <v>22181.06</v>
      </c>
      <c r="D13">
        <v>100767.79</v>
      </c>
      <c r="F13">
        <v>240535.18</v>
      </c>
      <c r="G13">
        <v>511969.71</v>
      </c>
      <c r="I13">
        <v>0</v>
      </c>
      <c r="M13">
        <v>192248.9</v>
      </c>
      <c r="N13">
        <v>1506.85</v>
      </c>
      <c r="Q13">
        <v>25804.74</v>
      </c>
      <c r="R13">
        <v>1997230.39</v>
      </c>
      <c r="T13">
        <v>1759771.87</v>
      </c>
      <c r="V13">
        <v>1499.4</v>
      </c>
      <c r="W13">
        <v>926522.1</v>
      </c>
      <c r="X13">
        <v>1528.25</v>
      </c>
      <c r="Y13">
        <v>1340478.3500000001</v>
      </c>
      <c r="Z13">
        <v>4060</v>
      </c>
      <c r="AB13">
        <v>798652.88</v>
      </c>
      <c r="AC13">
        <v>235186.24</v>
      </c>
    </row>
    <row r="14" spans="1:30" x14ac:dyDescent="0.25">
      <c r="A14" t="s">
        <v>175</v>
      </c>
      <c r="B14">
        <v>1294817.68</v>
      </c>
      <c r="C14">
        <v>21436.51</v>
      </c>
      <c r="D14">
        <v>62503.02</v>
      </c>
      <c r="F14">
        <v>415982.73</v>
      </c>
      <c r="G14">
        <v>216924.09</v>
      </c>
      <c r="I14">
        <v>-83200</v>
      </c>
      <c r="M14">
        <v>74773</v>
      </c>
      <c r="N14">
        <v>940.17</v>
      </c>
      <c r="Q14">
        <v>-1002140.22</v>
      </c>
      <c r="R14">
        <v>2502473.91</v>
      </c>
      <c r="T14">
        <v>2490246.2400000002</v>
      </c>
      <c r="U14">
        <v>121920</v>
      </c>
      <c r="V14">
        <v>1140.8900000000001</v>
      </c>
      <c r="W14">
        <v>1412833</v>
      </c>
      <c r="Y14">
        <v>2004084</v>
      </c>
      <c r="AB14">
        <v>1024640.64</v>
      </c>
      <c r="AC14">
        <v>109700.38</v>
      </c>
    </row>
    <row r="15" spans="1:30" x14ac:dyDescent="0.25">
      <c r="A15" t="s">
        <v>177</v>
      </c>
      <c r="B15">
        <v>410588.15999999997</v>
      </c>
      <c r="C15">
        <v>32750</v>
      </c>
      <c r="D15">
        <v>292131.38</v>
      </c>
      <c r="F15">
        <v>96201.8</v>
      </c>
      <c r="G15">
        <v>638281.97</v>
      </c>
      <c r="I15">
        <v>8500</v>
      </c>
      <c r="M15">
        <v>91283.77</v>
      </c>
      <c r="N15">
        <v>11046.58</v>
      </c>
      <c r="Q15">
        <v>-280526.63</v>
      </c>
      <c r="R15">
        <v>2525004.41</v>
      </c>
      <c r="T15">
        <v>1005873.59</v>
      </c>
      <c r="V15">
        <v>825.55</v>
      </c>
      <c r="W15">
        <v>1436073.9</v>
      </c>
      <c r="Y15">
        <v>1647271.9</v>
      </c>
      <c r="Z15">
        <v>35520</v>
      </c>
      <c r="AB15">
        <v>1125122.5600000001</v>
      </c>
      <c r="AC15">
        <v>352423.4</v>
      </c>
    </row>
    <row r="16" spans="1:30" x14ac:dyDescent="0.25">
      <c r="A16" t="s">
        <v>179</v>
      </c>
      <c r="B16">
        <v>479540.67</v>
      </c>
      <c r="C16">
        <v>11692</v>
      </c>
      <c r="D16">
        <v>168962.84</v>
      </c>
      <c r="F16">
        <v>193743.2</v>
      </c>
      <c r="G16">
        <v>790476.61</v>
      </c>
      <c r="M16">
        <v>312000</v>
      </c>
      <c r="N16">
        <v>2971.96</v>
      </c>
      <c r="Q16">
        <v>-2973935.87</v>
      </c>
      <c r="R16">
        <v>4613167.97</v>
      </c>
      <c r="T16">
        <v>1441597.94</v>
      </c>
      <c r="V16">
        <v>318.11</v>
      </c>
      <c r="Y16">
        <v>409326.24</v>
      </c>
      <c r="AB16">
        <v>1138568.76</v>
      </c>
      <c r="AC16">
        <v>75046.429999999993</v>
      </c>
    </row>
    <row r="17" spans="1:30" x14ac:dyDescent="0.25">
      <c r="A17" t="s">
        <v>181</v>
      </c>
      <c r="B17">
        <v>562768.02</v>
      </c>
      <c r="C17">
        <v>1121.53</v>
      </c>
      <c r="D17">
        <v>164574.79999999999</v>
      </c>
      <c r="F17">
        <v>1572165.42</v>
      </c>
      <c r="G17">
        <v>684204.63</v>
      </c>
      <c r="M17">
        <v>289428.36</v>
      </c>
      <c r="N17">
        <v>10022</v>
      </c>
      <c r="Q17">
        <v>-116185.75</v>
      </c>
      <c r="R17">
        <v>2841083.43</v>
      </c>
      <c r="T17">
        <v>1308493.52</v>
      </c>
      <c r="V17">
        <v>601.52</v>
      </c>
      <c r="W17">
        <v>799760</v>
      </c>
      <c r="X17">
        <v>86836.53</v>
      </c>
      <c r="Y17">
        <v>1369316</v>
      </c>
      <c r="AB17">
        <v>343798.95</v>
      </c>
      <c r="AC17">
        <v>102752.18</v>
      </c>
    </row>
    <row r="18" spans="1:30" x14ac:dyDescent="0.25">
      <c r="A18" t="s">
        <v>183</v>
      </c>
      <c r="B18">
        <v>288416.78000000003</v>
      </c>
      <c r="C18">
        <v>0</v>
      </c>
      <c r="D18">
        <v>42148.87</v>
      </c>
      <c r="F18">
        <v>3686090.5</v>
      </c>
      <c r="G18">
        <v>385441.43</v>
      </c>
      <c r="I18">
        <v>0</v>
      </c>
      <c r="M18">
        <v>373112.61</v>
      </c>
      <c r="N18">
        <v>419.45</v>
      </c>
      <c r="P18">
        <v>2424646.83</v>
      </c>
      <c r="R18">
        <v>675062.61</v>
      </c>
      <c r="T18">
        <v>621630.93000000005</v>
      </c>
      <c r="V18">
        <v>742.06</v>
      </c>
      <c r="W18">
        <v>2007450.8</v>
      </c>
      <c r="X18">
        <v>230000</v>
      </c>
      <c r="Y18">
        <v>1072660.96</v>
      </c>
      <c r="AB18">
        <v>680324.7</v>
      </c>
      <c r="AC18">
        <v>263990.09000000003</v>
      </c>
    </row>
    <row r="19" spans="1:30" x14ac:dyDescent="0.25">
      <c r="A19" t="s">
        <v>185</v>
      </c>
      <c r="B19">
        <v>530661.81999999995</v>
      </c>
      <c r="C19">
        <v>205627.42</v>
      </c>
      <c r="D19">
        <v>120817.5</v>
      </c>
      <c r="F19">
        <v>153426.66</v>
      </c>
      <c r="G19">
        <v>1092535.54</v>
      </c>
      <c r="I19">
        <v>0</v>
      </c>
      <c r="M19">
        <v>99047.96</v>
      </c>
      <c r="N19">
        <v>13798.55</v>
      </c>
      <c r="Q19">
        <v>-271654.02</v>
      </c>
      <c r="R19">
        <v>1767990.24</v>
      </c>
      <c r="T19">
        <v>2489195.27</v>
      </c>
      <c r="V19">
        <v>827</v>
      </c>
      <c r="W19">
        <v>1092390</v>
      </c>
      <c r="Y19">
        <v>1352612</v>
      </c>
      <c r="Z19">
        <v>8840</v>
      </c>
      <c r="AB19">
        <v>1401791.39</v>
      </c>
      <c r="AC19">
        <v>149382.67000000001</v>
      </c>
    </row>
    <row r="20" spans="1:30" x14ac:dyDescent="0.25">
      <c r="A20" t="s">
        <v>187</v>
      </c>
      <c r="B20">
        <v>319086.28000000003</v>
      </c>
      <c r="C20">
        <v>36828</v>
      </c>
      <c r="D20">
        <v>128771.08</v>
      </c>
      <c r="F20">
        <v>3574323.8</v>
      </c>
      <c r="G20">
        <v>914620.79</v>
      </c>
      <c r="M20">
        <v>241628.7</v>
      </c>
      <c r="N20">
        <v>20331.54</v>
      </c>
      <c r="P20">
        <v>3333463.4</v>
      </c>
      <c r="Q20">
        <v>-102177.58</v>
      </c>
      <c r="R20">
        <v>938360.62</v>
      </c>
      <c r="T20">
        <v>1545503.26</v>
      </c>
      <c r="W20">
        <v>1852627.1</v>
      </c>
      <c r="Y20">
        <v>2293578.1</v>
      </c>
      <c r="AB20">
        <v>927950.53</v>
      </c>
      <c r="AC20">
        <v>193111.11</v>
      </c>
    </row>
    <row r="21" spans="1:30" x14ac:dyDescent="0.25">
      <c r="A21" t="s">
        <v>189</v>
      </c>
      <c r="B21">
        <v>799678.48</v>
      </c>
      <c r="C21">
        <v>11700</v>
      </c>
      <c r="D21">
        <v>70264.56</v>
      </c>
      <c r="F21">
        <v>234236.19</v>
      </c>
      <c r="G21">
        <v>808911.24</v>
      </c>
      <c r="M21">
        <v>204804.45</v>
      </c>
      <c r="N21">
        <v>4353.3599999999997</v>
      </c>
      <c r="Q21">
        <v>1245479.32</v>
      </c>
      <c r="R21">
        <v>909939.73</v>
      </c>
      <c r="T21">
        <v>1072954.1399999999</v>
      </c>
      <c r="V21">
        <v>1154.5</v>
      </c>
      <c r="W21">
        <v>1302570</v>
      </c>
      <c r="Y21">
        <v>1802808</v>
      </c>
      <c r="AB21">
        <v>596657.52</v>
      </c>
      <c r="AC21">
        <v>165999.51</v>
      </c>
    </row>
    <row r="22" spans="1:30" x14ac:dyDescent="0.25">
      <c r="A22" t="s">
        <v>191</v>
      </c>
      <c r="B22">
        <v>1123257.3799999999</v>
      </c>
      <c r="C22">
        <v>10026</v>
      </c>
      <c r="D22">
        <v>126625.7</v>
      </c>
      <c r="F22">
        <v>641727.19999999995</v>
      </c>
      <c r="G22">
        <v>531289.68000000005</v>
      </c>
      <c r="I22">
        <v>0</v>
      </c>
      <c r="M22">
        <v>988709.51</v>
      </c>
      <c r="N22">
        <v>163.71</v>
      </c>
      <c r="Q22">
        <v>385101.72</v>
      </c>
      <c r="R22">
        <v>1741975.93</v>
      </c>
      <c r="T22">
        <v>1344439.12</v>
      </c>
      <c r="U22">
        <v>7780</v>
      </c>
      <c r="W22">
        <v>916410</v>
      </c>
      <c r="Y22">
        <v>1005523</v>
      </c>
      <c r="AA22">
        <v>9196</v>
      </c>
      <c r="AB22">
        <v>1688715.49</v>
      </c>
      <c r="AC22">
        <v>78069.539999999994</v>
      </c>
    </row>
    <row r="23" spans="1:30" x14ac:dyDescent="0.25">
      <c r="A23" t="s">
        <v>193</v>
      </c>
      <c r="B23">
        <v>790972.8</v>
      </c>
      <c r="C23">
        <v>51287.34</v>
      </c>
      <c r="D23">
        <v>264369.40999999997</v>
      </c>
      <c r="F23">
        <v>1750945.53</v>
      </c>
      <c r="G23">
        <v>421007.01</v>
      </c>
      <c r="M23">
        <v>332812.15000000002</v>
      </c>
      <c r="N23">
        <v>118.32</v>
      </c>
      <c r="Q23">
        <v>850249.28</v>
      </c>
      <c r="R23">
        <v>2083742</v>
      </c>
      <c r="T23">
        <v>1202093.58</v>
      </c>
      <c r="V23">
        <v>4026.26</v>
      </c>
      <c r="W23">
        <v>573680</v>
      </c>
      <c r="Y23">
        <v>930637</v>
      </c>
      <c r="AB23">
        <v>486089.31</v>
      </c>
      <c r="AC23">
        <v>158973.19</v>
      </c>
    </row>
    <row r="24" spans="1:30" x14ac:dyDescent="0.25">
      <c r="A24" t="s">
        <v>198</v>
      </c>
      <c r="B24">
        <v>920137.79</v>
      </c>
      <c r="C24">
        <v>31520</v>
      </c>
      <c r="D24">
        <v>15706.1</v>
      </c>
      <c r="F24">
        <v>161872.38</v>
      </c>
      <c r="G24">
        <v>42645.02</v>
      </c>
      <c r="J24">
        <v>205</v>
      </c>
      <c r="N24">
        <v>0</v>
      </c>
      <c r="P24">
        <v>-183930.23999999999</v>
      </c>
      <c r="Q24">
        <v>654578</v>
      </c>
      <c r="T24">
        <v>2859191.49</v>
      </c>
      <c r="V24">
        <v>382.11</v>
      </c>
      <c r="W24">
        <v>1409436</v>
      </c>
      <c r="X24">
        <v>12000</v>
      </c>
      <c r="Y24">
        <v>1970012</v>
      </c>
      <c r="AA24">
        <v>3000</v>
      </c>
      <c r="AB24">
        <v>1291334.32</v>
      </c>
      <c r="AC24">
        <v>84759.75</v>
      </c>
    </row>
    <row r="25" spans="1:30" x14ac:dyDescent="0.25">
      <c r="A25" t="s">
        <v>199</v>
      </c>
      <c r="B25">
        <v>499263.36</v>
      </c>
      <c r="C25">
        <v>0</v>
      </c>
      <c r="D25">
        <v>31363.200000000001</v>
      </c>
      <c r="F25">
        <v>877155.4</v>
      </c>
      <c r="G25">
        <v>1329817.22</v>
      </c>
      <c r="N25">
        <v>107</v>
      </c>
      <c r="P25">
        <v>-160236.91</v>
      </c>
      <c r="Q25">
        <v>2645305.21</v>
      </c>
      <c r="T25">
        <v>1970091.68</v>
      </c>
      <c r="V25">
        <v>307.24</v>
      </c>
      <c r="W25">
        <v>1608870</v>
      </c>
      <c r="X25">
        <v>27000</v>
      </c>
      <c r="Y25">
        <v>1766828.97</v>
      </c>
      <c r="Z25">
        <v>5000</v>
      </c>
      <c r="AB25">
        <v>1032700.2</v>
      </c>
      <c r="AC25">
        <v>175402.88</v>
      </c>
      <c r="AD25">
        <v>10867.99</v>
      </c>
    </row>
    <row r="26" spans="1:30" x14ac:dyDescent="0.25">
      <c r="A26" t="s">
        <v>200</v>
      </c>
      <c r="B26">
        <v>353421.91</v>
      </c>
      <c r="C26">
        <v>1946984.5</v>
      </c>
      <c r="D26">
        <v>132382.71</v>
      </c>
      <c r="F26">
        <v>336079.96</v>
      </c>
      <c r="G26">
        <v>2207374.77</v>
      </c>
      <c r="M26">
        <v>232636</v>
      </c>
      <c r="N26">
        <v>50008.58</v>
      </c>
      <c r="O26">
        <v>-47100</v>
      </c>
      <c r="Q26">
        <v>2356065.7799999998</v>
      </c>
      <c r="R26">
        <v>1839928.23</v>
      </c>
      <c r="T26">
        <v>1470587.54</v>
      </c>
      <c r="W26">
        <v>992880</v>
      </c>
      <c r="X26">
        <v>110400</v>
      </c>
      <c r="Y26">
        <v>1328281</v>
      </c>
      <c r="AB26">
        <v>440106.36</v>
      </c>
      <c r="AC26">
        <v>12499.92</v>
      </c>
    </row>
    <row r="27" spans="1:30" x14ac:dyDescent="0.25">
      <c r="A27" t="s">
        <v>201</v>
      </c>
      <c r="B27">
        <v>194511.59</v>
      </c>
      <c r="C27">
        <v>0</v>
      </c>
      <c r="D27">
        <v>4761.99</v>
      </c>
      <c r="F27">
        <v>2066952.35</v>
      </c>
      <c r="G27">
        <v>711712.45</v>
      </c>
      <c r="N27">
        <v>1232</v>
      </c>
      <c r="Q27">
        <v>-216749.42</v>
      </c>
      <c r="R27">
        <v>3263098.4</v>
      </c>
      <c r="S27">
        <v>294</v>
      </c>
      <c r="T27">
        <v>60528</v>
      </c>
      <c r="W27">
        <v>120010</v>
      </c>
      <c r="Y27">
        <v>170270</v>
      </c>
      <c r="AB27">
        <v>62221</v>
      </c>
      <c r="AC27">
        <v>17983.599999999999</v>
      </c>
    </row>
    <row r="28" spans="1:30" x14ac:dyDescent="0.25">
      <c r="A28" t="s">
        <v>202</v>
      </c>
      <c r="B28">
        <v>238734.19</v>
      </c>
      <c r="C28">
        <v>0</v>
      </c>
      <c r="D28">
        <v>20896.68</v>
      </c>
      <c r="F28">
        <v>1942878.16</v>
      </c>
      <c r="G28">
        <v>190162.08</v>
      </c>
      <c r="N28">
        <v>13109</v>
      </c>
      <c r="Q28">
        <v>-567793.26</v>
      </c>
      <c r="R28">
        <v>3122820.6</v>
      </c>
      <c r="T28">
        <v>1114437.6000000001</v>
      </c>
      <c r="W28">
        <v>588960</v>
      </c>
      <c r="Y28">
        <v>977378</v>
      </c>
      <c r="AB28">
        <v>519738.47</v>
      </c>
      <c r="AC28">
        <v>235296.36</v>
      </c>
    </row>
    <row r="29" spans="1:30" x14ac:dyDescent="0.25">
      <c r="A29" t="s">
        <v>203</v>
      </c>
      <c r="B29">
        <v>504101.69</v>
      </c>
      <c r="C29">
        <v>0</v>
      </c>
      <c r="D29">
        <v>76620.009999999995</v>
      </c>
      <c r="F29">
        <v>1051216.8</v>
      </c>
      <c r="G29">
        <v>960798.04</v>
      </c>
      <c r="M29">
        <v>268675</v>
      </c>
      <c r="N29">
        <v>4986</v>
      </c>
      <c r="Q29">
        <v>2155793.19</v>
      </c>
      <c r="T29">
        <v>1412865.46</v>
      </c>
      <c r="V29">
        <v>668.43</v>
      </c>
      <c r="W29">
        <v>400190</v>
      </c>
      <c r="X29">
        <v>12000</v>
      </c>
      <c r="Y29">
        <v>843231</v>
      </c>
      <c r="AA29">
        <v>1048</v>
      </c>
      <c r="AB29">
        <v>584048.38</v>
      </c>
      <c r="AC29">
        <v>74914.16</v>
      </c>
    </row>
    <row r="30" spans="1:30" x14ac:dyDescent="0.25">
      <c r="A30" t="s">
        <v>204</v>
      </c>
      <c r="B30">
        <v>872374.79</v>
      </c>
      <c r="C30">
        <v>62586</v>
      </c>
      <c r="D30">
        <v>94116.29</v>
      </c>
      <c r="F30">
        <v>802271.71</v>
      </c>
      <c r="G30">
        <v>1019187.03</v>
      </c>
      <c r="M30">
        <v>231674</v>
      </c>
      <c r="N30">
        <v>-1663</v>
      </c>
      <c r="P30">
        <v>-210876.62</v>
      </c>
      <c r="Q30">
        <v>2709594.88</v>
      </c>
      <c r="T30">
        <v>1046447.29</v>
      </c>
      <c r="V30">
        <v>49.35</v>
      </c>
      <c r="W30">
        <v>584640</v>
      </c>
      <c r="Y30">
        <v>824803</v>
      </c>
      <c r="AB30">
        <v>348137.1</v>
      </c>
      <c r="AC30">
        <v>185189.98</v>
      </c>
    </row>
    <row r="31" spans="1:30" x14ac:dyDescent="0.25">
      <c r="A31" t="s">
        <v>205</v>
      </c>
      <c r="B31">
        <v>556465.5</v>
      </c>
      <c r="C31">
        <v>0</v>
      </c>
      <c r="D31">
        <v>1288.8399999999999</v>
      </c>
      <c r="E31">
        <v>21469</v>
      </c>
      <c r="F31">
        <v>50105</v>
      </c>
      <c r="G31">
        <v>536390.27</v>
      </c>
      <c r="N31">
        <v>20000</v>
      </c>
      <c r="O31">
        <v>551</v>
      </c>
      <c r="P31">
        <v>-2190280.75</v>
      </c>
      <c r="Q31">
        <v>41156.1</v>
      </c>
      <c r="R31">
        <v>3095144.84</v>
      </c>
      <c r="T31">
        <v>1054378.78</v>
      </c>
      <c r="U31">
        <v>275111</v>
      </c>
      <c r="V31">
        <v>483.52</v>
      </c>
      <c r="W31">
        <v>1376510</v>
      </c>
      <c r="X31">
        <v>44149</v>
      </c>
      <c r="Y31">
        <v>1642693</v>
      </c>
      <c r="AB31">
        <v>529554.88</v>
      </c>
      <c r="AC31">
        <v>186017</v>
      </c>
    </row>
    <row r="32" spans="1:30" x14ac:dyDescent="0.25">
      <c r="A32" t="s">
        <v>206</v>
      </c>
      <c r="B32">
        <v>328118.09999999998</v>
      </c>
      <c r="C32">
        <v>0</v>
      </c>
      <c r="D32">
        <v>10715</v>
      </c>
      <c r="F32">
        <v>776216.33</v>
      </c>
      <c r="G32">
        <v>2742363.37</v>
      </c>
      <c r="N32">
        <v>6194</v>
      </c>
      <c r="Q32">
        <v>3943255.19</v>
      </c>
      <c r="T32">
        <v>1382950.42</v>
      </c>
      <c r="W32">
        <v>1363267</v>
      </c>
      <c r="Y32">
        <v>1807229</v>
      </c>
      <c r="AB32">
        <v>615815.04</v>
      </c>
      <c r="AC32">
        <v>341629.77</v>
      </c>
    </row>
    <row r="33" spans="1:30" x14ac:dyDescent="0.25">
      <c r="A33" t="s">
        <v>207</v>
      </c>
      <c r="B33">
        <v>380661.62</v>
      </c>
      <c r="C33">
        <v>15000</v>
      </c>
      <c r="D33">
        <v>17669.34</v>
      </c>
      <c r="F33">
        <v>1252036.54</v>
      </c>
      <c r="G33">
        <v>24174</v>
      </c>
      <c r="N33">
        <v>4961</v>
      </c>
      <c r="Q33">
        <v>-40536.97</v>
      </c>
      <c r="R33">
        <v>1455376.69</v>
      </c>
      <c r="T33">
        <v>1088321.98</v>
      </c>
      <c r="V33">
        <v>198.66</v>
      </c>
      <c r="Y33">
        <v>399870</v>
      </c>
      <c r="AB33">
        <v>235500</v>
      </c>
      <c r="AC33">
        <v>64459.86</v>
      </c>
    </row>
    <row r="34" spans="1:30" x14ac:dyDescent="0.25">
      <c r="A34" t="s">
        <v>208</v>
      </c>
      <c r="B34">
        <v>666754.86</v>
      </c>
      <c r="C34">
        <v>75290.52</v>
      </c>
      <c r="D34">
        <v>127792.24</v>
      </c>
      <c r="F34">
        <v>644375.87</v>
      </c>
      <c r="G34">
        <v>246640.68</v>
      </c>
      <c r="N34">
        <v>-2517</v>
      </c>
      <c r="Q34">
        <v>293859.27</v>
      </c>
      <c r="R34">
        <v>1829621.52</v>
      </c>
      <c r="T34">
        <v>1587210.34</v>
      </c>
      <c r="V34">
        <v>531.4</v>
      </c>
      <c r="Y34">
        <v>540091</v>
      </c>
      <c r="AB34">
        <v>739069.85</v>
      </c>
      <c r="AC34">
        <v>181770.51</v>
      </c>
    </row>
    <row r="35" spans="1:30" x14ac:dyDescent="0.25">
      <c r="A35" t="s">
        <v>209</v>
      </c>
      <c r="B35">
        <v>382663.28</v>
      </c>
      <c r="C35">
        <v>21120</v>
      </c>
      <c r="D35">
        <v>73210.52</v>
      </c>
      <c r="F35">
        <v>343134.71</v>
      </c>
      <c r="G35">
        <v>138477.1</v>
      </c>
      <c r="H35">
        <v>1</v>
      </c>
      <c r="M35">
        <v>349174</v>
      </c>
      <c r="N35">
        <v>-4769</v>
      </c>
      <c r="Q35">
        <v>-1995822.78</v>
      </c>
      <c r="R35">
        <v>2563303.2200000002</v>
      </c>
      <c r="T35">
        <v>1384188.61</v>
      </c>
      <c r="W35">
        <v>58890</v>
      </c>
      <c r="Y35">
        <v>810309</v>
      </c>
      <c r="AB35">
        <v>277991.40999999997</v>
      </c>
      <c r="AC35">
        <v>104182.03</v>
      </c>
    </row>
    <row r="36" spans="1:30" x14ac:dyDescent="0.25">
      <c r="A36" t="s">
        <v>213</v>
      </c>
      <c r="B36">
        <v>1435262.33</v>
      </c>
      <c r="C36">
        <v>23928</v>
      </c>
      <c r="D36">
        <v>33191.65</v>
      </c>
      <c r="F36">
        <v>465227.12</v>
      </c>
      <c r="G36">
        <v>92688.33</v>
      </c>
      <c r="I36">
        <v>6720</v>
      </c>
      <c r="M36">
        <v>525496</v>
      </c>
      <c r="N36">
        <v>445.63</v>
      </c>
      <c r="Q36">
        <v>-2756755.41</v>
      </c>
      <c r="R36">
        <v>3551030.77</v>
      </c>
      <c r="T36">
        <v>1826546.19</v>
      </c>
      <c r="V36">
        <v>1106.51</v>
      </c>
      <c r="W36">
        <v>1754734.14</v>
      </c>
      <c r="X36">
        <v>31880</v>
      </c>
      <c r="Y36">
        <v>2190626.14</v>
      </c>
      <c r="Z36">
        <v>5000</v>
      </c>
      <c r="AB36">
        <v>453195.59</v>
      </c>
      <c r="AC36">
        <v>118974.67</v>
      </c>
      <c r="AD36">
        <v>20000</v>
      </c>
    </row>
    <row r="37" spans="1:30" x14ac:dyDescent="0.25">
      <c r="A37" t="s">
        <v>214</v>
      </c>
      <c r="B37">
        <v>347028.92</v>
      </c>
      <c r="C37">
        <v>64193.38</v>
      </c>
      <c r="D37">
        <v>59692.3</v>
      </c>
      <c r="F37">
        <v>234652</v>
      </c>
      <c r="G37">
        <v>145797.20000000001</v>
      </c>
      <c r="I37">
        <v>27400</v>
      </c>
      <c r="M37">
        <v>37200</v>
      </c>
      <c r="N37">
        <v>2719.23</v>
      </c>
      <c r="Q37">
        <v>-719783.87</v>
      </c>
      <c r="R37">
        <v>1997207.95</v>
      </c>
      <c r="T37">
        <v>1107200.21</v>
      </c>
      <c r="V37">
        <v>1048.05</v>
      </c>
      <c r="W37">
        <v>729351</v>
      </c>
      <c r="Y37">
        <v>1180390</v>
      </c>
      <c r="AB37">
        <v>1002500.82</v>
      </c>
      <c r="AC37">
        <v>58988.3</v>
      </c>
    </row>
    <row r="38" spans="1:30" x14ac:dyDescent="0.25">
      <c r="A38" t="s">
        <v>215</v>
      </c>
      <c r="B38">
        <v>316829.09000000003</v>
      </c>
      <c r="C38">
        <v>9535.7999999999993</v>
      </c>
      <c r="D38">
        <v>64348.57</v>
      </c>
      <c r="F38">
        <v>142428.5</v>
      </c>
      <c r="G38">
        <v>92598.78</v>
      </c>
      <c r="I38">
        <v>118300</v>
      </c>
      <c r="M38">
        <v>312892.07</v>
      </c>
      <c r="N38">
        <v>14268.89</v>
      </c>
      <c r="Q38">
        <v>-2481032.38</v>
      </c>
      <c r="R38">
        <v>2854572.07</v>
      </c>
      <c r="T38">
        <v>1342362.92</v>
      </c>
      <c r="U38">
        <v>2617767.9300000002</v>
      </c>
      <c r="V38">
        <v>311</v>
      </c>
      <c r="W38">
        <v>969475.5</v>
      </c>
      <c r="Y38">
        <v>1266865.54</v>
      </c>
      <c r="Z38">
        <v>3648</v>
      </c>
      <c r="AA38">
        <v>3296</v>
      </c>
      <c r="AB38">
        <v>3676512.94</v>
      </c>
      <c r="AC38">
        <v>40415.629999999997</v>
      </c>
      <c r="AD38">
        <v>20000</v>
      </c>
    </row>
    <row r="39" spans="1:30" x14ac:dyDescent="0.25">
      <c r="A39" t="s">
        <v>216</v>
      </c>
      <c r="B39">
        <v>547840.21</v>
      </c>
      <c r="C39">
        <v>34821.25</v>
      </c>
      <c r="D39">
        <v>21834.01</v>
      </c>
      <c r="F39">
        <v>330424.95</v>
      </c>
      <c r="G39">
        <v>122183.12</v>
      </c>
      <c r="I39">
        <v>5200</v>
      </c>
      <c r="N39">
        <v>94</v>
      </c>
      <c r="Q39">
        <v>-399490.11</v>
      </c>
      <c r="R39">
        <v>1440362.48</v>
      </c>
      <c r="T39">
        <v>919928</v>
      </c>
      <c r="V39">
        <v>587.30999999999995</v>
      </c>
      <c r="Y39">
        <v>199796</v>
      </c>
      <c r="Z39">
        <v>12781</v>
      </c>
      <c r="AB39">
        <v>423008.78</v>
      </c>
      <c r="AC39">
        <v>171018.36</v>
      </c>
    </row>
    <row r="40" spans="1:30" x14ac:dyDescent="0.25">
      <c r="A40" t="s">
        <v>217</v>
      </c>
      <c r="B40">
        <v>532479.01</v>
      </c>
      <c r="C40">
        <v>36610.31</v>
      </c>
      <c r="D40">
        <v>15817.2</v>
      </c>
      <c r="F40">
        <v>2451047.77</v>
      </c>
      <c r="G40">
        <v>293903.43</v>
      </c>
      <c r="I40">
        <v>0</v>
      </c>
      <c r="M40">
        <v>203814.9</v>
      </c>
      <c r="N40">
        <v>1564</v>
      </c>
      <c r="Q40">
        <v>2689157.8</v>
      </c>
      <c r="R40">
        <v>455164.99</v>
      </c>
      <c r="T40">
        <v>746076.01</v>
      </c>
      <c r="U40">
        <v>28500</v>
      </c>
      <c r="V40">
        <v>549.62</v>
      </c>
      <c r="W40">
        <v>1229960.6000000001</v>
      </c>
      <c r="Y40">
        <v>1413701.6</v>
      </c>
      <c r="Z40">
        <v>3956</v>
      </c>
      <c r="AB40">
        <v>464508.24</v>
      </c>
      <c r="AC40">
        <v>238789.36</v>
      </c>
    </row>
    <row r="41" spans="1:30" x14ac:dyDescent="0.25">
      <c r="A41" t="s">
        <v>218</v>
      </c>
      <c r="B41">
        <v>341429.45</v>
      </c>
      <c r="C41">
        <v>4779.3</v>
      </c>
      <c r="D41">
        <v>136362.01</v>
      </c>
      <c r="F41">
        <v>186605.52</v>
      </c>
      <c r="G41">
        <v>393314.63</v>
      </c>
      <c r="N41">
        <v>9493.15</v>
      </c>
      <c r="Q41">
        <v>-966153.17</v>
      </c>
      <c r="R41">
        <v>1976836.89</v>
      </c>
      <c r="T41">
        <v>913914.84</v>
      </c>
      <c r="V41">
        <v>500.53</v>
      </c>
      <c r="W41">
        <v>884129</v>
      </c>
      <c r="Y41">
        <v>984712</v>
      </c>
      <c r="Z41">
        <v>19403</v>
      </c>
      <c r="AB41">
        <v>653959.43999999994</v>
      </c>
      <c r="AC41">
        <v>99981.89</v>
      </c>
    </row>
    <row r="42" spans="1:30" x14ac:dyDescent="0.25">
      <c r="A42" t="s">
        <v>219</v>
      </c>
      <c r="B42">
        <v>1024222.53</v>
      </c>
      <c r="C42">
        <v>64156.78</v>
      </c>
      <c r="D42">
        <v>50641.36</v>
      </c>
      <c r="F42">
        <v>269290.83</v>
      </c>
      <c r="G42">
        <v>234220.64</v>
      </c>
      <c r="I42">
        <v>4000</v>
      </c>
      <c r="M42">
        <v>163837.4</v>
      </c>
      <c r="N42">
        <v>797.29</v>
      </c>
      <c r="Q42">
        <v>-657163.15</v>
      </c>
      <c r="R42">
        <v>1732965.71</v>
      </c>
      <c r="T42">
        <v>1487811.94</v>
      </c>
      <c r="U42">
        <v>62850</v>
      </c>
      <c r="V42">
        <v>946.02</v>
      </c>
      <c r="W42">
        <v>1018269.98</v>
      </c>
      <c r="Y42">
        <v>1369061.98</v>
      </c>
      <c r="Z42">
        <v>36820</v>
      </c>
      <c r="AB42">
        <v>560929.41</v>
      </c>
      <c r="AC42">
        <v>75591.710000000006</v>
      </c>
    </row>
    <row r="43" spans="1:30" x14ac:dyDescent="0.25">
      <c r="A43" t="s">
        <v>220</v>
      </c>
      <c r="B43">
        <v>417908.04</v>
      </c>
      <c r="C43">
        <v>47834.23</v>
      </c>
      <c r="D43">
        <v>285991.73</v>
      </c>
      <c r="F43">
        <v>170261.71</v>
      </c>
      <c r="G43">
        <v>104522.05</v>
      </c>
      <c r="I43">
        <v>0</v>
      </c>
      <c r="M43">
        <v>160047.04000000001</v>
      </c>
      <c r="N43">
        <v>1484.48</v>
      </c>
      <c r="Q43">
        <v>-999664.08</v>
      </c>
      <c r="R43">
        <v>2083523.09</v>
      </c>
      <c r="T43">
        <v>998180</v>
      </c>
      <c r="U43">
        <v>37450</v>
      </c>
      <c r="V43">
        <v>581.78</v>
      </c>
      <c r="W43">
        <v>550872</v>
      </c>
      <c r="Y43">
        <v>828919</v>
      </c>
      <c r="Z43">
        <v>9719</v>
      </c>
      <c r="AB43">
        <v>627663.49</v>
      </c>
      <c r="AC43">
        <v>248757.43</v>
      </c>
    </row>
    <row r="44" spans="1:30" x14ac:dyDescent="0.25">
      <c r="A44" t="s">
        <v>221</v>
      </c>
      <c r="B44">
        <v>580227.13</v>
      </c>
      <c r="C44">
        <v>22703.5</v>
      </c>
      <c r="D44">
        <v>10684.09</v>
      </c>
      <c r="F44">
        <v>1035015.13</v>
      </c>
      <c r="G44">
        <v>285086.45</v>
      </c>
      <c r="I44">
        <v>0</v>
      </c>
      <c r="N44">
        <v>1770.32</v>
      </c>
      <c r="Q44">
        <v>1905442.14</v>
      </c>
      <c r="T44">
        <v>1363556.31</v>
      </c>
      <c r="V44">
        <v>621.42999999999995</v>
      </c>
      <c r="W44">
        <v>812847</v>
      </c>
      <c r="Y44">
        <v>1309977</v>
      </c>
      <c r="Z44">
        <v>1240</v>
      </c>
      <c r="AA44">
        <v>960</v>
      </c>
      <c r="AB44">
        <v>591145.52</v>
      </c>
      <c r="AC44">
        <v>147763.26999999999</v>
      </c>
    </row>
    <row r="45" spans="1:30" x14ac:dyDescent="0.25">
      <c r="A45" t="s">
        <v>222</v>
      </c>
      <c r="B45">
        <v>254785.03</v>
      </c>
      <c r="C45">
        <v>148604.51</v>
      </c>
      <c r="D45">
        <v>50901.31</v>
      </c>
      <c r="F45">
        <v>607783.19999999995</v>
      </c>
      <c r="G45">
        <v>209911.84</v>
      </c>
      <c r="I45">
        <v>8100</v>
      </c>
      <c r="M45">
        <v>72000</v>
      </c>
      <c r="N45">
        <v>5909.42</v>
      </c>
      <c r="Q45">
        <v>-423177.52</v>
      </c>
      <c r="R45">
        <v>1500565.11</v>
      </c>
      <c r="T45">
        <v>1194785.6299999999</v>
      </c>
      <c r="U45">
        <v>420850</v>
      </c>
      <c r="V45">
        <v>241.3</v>
      </c>
      <c r="W45">
        <v>1080165.7</v>
      </c>
      <c r="Y45">
        <v>1416438.7</v>
      </c>
      <c r="Z45">
        <v>28203</v>
      </c>
      <c r="AB45">
        <v>959976.58</v>
      </c>
      <c r="AC45">
        <v>120121.26</v>
      </c>
    </row>
    <row r="46" spans="1:30" x14ac:dyDescent="0.25">
      <c r="A46" t="s">
        <v>224</v>
      </c>
      <c r="B46">
        <v>310806.73</v>
      </c>
      <c r="C46">
        <v>4107.8999999999996</v>
      </c>
      <c r="D46">
        <v>10666.87</v>
      </c>
      <c r="F46">
        <v>15537</v>
      </c>
      <c r="G46">
        <v>34052.1</v>
      </c>
      <c r="I46">
        <v>0</v>
      </c>
      <c r="M46">
        <v>40416</v>
      </c>
      <c r="N46">
        <v>1691.01</v>
      </c>
      <c r="Q46">
        <v>-2101244.9500000002</v>
      </c>
      <c r="R46">
        <v>2280594.58</v>
      </c>
      <c r="T46">
        <v>1053677.1499999999</v>
      </c>
      <c r="V46">
        <v>299.57</v>
      </c>
      <c r="W46">
        <v>1347327.2</v>
      </c>
      <c r="Y46">
        <v>1696347.67</v>
      </c>
      <c r="Z46">
        <v>47592</v>
      </c>
      <c r="AB46">
        <v>383200.7</v>
      </c>
      <c r="AC46">
        <v>20857.59</v>
      </c>
    </row>
    <row r="47" spans="1:30" x14ac:dyDescent="0.25">
      <c r="A47" t="s">
        <v>228</v>
      </c>
      <c r="B47">
        <v>133363.48000000001</v>
      </c>
      <c r="C47">
        <v>59621.25</v>
      </c>
      <c r="D47">
        <v>108467.18</v>
      </c>
      <c r="F47">
        <v>5745814</v>
      </c>
      <c r="G47">
        <v>1784603.59</v>
      </c>
      <c r="I47">
        <v>-3578</v>
      </c>
      <c r="N47">
        <v>376</v>
      </c>
      <c r="P47">
        <v>-1378318.91</v>
      </c>
      <c r="Q47">
        <v>7284551.5499999998</v>
      </c>
      <c r="R47">
        <v>2114009</v>
      </c>
      <c r="T47">
        <v>640271.37</v>
      </c>
      <c r="U47">
        <v>94250</v>
      </c>
      <c r="V47">
        <v>982.05</v>
      </c>
      <c r="W47">
        <v>363519.15</v>
      </c>
      <c r="Y47">
        <v>622689.15</v>
      </c>
      <c r="AB47">
        <v>204755.62</v>
      </c>
      <c r="AC47">
        <v>210698.74</v>
      </c>
    </row>
    <row r="48" spans="1:30" x14ac:dyDescent="0.25">
      <c r="A48" t="s">
        <v>229</v>
      </c>
      <c r="B48">
        <v>661990.24</v>
      </c>
      <c r="C48">
        <v>54450.43</v>
      </c>
      <c r="D48">
        <v>13132.03</v>
      </c>
      <c r="F48">
        <v>3444293.99</v>
      </c>
      <c r="G48">
        <v>191124.34</v>
      </c>
      <c r="I48">
        <v>0</v>
      </c>
      <c r="M48">
        <v>383250</v>
      </c>
      <c r="N48">
        <v>259.64</v>
      </c>
      <c r="Q48">
        <v>2554156</v>
      </c>
      <c r="R48">
        <v>1646714.98</v>
      </c>
      <c r="T48">
        <v>688101.31</v>
      </c>
      <c r="V48">
        <v>763.17</v>
      </c>
      <c r="W48">
        <v>798517.83</v>
      </c>
      <c r="Y48">
        <v>1009548.83</v>
      </c>
      <c r="AA48">
        <v>21632</v>
      </c>
      <c r="AB48">
        <v>288634.21999999997</v>
      </c>
      <c r="AC48">
        <v>163578.78</v>
      </c>
      <c r="AD48">
        <v>208040</v>
      </c>
    </row>
    <row r="49" spans="1:30" x14ac:dyDescent="0.25">
      <c r="A49" t="s">
        <v>230</v>
      </c>
      <c r="B49">
        <v>1214151.02</v>
      </c>
      <c r="C49">
        <v>6601.5</v>
      </c>
      <c r="D49">
        <v>22508.05</v>
      </c>
      <c r="F49">
        <v>1357307.86</v>
      </c>
      <c r="G49">
        <v>1940883.82</v>
      </c>
      <c r="H49">
        <v>73999</v>
      </c>
      <c r="I49">
        <v>-13500</v>
      </c>
      <c r="M49">
        <v>190000</v>
      </c>
      <c r="N49">
        <v>756.17</v>
      </c>
      <c r="P49">
        <v>27700</v>
      </c>
      <c r="Q49">
        <v>2296348.94</v>
      </c>
      <c r="R49">
        <v>2273364.33</v>
      </c>
      <c r="T49">
        <v>439726.88</v>
      </c>
      <c r="V49">
        <v>1343.72</v>
      </c>
      <c r="W49">
        <v>673645</v>
      </c>
      <c r="Y49">
        <v>897639</v>
      </c>
      <c r="AB49">
        <v>185475.34</v>
      </c>
      <c r="AC49">
        <v>199579.45</v>
      </c>
    </row>
    <row r="50" spans="1:30" x14ac:dyDescent="0.25">
      <c r="A50" t="s">
        <v>234</v>
      </c>
      <c r="B50">
        <v>1366421.03</v>
      </c>
      <c r="C50">
        <v>0</v>
      </c>
      <c r="D50">
        <v>456.14</v>
      </c>
      <c r="F50">
        <v>25874.98</v>
      </c>
      <c r="G50">
        <v>585437.16</v>
      </c>
      <c r="I50">
        <v>0</v>
      </c>
      <c r="J50">
        <v>956.8</v>
      </c>
      <c r="N50">
        <v>3716.3</v>
      </c>
      <c r="O50">
        <v>118000</v>
      </c>
      <c r="Q50">
        <v>-610377.69999999995</v>
      </c>
      <c r="R50">
        <v>2191305.25</v>
      </c>
      <c r="S50">
        <v>1131.93</v>
      </c>
      <c r="T50">
        <v>1110805.57</v>
      </c>
      <c r="W50">
        <v>1145947.2</v>
      </c>
      <c r="Y50">
        <v>1341853.2</v>
      </c>
      <c r="Z50">
        <v>9440</v>
      </c>
      <c r="AB50">
        <v>397903.84</v>
      </c>
      <c r="AC50">
        <v>65909</v>
      </c>
    </row>
    <row r="51" spans="1:30" x14ac:dyDescent="0.25">
      <c r="A51" t="s">
        <v>235</v>
      </c>
      <c r="B51">
        <v>1485530.19</v>
      </c>
      <c r="C51">
        <v>0</v>
      </c>
      <c r="D51">
        <v>73489.740000000005</v>
      </c>
      <c r="F51">
        <v>978050.28</v>
      </c>
      <c r="G51">
        <v>69053.52</v>
      </c>
      <c r="I51">
        <v>-4000</v>
      </c>
      <c r="M51">
        <v>424950</v>
      </c>
      <c r="N51">
        <v>-348057.96</v>
      </c>
      <c r="Q51">
        <v>274569.81</v>
      </c>
      <c r="R51">
        <v>2281491.52</v>
      </c>
      <c r="T51">
        <v>2564984.14</v>
      </c>
      <c r="V51">
        <v>1576.15</v>
      </c>
      <c r="W51">
        <v>2313591.6</v>
      </c>
      <c r="Y51">
        <v>2591191.6</v>
      </c>
      <c r="AB51">
        <v>1273111.83</v>
      </c>
      <c r="AC51">
        <v>126078.1</v>
      </c>
    </row>
    <row r="52" spans="1:30" x14ac:dyDescent="0.25">
      <c r="A52" t="s">
        <v>236</v>
      </c>
      <c r="B52">
        <v>1087097.3600000001</v>
      </c>
      <c r="C52">
        <v>6192</v>
      </c>
      <c r="D52">
        <v>22288.67</v>
      </c>
      <c r="F52">
        <v>15513.68</v>
      </c>
      <c r="G52">
        <v>1368216.32</v>
      </c>
      <c r="I52">
        <v>0</v>
      </c>
      <c r="J52">
        <v>0</v>
      </c>
      <c r="N52">
        <v>5468.51</v>
      </c>
      <c r="Q52">
        <v>-697981.57</v>
      </c>
      <c r="R52">
        <v>2647377.69</v>
      </c>
      <c r="T52">
        <v>1982439.5</v>
      </c>
      <c r="V52">
        <v>362.71</v>
      </c>
      <c r="W52">
        <v>1371465.9</v>
      </c>
      <c r="Y52">
        <v>1371465.9</v>
      </c>
      <c r="AB52">
        <v>1066643.81</v>
      </c>
      <c r="AC52">
        <v>99462.83</v>
      </c>
      <c r="AD52">
        <v>202.17</v>
      </c>
    </row>
    <row r="53" spans="1:30" x14ac:dyDescent="0.25">
      <c r="A53" t="s">
        <v>237</v>
      </c>
      <c r="B53">
        <v>1579376.26</v>
      </c>
      <c r="C53">
        <v>0</v>
      </c>
      <c r="D53">
        <v>29597.599999999999</v>
      </c>
      <c r="F53">
        <v>26359.22</v>
      </c>
      <c r="G53">
        <v>297727.27</v>
      </c>
      <c r="I53">
        <v>0</v>
      </c>
      <c r="K53">
        <v>191520</v>
      </c>
      <c r="N53">
        <v>2268.8200000000002</v>
      </c>
      <c r="Q53">
        <v>-2944736.05</v>
      </c>
      <c r="R53">
        <v>4706462.17</v>
      </c>
      <c r="T53">
        <v>1625174.22</v>
      </c>
      <c r="V53">
        <v>3161.97</v>
      </c>
      <c r="W53">
        <v>1417242.6</v>
      </c>
      <c r="Y53">
        <v>1877081.6</v>
      </c>
      <c r="AB53">
        <v>770971.33</v>
      </c>
      <c r="AC53">
        <v>109480.45</v>
      </c>
    </row>
    <row r="54" spans="1:30" x14ac:dyDescent="0.25">
      <c r="A54" t="s">
        <v>241</v>
      </c>
      <c r="B54">
        <v>1308772.5900000001</v>
      </c>
      <c r="C54">
        <v>0</v>
      </c>
      <c r="D54">
        <v>46038.94</v>
      </c>
      <c r="F54">
        <v>940204.05</v>
      </c>
      <c r="G54">
        <v>1145784.77</v>
      </c>
      <c r="N54">
        <v>-1221.9000000000001</v>
      </c>
      <c r="Q54">
        <v>2386616.98</v>
      </c>
      <c r="R54">
        <v>954921</v>
      </c>
      <c r="T54">
        <v>167375.19</v>
      </c>
      <c r="U54">
        <v>326500</v>
      </c>
      <c r="V54">
        <v>1502.07</v>
      </c>
      <c r="W54">
        <v>754924.36</v>
      </c>
      <c r="X54">
        <v>901700.05</v>
      </c>
      <c r="Y54">
        <v>1263220.3600000001</v>
      </c>
      <c r="AB54">
        <v>480169.45</v>
      </c>
      <c r="AC54">
        <v>259627.59</v>
      </c>
      <c r="AD54">
        <v>48500</v>
      </c>
    </row>
    <row r="55" spans="1:30" x14ac:dyDescent="0.25">
      <c r="A55" t="s">
        <v>242</v>
      </c>
      <c r="B55">
        <v>2171439.83</v>
      </c>
      <c r="C55">
        <v>45020</v>
      </c>
      <c r="D55">
        <v>136653.51</v>
      </c>
      <c r="F55">
        <v>1664659.28</v>
      </c>
      <c r="G55">
        <v>406530.62</v>
      </c>
      <c r="M55">
        <v>2473417.19</v>
      </c>
      <c r="N55">
        <v>661.7</v>
      </c>
      <c r="Q55">
        <v>-1297667.96</v>
      </c>
      <c r="R55">
        <v>2528782.23</v>
      </c>
      <c r="T55">
        <v>261509</v>
      </c>
      <c r="U55">
        <v>112100</v>
      </c>
      <c r="V55">
        <v>2772.09</v>
      </c>
      <c r="W55">
        <v>983917</v>
      </c>
      <c r="X55">
        <v>3392721.66</v>
      </c>
      <c r="Y55">
        <v>1476588</v>
      </c>
      <c r="Z55">
        <v>7038</v>
      </c>
      <c r="AA55">
        <v>1216</v>
      </c>
      <c r="AB55">
        <v>2256443.7799999998</v>
      </c>
      <c r="AC55">
        <v>241623.89</v>
      </c>
      <c r="AD55">
        <v>15000</v>
      </c>
    </row>
    <row r="56" spans="1:30" x14ac:dyDescent="0.25">
      <c r="A56" t="s">
        <v>243</v>
      </c>
      <c r="B56">
        <v>101666.52</v>
      </c>
      <c r="C56">
        <v>0</v>
      </c>
      <c r="D56">
        <v>18300</v>
      </c>
      <c r="F56">
        <v>688679.41</v>
      </c>
      <c r="G56">
        <v>238877.83</v>
      </c>
      <c r="N56">
        <v>140.03</v>
      </c>
      <c r="Q56">
        <v>-1254636.56</v>
      </c>
      <c r="R56">
        <v>2500517.0699999998</v>
      </c>
      <c r="T56">
        <v>265641.87</v>
      </c>
      <c r="U56">
        <v>129789</v>
      </c>
      <c r="V56">
        <v>399.93</v>
      </c>
      <c r="W56">
        <v>1722104.5</v>
      </c>
      <c r="X56">
        <v>855273.9</v>
      </c>
      <c r="Y56">
        <v>2063692.5</v>
      </c>
      <c r="AB56">
        <v>854040.33</v>
      </c>
      <c r="AC56">
        <v>146463.15</v>
      </c>
      <c r="AD56">
        <v>26000</v>
      </c>
    </row>
    <row r="57" spans="1:30" x14ac:dyDescent="0.25">
      <c r="A57" t="s">
        <v>244</v>
      </c>
      <c r="B57">
        <v>751474.54</v>
      </c>
      <c r="C57">
        <v>0</v>
      </c>
      <c r="D57">
        <v>43195.8</v>
      </c>
      <c r="F57">
        <v>445436.55</v>
      </c>
      <c r="G57">
        <v>274367.86</v>
      </c>
      <c r="N57">
        <v>1359.55</v>
      </c>
      <c r="Q57">
        <v>-356147.71</v>
      </c>
      <c r="R57">
        <v>1946573.94</v>
      </c>
      <c r="T57">
        <v>271279.21999999997</v>
      </c>
      <c r="U57">
        <v>332000</v>
      </c>
      <c r="V57">
        <v>727.66</v>
      </c>
      <c r="W57">
        <v>844735</v>
      </c>
      <c r="X57">
        <v>742358.4</v>
      </c>
      <c r="Y57">
        <v>1191412</v>
      </c>
      <c r="Z57">
        <v>9352</v>
      </c>
      <c r="AB57">
        <v>628771.80000000005</v>
      </c>
      <c r="AC57">
        <v>160534.51</v>
      </c>
      <c r="AD57">
        <v>26000</v>
      </c>
    </row>
    <row r="58" spans="1:30" x14ac:dyDescent="0.25">
      <c r="A58" t="s">
        <v>245</v>
      </c>
      <c r="B58">
        <v>643082.14</v>
      </c>
      <c r="C58">
        <v>0</v>
      </c>
      <c r="D58">
        <v>18754.5</v>
      </c>
      <c r="F58">
        <v>307730.7</v>
      </c>
      <c r="G58">
        <v>204894.42</v>
      </c>
      <c r="N58">
        <v>2328.4299999999998</v>
      </c>
      <c r="Q58">
        <v>2045071.03</v>
      </c>
      <c r="R58">
        <v>-980950.37</v>
      </c>
      <c r="T58">
        <v>325835.61</v>
      </c>
      <c r="U58">
        <v>184600</v>
      </c>
      <c r="V58">
        <v>719.09</v>
      </c>
      <c r="W58">
        <v>1537483.5</v>
      </c>
      <c r="X58">
        <v>771520</v>
      </c>
      <c r="Y58">
        <v>1763635.5</v>
      </c>
      <c r="Z58">
        <v>408</v>
      </c>
      <c r="AB58">
        <v>772972.93</v>
      </c>
      <c r="AC58">
        <v>65206.1</v>
      </c>
    </row>
    <row r="59" spans="1:30" x14ac:dyDescent="0.25">
      <c r="A59" t="s">
        <v>246</v>
      </c>
      <c r="B59">
        <v>464381.27</v>
      </c>
      <c r="C59">
        <v>0</v>
      </c>
      <c r="D59">
        <v>5002</v>
      </c>
      <c r="F59">
        <v>743696.84</v>
      </c>
      <c r="G59">
        <v>74795.7</v>
      </c>
      <c r="H59">
        <v>0</v>
      </c>
      <c r="N59">
        <v>325</v>
      </c>
      <c r="Q59">
        <v>-264149.7</v>
      </c>
      <c r="R59">
        <v>1692734</v>
      </c>
      <c r="T59">
        <v>88704.25</v>
      </c>
      <c r="V59">
        <v>648.47</v>
      </c>
      <c r="W59">
        <v>469854</v>
      </c>
      <c r="X59">
        <v>715514.15</v>
      </c>
      <c r="Y59">
        <v>963873</v>
      </c>
      <c r="Z59">
        <v>1320</v>
      </c>
      <c r="AB59">
        <v>310005.53000000003</v>
      </c>
      <c r="AC59">
        <v>141244.82999999999</v>
      </c>
    </row>
    <row r="60" spans="1:30" x14ac:dyDescent="0.25">
      <c r="A60" t="s">
        <v>250</v>
      </c>
      <c r="B60">
        <v>909143.99</v>
      </c>
      <c r="C60">
        <v>93600</v>
      </c>
      <c r="D60">
        <v>11515.98</v>
      </c>
      <c r="F60">
        <v>475775.1</v>
      </c>
      <c r="G60">
        <v>-529853.16</v>
      </c>
      <c r="I60">
        <v>-7980</v>
      </c>
      <c r="M60">
        <v>571999</v>
      </c>
      <c r="N60">
        <v>606.78</v>
      </c>
      <c r="Q60">
        <v>-1350422.64</v>
      </c>
      <c r="R60">
        <v>2210713.7999999998</v>
      </c>
      <c r="T60">
        <v>1441453.42</v>
      </c>
      <c r="V60">
        <v>1057.6500000000001</v>
      </c>
      <c r="W60">
        <v>748278</v>
      </c>
      <c r="X60">
        <v>65564.19</v>
      </c>
      <c r="Y60">
        <v>888317</v>
      </c>
      <c r="AA60">
        <v>1240</v>
      </c>
      <c r="AB60">
        <v>812329.09</v>
      </c>
      <c r="AC60">
        <v>479191.77</v>
      </c>
      <c r="AD60">
        <v>14839</v>
      </c>
    </row>
    <row r="61" spans="1:30" x14ac:dyDescent="0.25">
      <c r="A61" t="s">
        <v>251</v>
      </c>
      <c r="B61">
        <v>521232.14</v>
      </c>
      <c r="C61">
        <v>104498</v>
      </c>
      <c r="D61">
        <v>146969.38</v>
      </c>
      <c r="F61">
        <v>279786.77</v>
      </c>
      <c r="G61">
        <v>203600.99</v>
      </c>
      <c r="I61">
        <v>14080</v>
      </c>
      <c r="M61">
        <v>243269</v>
      </c>
      <c r="N61">
        <v>417</v>
      </c>
      <c r="Q61">
        <v>-439749.6</v>
      </c>
      <c r="R61">
        <v>1549075.07</v>
      </c>
      <c r="T61">
        <v>1691221.2</v>
      </c>
      <c r="U61">
        <v>70502</v>
      </c>
      <c r="V61">
        <v>539.29</v>
      </c>
      <c r="W61">
        <v>1694644</v>
      </c>
      <c r="X61">
        <v>60261.87</v>
      </c>
      <c r="Y61">
        <v>2106793.79</v>
      </c>
      <c r="AA61">
        <v>37856</v>
      </c>
      <c r="AB61">
        <v>973234.96</v>
      </c>
      <c r="AC61">
        <v>167678.79999999999</v>
      </c>
      <c r="AD61">
        <v>22219</v>
      </c>
    </row>
    <row r="62" spans="1:30" x14ac:dyDescent="0.25">
      <c r="A62" t="s">
        <v>252</v>
      </c>
      <c r="B62">
        <v>328406.52</v>
      </c>
      <c r="C62">
        <v>39041</v>
      </c>
      <c r="D62">
        <v>61038.080000000002</v>
      </c>
      <c r="F62">
        <v>131314.51999999999</v>
      </c>
      <c r="G62">
        <v>92242.57</v>
      </c>
      <c r="M62">
        <v>253905</v>
      </c>
      <c r="N62">
        <v>0</v>
      </c>
      <c r="Q62">
        <v>-2994067.77</v>
      </c>
      <c r="R62">
        <v>3406179.86</v>
      </c>
      <c r="T62">
        <v>2123634.98</v>
      </c>
      <c r="X62">
        <v>93631.14</v>
      </c>
      <c r="Y62">
        <v>422781.12</v>
      </c>
      <c r="Z62">
        <v>22000</v>
      </c>
      <c r="AB62">
        <v>1286755.21</v>
      </c>
      <c r="AC62">
        <v>79616.13</v>
      </c>
      <c r="AD62">
        <v>33052</v>
      </c>
    </row>
    <row r="63" spans="1:30" x14ac:dyDescent="0.25">
      <c r="A63" t="s">
        <v>253</v>
      </c>
      <c r="B63">
        <v>1610746.51</v>
      </c>
      <c r="C63">
        <v>24098</v>
      </c>
      <c r="D63">
        <v>16056.41</v>
      </c>
      <c r="F63">
        <v>168734.36</v>
      </c>
      <c r="G63">
        <v>167478.04999999999</v>
      </c>
      <c r="I63">
        <v>0</v>
      </c>
      <c r="M63">
        <v>1188930</v>
      </c>
      <c r="N63">
        <v>224.92</v>
      </c>
      <c r="Q63">
        <v>-1184587.6599999999</v>
      </c>
      <c r="R63">
        <v>1679166.57</v>
      </c>
      <c r="T63">
        <v>1858785.06</v>
      </c>
      <c r="U63">
        <v>190000</v>
      </c>
      <c r="V63">
        <v>1716.45</v>
      </c>
      <c r="W63">
        <v>841592.14</v>
      </c>
      <c r="Y63">
        <v>1031551.14</v>
      </c>
      <c r="Z63">
        <v>24880</v>
      </c>
      <c r="AA63">
        <v>2400</v>
      </c>
      <c r="AB63">
        <v>1252628.49</v>
      </c>
      <c r="AC63">
        <v>46259.76</v>
      </c>
      <c r="AD63">
        <v>15717</v>
      </c>
    </row>
    <row r="64" spans="1:30" x14ac:dyDescent="0.25">
      <c r="A64" t="s">
        <v>254</v>
      </c>
      <c r="B64">
        <v>252305.63</v>
      </c>
      <c r="C64">
        <v>49918</v>
      </c>
      <c r="D64">
        <v>94035.7</v>
      </c>
      <c r="F64">
        <v>458171.95</v>
      </c>
      <c r="G64">
        <v>165335.26999999999</v>
      </c>
      <c r="I64">
        <v>0</v>
      </c>
      <c r="M64">
        <v>147900</v>
      </c>
      <c r="N64">
        <v>0</v>
      </c>
      <c r="Q64">
        <v>-355511.83</v>
      </c>
      <c r="R64">
        <v>1290095.46</v>
      </c>
      <c r="T64">
        <v>1110499.3700000001</v>
      </c>
      <c r="U64">
        <v>330800</v>
      </c>
      <c r="V64">
        <v>417.28</v>
      </c>
      <c r="W64">
        <v>1685101</v>
      </c>
      <c r="X64">
        <v>109200</v>
      </c>
      <c r="Y64">
        <v>1851508</v>
      </c>
      <c r="Z64">
        <v>32172</v>
      </c>
      <c r="AA64">
        <v>1080</v>
      </c>
      <c r="AB64">
        <v>998123.71</v>
      </c>
      <c r="AC64">
        <v>158779.01999999999</v>
      </c>
      <c r="AD64">
        <v>947</v>
      </c>
    </row>
    <row r="65" spans="1:30" x14ac:dyDescent="0.25">
      <c r="A65" t="s">
        <v>255</v>
      </c>
      <c r="B65">
        <v>825926.91</v>
      </c>
      <c r="C65">
        <v>93959</v>
      </c>
      <c r="D65">
        <v>73496</v>
      </c>
      <c r="F65">
        <v>40218.339999999997</v>
      </c>
      <c r="G65">
        <v>-94279.75</v>
      </c>
      <c r="I65">
        <v>0</v>
      </c>
      <c r="M65">
        <v>252505</v>
      </c>
      <c r="N65">
        <v>23571</v>
      </c>
      <c r="Q65">
        <v>-1459424</v>
      </c>
      <c r="R65">
        <v>2056145.55</v>
      </c>
      <c r="T65">
        <v>1415937.88</v>
      </c>
      <c r="V65">
        <v>815.44</v>
      </c>
      <c r="W65">
        <v>1311902.8</v>
      </c>
      <c r="Y65">
        <v>1546494.8</v>
      </c>
      <c r="Z65">
        <v>137320</v>
      </c>
      <c r="AA65">
        <v>4222</v>
      </c>
      <c r="AB65">
        <v>632083.14</v>
      </c>
      <c r="AC65">
        <v>74227.23</v>
      </c>
      <c r="AD65">
        <v>26481</v>
      </c>
    </row>
    <row r="66" spans="1:30" x14ac:dyDescent="0.25">
      <c r="A66" t="s">
        <v>259</v>
      </c>
      <c r="B66">
        <v>270887.93</v>
      </c>
      <c r="C66">
        <v>0</v>
      </c>
      <c r="D66">
        <v>88163.51</v>
      </c>
      <c r="F66">
        <v>392437</v>
      </c>
      <c r="G66">
        <v>260805.36</v>
      </c>
      <c r="I66">
        <v>16268</v>
      </c>
      <c r="M66">
        <v>40441</v>
      </c>
      <c r="N66">
        <v>19084</v>
      </c>
      <c r="Q66">
        <v>-1577768.65</v>
      </c>
      <c r="R66">
        <v>2912713.08</v>
      </c>
      <c r="S66">
        <v>1097.74</v>
      </c>
      <c r="T66">
        <v>1170647.8700000001</v>
      </c>
      <c r="U66">
        <v>30000</v>
      </c>
      <c r="Y66">
        <v>245370</v>
      </c>
      <c r="AB66">
        <v>881523.55</v>
      </c>
      <c r="AC66">
        <v>199536.9</v>
      </c>
    </row>
    <row r="67" spans="1:30" x14ac:dyDescent="0.25">
      <c r="A67" t="s">
        <v>260</v>
      </c>
      <c r="B67">
        <v>617257.24</v>
      </c>
      <c r="C67">
        <v>0</v>
      </c>
      <c r="D67">
        <v>26058.19</v>
      </c>
      <c r="F67">
        <v>764625.95</v>
      </c>
      <c r="G67">
        <v>269123.11</v>
      </c>
      <c r="I67">
        <v>7495</v>
      </c>
      <c r="M67">
        <v>16200</v>
      </c>
      <c r="N67">
        <v>3511.85</v>
      </c>
      <c r="Q67">
        <v>497299.53</v>
      </c>
      <c r="R67">
        <v>1364480.05</v>
      </c>
      <c r="T67">
        <v>1064196.55</v>
      </c>
      <c r="V67">
        <v>1083.48</v>
      </c>
      <c r="Y67">
        <v>232950</v>
      </c>
      <c r="Z67">
        <v>1632</v>
      </c>
      <c r="AA67">
        <v>2184</v>
      </c>
      <c r="AB67">
        <v>661356.43999999994</v>
      </c>
      <c r="AC67">
        <v>136719.79</v>
      </c>
    </row>
    <row r="68" spans="1:30" x14ac:dyDescent="0.25">
      <c r="A68" t="s">
        <v>261</v>
      </c>
      <c r="B68">
        <v>244078.89</v>
      </c>
      <c r="C68">
        <v>0</v>
      </c>
      <c r="D68">
        <v>6432.86</v>
      </c>
      <c r="F68">
        <v>727016.46</v>
      </c>
      <c r="G68">
        <v>155156.01</v>
      </c>
      <c r="I68">
        <v>69185</v>
      </c>
      <c r="N68">
        <v>1750</v>
      </c>
      <c r="Q68">
        <v>-899305.65</v>
      </c>
      <c r="R68">
        <v>2067672.51</v>
      </c>
      <c r="T68">
        <v>818708.61</v>
      </c>
      <c r="V68">
        <v>456.43</v>
      </c>
      <c r="Y68">
        <v>86144</v>
      </c>
      <c r="AB68">
        <v>541725.55000000005</v>
      </c>
      <c r="AC68">
        <v>109994.78</v>
      </c>
    </row>
    <row r="69" spans="1:30" x14ac:dyDescent="0.25">
      <c r="A69" t="s">
        <v>262</v>
      </c>
      <c r="B69">
        <v>93559.47</v>
      </c>
      <c r="C69">
        <v>0</v>
      </c>
      <c r="D69">
        <v>34946.21</v>
      </c>
      <c r="F69">
        <v>1101080.82</v>
      </c>
      <c r="G69">
        <v>231270.37</v>
      </c>
      <c r="I69">
        <v>0</v>
      </c>
      <c r="M69">
        <v>70050</v>
      </c>
      <c r="N69">
        <v>0</v>
      </c>
      <c r="Q69">
        <v>-524351.86</v>
      </c>
      <c r="R69">
        <v>2226508.67</v>
      </c>
      <c r="S69">
        <v>390.01</v>
      </c>
      <c r="T69">
        <v>1345952.9</v>
      </c>
      <c r="Y69">
        <v>277046</v>
      </c>
      <c r="AB69">
        <v>1009863.65</v>
      </c>
      <c r="AC69">
        <v>170934.82</v>
      </c>
    </row>
    <row r="70" spans="1:30" x14ac:dyDescent="0.25">
      <c r="A70" t="s">
        <v>263</v>
      </c>
      <c r="B70">
        <v>394533.24</v>
      </c>
      <c r="C70">
        <v>0</v>
      </c>
      <c r="D70">
        <v>14584.47</v>
      </c>
      <c r="F70">
        <v>350277.06</v>
      </c>
      <c r="G70">
        <v>431203.18</v>
      </c>
      <c r="I70">
        <v>0</v>
      </c>
      <c r="M70">
        <v>483440</v>
      </c>
      <c r="N70">
        <v>2488</v>
      </c>
      <c r="Q70">
        <v>-726931.76</v>
      </c>
      <c r="R70">
        <v>2114406.96</v>
      </c>
      <c r="S70">
        <v>1012.01</v>
      </c>
      <c r="T70">
        <v>1273293.58</v>
      </c>
      <c r="Y70">
        <v>245846</v>
      </c>
      <c r="Z70">
        <v>4774</v>
      </c>
      <c r="AB70">
        <v>1235536.6100000001</v>
      </c>
      <c r="AC70">
        <v>156426.46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M123"/>
  <sheetViews>
    <sheetView topLeftCell="C1" zoomScale="94" zoomScaleNormal="94" workbookViewId="0">
      <selection activeCell="Q2" sqref="Q2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65" bestFit="1" customWidth="1"/>
    <col min="4" max="4" width="26.8984375" style="65" customWidth="1"/>
    <col min="5" max="5" width="38.296875" bestFit="1" customWidth="1"/>
    <col min="6" max="9" width="8.796875" style="297"/>
    <col min="10" max="12" width="8.796875"/>
    <col min="13" max="16" width="8.796875" style="297"/>
    <col min="17" max="20" width="8.796875"/>
    <col min="21" max="25" width="8.796875" style="297"/>
    <col min="26" max="33" width="8.796875"/>
    <col min="34" max="34" width="17.19921875" style="41" bestFit="1" customWidth="1"/>
    <col min="35" max="35" width="14.5" style="28" bestFit="1" customWidth="1"/>
    <col min="36" max="36" width="15.09765625" style="25" bestFit="1" customWidth="1"/>
    <col min="37" max="37" width="16.09765625" style="37" bestFit="1" customWidth="1"/>
    <col min="38" max="38" width="16.09765625" style="35" bestFit="1" customWidth="1"/>
    <col min="39" max="39" width="15.69921875" style="26" bestFit="1" customWidth="1"/>
    <col min="40" max="16384" width="9" style="1"/>
  </cols>
  <sheetData>
    <row r="1" spans="1:39" x14ac:dyDescent="0.25">
      <c r="E1" t="s">
        <v>2440</v>
      </c>
      <c r="F1" s="297" t="s">
        <v>2441</v>
      </c>
      <c r="G1" s="297" t="s">
        <v>2442</v>
      </c>
      <c r="H1" s="297" t="s">
        <v>2443</v>
      </c>
      <c r="I1" s="297" t="s">
        <v>2444</v>
      </c>
      <c r="J1" t="s">
        <v>2445</v>
      </c>
      <c r="K1" t="s">
        <v>2446</v>
      </c>
      <c r="L1" t="s">
        <v>2447</v>
      </c>
      <c r="M1" s="297" t="s">
        <v>2448</v>
      </c>
      <c r="N1" s="297" t="s">
        <v>2449</v>
      </c>
      <c r="O1" s="297" t="s">
        <v>2450</v>
      </c>
      <c r="P1" s="297" t="s">
        <v>2451</v>
      </c>
      <c r="Q1" t="s">
        <v>2452</v>
      </c>
      <c r="R1" t="s">
        <v>2453</v>
      </c>
      <c r="S1" t="s">
        <v>2454</v>
      </c>
      <c r="T1" t="s">
        <v>2455</v>
      </c>
      <c r="U1" s="297" t="s">
        <v>2457</v>
      </c>
      <c r="V1" s="297" t="s">
        <v>2458</v>
      </c>
      <c r="W1" s="297" t="s">
        <v>2459</v>
      </c>
      <c r="X1" s="297" t="s">
        <v>2460</v>
      </c>
      <c r="Y1" s="297" t="s">
        <v>2461</v>
      </c>
      <c r="Z1" t="s">
        <v>2462</v>
      </c>
      <c r="AA1" t="s">
        <v>2463</v>
      </c>
      <c r="AB1" t="s">
        <v>2464</v>
      </c>
      <c r="AC1" t="s">
        <v>2465</v>
      </c>
      <c r="AD1" t="s">
        <v>2466</v>
      </c>
      <c r="AE1" t="s">
        <v>2583</v>
      </c>
      <c r="AF1" t="s">
        <v>2467</v>
      </c>
      <c r="AG1" t="s">
        <v>2586</v>
      </c>
      <c r="AH1" s="40" t="s">
        <v>6</v>
      </c>
      <c r="AI1" s="27" t="s">
        <v>7</v>
      </c>
      <c r="AJ1" s="14" t="s">
        <v>8</v>
      </c>
      <c r="AK1" s="17" t="s">
        <v>9</v>
      </c>
      <c r="AL1" s="18" t="s">
        <v>10</v>
      </c>
      <c r="AM1" s="57" t="s">
        <v>11</v>
      </c>
    </row>
    <row r="2" spans="1:39" x14ac:dyDescent="0.25">
      <c r="E2" t="s">
        <v>2468</v>
      </c>
      <c r="F2" s="297" t="s">
        <v>2469</v>
      </c>
      <c r="G2" s="297" t="s">
        <v>2470</v>
      </c>
      <c r="H2" s="297" t="s">
        <v>2471</v>
      </c>
      <c r="I2" s="297" t="s">
        <v>2472</v>
      </c>
      <c r="J2" t="s">
        <v>2473</v>
      </c>
      <c r="K2" t="s">
        <v>2474</v>
      </c>
      <c r="L2" t="s">
        <v>2475</v>
      </c>
      <c r="M2" s="297" t="s">
        <v>2476</v>
      </c>
      <c r="N2" s="297" t="s">
        <v>2477</v>
      </c>
      <c r="O2" s="297" t="s">
        <v>2478</v>
      </c>
      <c r="P2" s="297" t="s">
        <v>2479</v>
      </c>
      <c r="Q2" t="s">
        <v>2480</v>
      </c>
      <c r="R2" t="s">
        <v>2481</v>
      </c>
      <c r="S2" t="s">
        <v>2482</v>
      </c>
      <c r="T2" t="s">
        <v>2483</v>
      </c>
      <c r="U2" s="297" t="s">
        <v>2485</v>
      </c>
      <c r="V2" s="297" t="s">
        <v>2486</v>
      </c>
      <c r="W2" s="297" t="s">
        <v>2487</v>
      </c>
      <c r="X2" s="297" t="s">
        <v>2488</v>
      </c>
      <c r="Y2" s="297" t="s">
        <v>2489</v>
      </c>
      <c r="Z2" t="s">
        <v>2490</v>
      </c>
      <c r="AA2" t="s">
        <v>2491</v>
      </c>
      <c r="AB2" t="s">
        <v>2492</v>
      </c>
      <c r="AC2" t="s">
        <v>2493</v>
      </c>
      <c r="AD2" t="s">
        <v>2494</v>
      </c>
      <c r="AE2" t="s">
        <v>2588</v>
      </c>
      <c r="AF2" t="s">
        <v>2495</v>
      </c>
      <c r="AG2" t="s">
        <v>2591</v>
      </c>
      <c r="AH2" s="40"/>
      <c r="AI2" s="27"/>
      <c r="AJ2" s="14"/>
      <c r="AK2" s="19"/>
      <c r="AL2" s="20"/>
      <c r="AM2" s="14"/>
    </row>
    <row r="3" spans="1:39" x14ac:dyDescent="0.25">
      <c r="C3" s="65" t="s">
        <v>795</v>
      </c>
      <c r="E3" t="s">
        <v>2496</v>
      </c>
      <c r="F3" s="297">
        <v>71893074.930000007</v>
      </c>
      <c r="G3" s="297">
        <v>7234981.8200000003</v>
      </c>
      <c r="H3" s="297">
        <v>3004689.64</v>
      </c>
      <c r="I3" s="297">
        <v>10.28</v>
      </c>
      <c r="J3">
        <v>79479838.040000007</v>
      </c>
      <c r="K3">
        <v>46793143.890000001</v>
      </c>
      <c r="L3">
        <v>-2465.8200000000002</v>
      </c>
      <c r="M3" s="297">
        <v>967382.02</v>
      </c>
      <c r="N3" s="297">
        <v>52488.2</v>
      </c>
      <c r="O3" s="297">
        <v>323980</v>
      </c>
      <c r="P3" s="297">
        <v>-433581.04</v>
      </c>
      <c r="Q3">
        <v>807861.82</v>
      </c>
      <c r="R3">
        <v>-613397.63</v>
      </c>
      <c r="S3">
        <v>91008395.340000004</v>
      </c>
      <c r="T3">
        <v>111772175.73999999</v>
      </c>
      <c r="U3" s="297">
        <v>101645648.41</v>
      </c>
      <c r="V3" s="297">
        <v>14702226.32</v>
      </c>
      <c r="W3" s="297">
        <v>71935.87</v>
      </c>
      <c r="X3" s="297">
        <v>125063778.34</v>
      </c>
      <c r="Y3" s="297">
        <v>12746945.59</v>
      </c>
      <c r="Z3">
        <v>148032950.66999999</v>
      </c>
      <c r="AA3">
        <v>260553</v>
      </c>
      <c r="AB3">
        <v>332182</v>
      </c>
      <c r="AC3">
        <v>50104829.93</v>
      </c>
      <c r="AD3">
        <v>22698629.809999999</v>
      </c>
      <c r="AE3">
        <v>3244694.93</v>
      </c>
      <c r="AF3">
        <v>2778597.47</v>
      </c>
      <c r="AG3">
        <v>55376</v>
      </c>
      <c r="AH3" s="73">
        <f>SUM(AH4:AH123)</f>
        <v>82026356.209999993</v>
      </c>
      <c r="AI3" s="77">
        <f>SUM(AI4:AI123)</f>
        <v>836131.0199999999</v>
      </c>
      <c r="AJ3" s="21">
        <f>SUM(AJ4:AJ123)</f>
        <v>81190225.189999998</v>
      </c>
      <c r="AK3" s="22">
        <f>SUM(AK4:AK123)</f>
        <v>274104775.30999994</v>
      </c>
      <c r="AL3" s="16">
        <f t="shared" ref="AL3:AL11" si="0">SUM(Y3:AG3)</f>
        <v>240254759.40000001</v>
      </c>
      <c r="AM3" s="26">
        <f>SUM(AM4:AM123)</f>
        <v>39971609.730000004</v>
      </c>
    </row>
    <row r="4" spans="1:39" x14ac:dyDescent="0.25">
      <c r="E4" t="s">
        <v>2931</v>
      </c>
      <c r="F4" s="297">
        <v>1219114.0900000001</v>
      </c>
      <c r="G4" s="297">
        <v>0</v>
      </c>
      <c r="H4" s="297">
        <v>77530</v>
      </c>
      <c r="J4">
        <v>8</v>
      </c>
      <c r="K4">
        <v>195744.95</v>
      </c>
      <c r="M4" s="297">
        <v>0</v>
      </c>
      <c r="N4" s="297">
        <v>0</v>
      </c>
      <c r="O4" s="297">
        <v>25500</v>
      </c>
      <c r="P4" s="297">
        <v>0</v>
      </c>
      <c r="S4">
        <v>824418.46</v>
      </c>
      <c r="T4">
        <v>560321.12</v>
      </c>
      <c r="U4" s="297">
        <v>142800</v>
      </c>
      <c r="V4" s="297">
        <v>3870</v>
      </c>
      <c r="W4" s="297">
        <v>318.47000000000003</v>
      </c>
      <c r="X4" s="297">
        <v>3157326.64</v>
      </c>
      <c r="Y4" s="297">
        <v>1178413.6399999999</v>
      </c>
      <c r="Z4">
        <v>3163646.64</v>
      </c>
      <c r="AB4">
        <v>31200</v>
      </c>
      <c r="AC4">
        <v>253007.51</v>
      </c>
      <c r="AD4">
        <v>168717.14</v>
      </c>
      <c r="AE4">
        <v>10000</v>
      </c>
      <c r="AH4" s="73">
        <f t="shared" ref="AH4:AH12" si="1">SUM(F4:I4)</f>
        <v>1296644.0900000001</v>
      </c>
      <c r="AI4" s="77">
        <f t="shared" ref="AI4:AI11" si="2">SUM(L4:O4)</f>
        <v>25500</v>
      </c>
      <c r="AJ4" s="21">
        <f>AH4-AI4</f>
        <v>1271144.0900000001</v>
      </c>
      <c r="AK4" s="22">
        <f t="shared" ref="AK4:AK11" si="3">SUM(T4:AG4)</f>
        <v>8669621.1600000001</v>
      </c>
      <c r="AL4" s="16">
        <f t="shared" si="0"/>
        <v>4804984.93</v>
      </c>
      <c r="AM4" s="26">
        <f>AK4-AL4</f>
        <v>3864636.2300000004</v>
      </c>
    </row>
    <row r="5" spans="1:39" x14ac:dyDescent="0.25">
      <c r="E5" t="s">
        <v>2932</v>
      </c>
      <c r="F5" s="297">
        <v>226026.78</v>
      </c>
      <c r="G5" s="297">
        <v>12920</v>
      </c>
      <c r="H5" s="297">
        <v>5215</v>
      </c>
      <c r="J5">
        <v>236607.16</v>
      </c>
      <c r="K5">
        <v>91328.18</v>
      </c>
      <c r="P5" s="297">
        <v>10524.16</v>
      </c>
      <c r="S5">
        <v>-1571973.08</v>
      </c>
      <c r="T5">
        <v>2026803.02</v>
      </c>
      <c r="V5" s="297">
        <v>372000</v>
      </c>
      <c r="W5" s="297">
        <v>180.35</v>
      </c>
      <c r="X5" s="297">
        <v>573345.5</v>
      </c>
      <c r="Y5" s="297">
        <v>790800</v>
      </c>
      <c r="Z5">
        <v>585345.5</v>
      </c>
      <c r="AA5">
        <v>37830</v>
      </c>
      <c r="AB5">
        <v>22070</v>
      </c>
      <c r="AC5">
        <v>392335.09</v>
      </c>
      <c r="AD5">
        <v>131502.24</v>
      </c>
      <c r="AH5" s="73">
        <f t="shared" si="1"/>
        <v>244161.78</v>
      </c>
      <c r="AI5" s="77">
        <f t="shared" si="2"/>
        <v>0</v>
      </c>
      <c r="AJ5" s="21">
        <f t="shared" ref="AJ5:AJ11" si="4">AH5-AI5</f>
        <v>244161.78</v>
      </c>
      <c r="AK5" s="22">
        <f t="shared" si="3"/>
        <v>4932211.7</v>
      </c>
      <c r="AL5" s="16">
        <f t="shared" si="0"/>
        <v>1959882.83</v>
      </c>
      <c r="AM5" s="26">
        <f t="shared" ref="AM5:AM68" si="5">AK5-AL5</f>
        <v>2972328.87</v>
      </c>
    </row>
    <row r="6" spans="1:39" x14ac:dyDescent="0.25">
      <c r="E6" t="s">
        <v>2933</v>
      </c>
      <c r="F6" s="297">
        <v>176034.55</v>
      </c>
      <c r="H6" s="297">
        <v>47572</v>
      </c>
      <c r="J6">
        <v>2328180.73</v>
      </c>
      <c r="K6">
        <v>6269.03</v>
      </c>
      <c r="M6" s="297">
        <v>0</v>
      </c>
      <c r="N6" s="297">
        <v>0</v>
      </c>
      <c r="O6" s="297">
        <v>8000</v>
      </c>
      <c r="P6" s="297">
        <v>106.57</v>
      </c>
      <c r="S6">
        <v>1813384.7</v>
      </c>
      <c r="T6">
        <v>716949.66</v>
      </c>
      <c r="V6" s="297">
        <v>3160</v>
      </c>
      <c r="W6" s="297">
        <v>182.58</v>
      </c>
      <c r="X6" s="297">
        <v>1150998.5</v>
      </c>
      <c r="Y6" s="297">
        <v>1363640</v>
      </c>
      <c r="Z6">
        <v>1178198.5</v>
      </c>
      <c r="AB6">
        <v>7800</v>
      </c>
      <c r="AC6">
        <v>207887.29</v>
      </c>
      <c r="AD6">
        <v>113039.91</v>
      </c>
      <c r="AE6">
        <v>406440</v>
      </c>
      <c r="AH6" s="73">
        <f t="shared" si="1"/>
        <v>223606.55</v>
      </c>
      <c r="AI6" s="77">
        <f t="shared" si="2"/>
        <v>8000</v>
      </c>
      <c r="AJ6" s="21">
        <f t="shared" si="4"/>
        <v>215606.55</v>
      </c>
      <c r="AK6" s="22">
        <f t="shared" si="3"/>
        <v>5148296.4400000004</v>
      </c>
      <c r="AL6" s="16">
        <f t="shared" si="0"/>
        <v>3277005.7</v>
      </c>
      <c r="AM6" s="26">
        <f t="shared" si="5"/>
        <v>1871290.7400000002</v>
      </c>
    </row>
    <row r="7" spans="1:39" x14ac:dyDescent="0.25">
      <c r="A7" s="1" t="s">
        <v>576</v>
      </c>
      <c r="E7" t="s">
        <v>2934</v>
      </c>
      <c r="F7" s="297">
        <v>1149921.6200000001</v>
      </c>
      <c r="G7" s="297">
        <v>102400</v>
      </c>
      <c r="H7" s="297">
        <v>56608.77</v>
      </c>
      <c r="J7">
        <v>2987391.71</v>
      </c>
      <c r="K7">
        <v>69904.91</v>
      </c>
      <c r="M7" s="297">
        <v>0</v>
      </c>
      <c r="N7" s="297">
        <v>3948.99</v>
      </c>
      <c r="P7" s="297">
        <v>756.48</v>
      </c>
      <c r="S7">
        <v>2795348.73</v>
      </c>
      <c r="T7">
        <v>550717.67000000004</v>
      </c>
      <c r="U7" s="297">
        <v>9600</v>
      </c>
      <c r="V7" s="297">
        <v>324829.93</v>
      </c>
      <c r="W7" s="297">
        <v>194.12</v>
      </c>
      <c r="X7" s="297">
        <v>1205789.04</v>
      </c>
      <c r="Y7" s="297">
        <v>1803559</v>
      </c>
      <c r="Z7">
        <v>1230789.04</v>
      </c>
      <c r="AB7">
        <v>1388</v>
      </c>
      <c r="AC7">
        <v>194514.12</v>
      </c>
      <c r="AD7">
        <v>224205.79</v>
      </c>
      <c r="AE7">
        <v>519120</v>
      </c>
      <c r="AH7" s="73">
        <f t="shared" si="1"/>
        <v>1308930.3900000001</v>
      </c>
      <c r="AI7" s="77">
        <f t="shared" si="2"/>
        <v>3948.99</v>
      </c>
      <c r="AJ7" s="21">
        <f t="shared" si="4"/>
        <v>1304981.4000000001</v>
      </c>
      <c r="AK7" s="22">
        <f t="shared" si="3"/>
        <v>6064706.7100000009</v>
      </c>
      <c r="AL7" s="16">
        <f t="shared" si="0"/>
        <v>3973575.95</v>
      </c>
      <c r="AM7" s="26">
        <f t="shared" si="5"/>
        <v>2091130.7600000007</v>
      </c>
    </row>
    <row r="8" spans="1:39" x14ac:dyDescent="0.25">
      <c r="E8" t="s">
        <v>2935</v>
      </c>
      <c r="F8" s="297">
        <v>187540.23</v>
      </c>
      <c r="G8" s="297">
        <v>16500</v>
      </c>
      <c r="H8" s="297">
        <v>18997</v>
      </c>
      <c r="I8" s="297">
        <v>0</v>
      </c>
      <c r="J8">
        <v>1746716.65</v>
      </c>
      <c r="K8">
        <v>28081.439999999999</v>
      </c>
      <c r="M8" s="297">
        <v>5000</v>
      </c>
      <c r="N8" s="297">
        <v>0</v>
      </c>
      <c r="O8" s="297">
        <v>8000</v>
      </c>
      <c r="P8" s="297">
        <v>109.37</v>
      </c>
      <c r="S8">
        <v>-255259.07</v>
      </c>
      <c r="T8">
        <v>2257089.6800000002</v>
      </c>
      <c r="V8" s="297">
        <v>135000</v>
      </c>
      <c r="W8" s="297">
        <v>70.400000000000006</v>
      </c>
      <c r="X8" s="297">
        <v>1330726.5</v>
      </c>
      <c r="Y8" s="297">
        <v>726293.89</v>
      </c>
      <c r="Z8">
        <v>1368436.5</v>
      </c>
      <c r="AA8">
        <v>320</v>
      </c>
      <c r="AB8">
        <v>24340</v>
      </c>
      <c r="AC8">
        <v>266233.62</v>
      </c>
      <c r="AD8">
        <v>155775.32999999999</v>
      </c>
      <c r="AE8">
        <v>215520</v>
      </c>
      <c r="AH8" s="73">
        <f t="shared" si="1"/>
        <v>223037.23</v>
      </c>
      <c r="AI8" s="77">
        <f t="shared" si="2"/>
        <v>13000</v>
      </c>
      <c r="AJ8" s="21">
        <f t="shared" si="4"/>
        <v>210037.23</v>
      </c>
      <c r="AK8" s="22">
        <f t="shared" si="3"/>
        <v>6479805.9199999999</v>
      </c>
      <c r="AL8" s="16">
        <f t="shared" si="0"/>
        <v>2756919.3400000003</v>
      </c>
      <c r="AM8" s="26">
        <f t="shared" si="5"/>
        <v>3722886.5799999996</v>
      </c>
    </row>
    <row r="9" spans="1:39" x14ac:dyDescent="0.25">
      <c r="E9" t="s">
        <v>2936</v>
      </c>
      <c r="F9" s="297">
        <v>488785.88</v>
      </c>
      <c r="G9" s="297">
        <v>17380</v>
      </c>
      <c r="H9" s="297">
        <v>0</v>
      </c>
      <c r="I9" s="297">
        <v>10.28</v>
      </c>
      <c r="J9">
        <v>3504236.91</v>
      </c>
      <c r="K9">
        <v>36225.120000000003</v>
      </c>
      <c r="M9" s="297">
        <v>5600</v>
      </c>
      <c r="N9" s="297">
        <v>0</v>
      </c>
      <c r="O9" s="297">
        <v>1540</v>
      </c>
      <c r="P9" s="297">
        <v>10000</v>
      </c>
      <c r="S9">
        <v>3488019.75</v>
      </c>
      <c r="T9">
        <v>253201</v>
      </c>
      <c r="W9" s="297">
        <v>343.88</v>
      </c>
      <c r="X9" s="297">
        <v>678647.04</v>
      </c>
      <c r="Y9" s="297">
        <v>1529514.22</v>
      </c>
      <c r="Z9">
        <v>678647.04</v>
      </c>
      <c r="AB9">
        <v>8000</v>
      </c>
      <c r="AC9">
        <v>373381.22</v>
      </c>
      <c r="AD9">
        <v>195814.44</v>
      </c>
      <c r="AE9">
        <v>472385</v>
      </c>
      <c r="AH9" s="73">
        <f t="shared" si="1"/>
        <v>506176.16000000003</v>
      </c>
      <c r="AI9" s="77">
        <f t="shared" si="2"/>
        <v>7140</v>
      </c>
      <c r="AJ9" s="21">
        <f t="shared" si="4"/>
        <v>499036.16000000003</v>
      </c>
      <c r="AK9" s="22">
        <f t="shared" si="3"/>
        <v>4189933.8400000003</v>
      </c>
      <c r="AL9" s="16">
        <f t="shared" si="0"/>
        <v>3257741.9199999995</v>
      </c>
      <c r="AM9" s="26">
        <f t="shared" si="5"/>
        <v>932191.92000000086</v>
      </c>
    </row>
    <row r="10" spans="1:39" x14ac:dyDescent="0.25">
      <c r="E10" t="s">
        <v>2937</v>
      </c>
      <c r="F10" s="297">
        <v>36404.61</v>
      </c>
      <c r="H10" s="297">
        <v>14010</v>
      </c>
      <c r="J10">
        <v>3053393.58</v>
      </c>
      <c r="K10">
        <v>3</v>
      </c>
      <c r="M10" s="297">
        <v>0</v>
      </c>
      <c r="O10" s="297">
        <v>3940</v>
      </c>
      <c r="P10" s="297">
        <v>187.41</v>
      </c>
      <c r="S10">
        <v>3178171.87</v>
      </c>
      <c r="W10" s="297">
        <v>73.61</v>
      </c>
      <c r="X10" s="297">
        <v>681282</v>
      </c>
      <c r="Y10" s="297">
        <v>798607.43</v>
      </c>
      <c r="Z10">
        <v>712182</v>
      </c>
      <c r="AB10">
        <v>8808</v>
      </c>
      <c r="AC10">
        <v>253010.19</v>
      </c>
      <c r="AD10">
        <v>129830.94</v>
      </c>
      <c r="AE10">
        <v>217620</v>
      </c>
      <c r="AH10" s="73">
        <f t="shared" si="1"/>
        <v>50414.61</v>
      </c>
      <c r="AI10" s="77">
        <f t="shared" si="2"/>
        <v>3940</v>
      </c>
      <c r="AJ10" s="21">
        <f t="shared" si="4"/>
        <v>46474.61</v>
      </c>
      <c r="AK10" s="22">
        <f t="shared" si="3"/>
        <v>2801414.17</v>
      </c>
      <c r="AL10" s="16">
        <f t="shared" si="0"/>
        <v>2120058.56</v>
      </c>
      <c r="AM10" s="26">
        <f t="shared" si="5"/>
        <v>681355.60999999987</v>
      </c>
    </row>
    <row r="11" spans="1:39" x14ac:dyDescent="0.25">
      <c r="E11" t="s">
        <v>2938</v>
      </c>
      <c r="F11" s="297">
        <v>133092.78</v>
      </c>
      <c r="G11" s="297">
        <v>7104</v>
      </c>
      <c r="H11" s="297">
        <v>0</v>
      </c>
      <c r="J11">
        <v>3353713.53</v>
      </c>
      <c r="K11">
        <v>20819.82</v>
      </c>
      <c r="P11" s="297">
        <v>15562.39</v>
      </c>
      <c r="S11">
        <v>3401558.66</v>
      </c>
      <c r="T11">
        <v>99610.62</v>
      </c>
      <c r="V11" s="297">
        <v>19568.78</v>
      </c>
      <c r="W11" s="297">
        <v>62.42</v>
      </c>
      <c r="X11" s="297">
        <v>682741.5</v>
      </c>
      <c r="Y11" s="297">
        <v>459700</v>
      </c>
      <c r="Z11">
        <v>684841.5</v>
      </c>
      <c r="AB11">
        <v>21850</v>
      </c>
      <c r="AC11">
        <v>135246.81</v>
      </c>
      <c r="AD11">
        <v>137635.93</v>
      </c>
      <c r="AH11" s="73">
        <f t="shared" si="1"/>
        <v>140196.78</v>
      </c>
      <c r="AI11" s="77">
        <f t="shared" si="2"/>
        <v>0</v>
      </c>
      <c r="AJ11" s="21">
        <f t="shared" si="4"/>
        <v>140196.78</v>
      </c>
      <c r="AK11" s="22">
        <f t="shared" si="3"/>
        <v>2241257.56</v>
      </c>
      <c r="AL11" s="16">
        <f t="shared" si="0"/>
        <v>1439274.24</v>
      </c>
      <c r="AM11" s="26">
        <f t="shared" si="5"/>
        <v>801983.32000000007</v>
      </c>
    </row>
    <row r="12" spans="1:39" x14ac:dyDescent="0.25">
      <c r="A12" s="1" t="s">
        <v>409</v>
      </c>
      <c r="B12" s="1" t="s">
        <v>411</v>
      </c>
      <c r="C12" s="65">
        <v>4017</v>
      </c>
      <c r="D12" s="65" t="s">
        <v>1005</v>
      </c>
      <c r="E12" t="s">
        <v>2939</v>
      </c>
      <c r="F12" s="297">
        <v>984979.8</v>
      </c>
      <c r="G12" s="297">
        <v>3000</v>
      </c>
      <c r="H12" s="297">
        <v>48407.17</v>
      </c>
      <c r="J12">
        <v>1051008.3999999999</v>
      </c>
      <c r="K12">
        <v>244730.55</v>
      </c>
      <c r="M12" s="297">
        <v>0</v>
      </c>
      <c r="S12">
        <v>1550084.11</v>
      </c>
      <c r="T12">
        <v>685585.33</v>
      </c>
      <c r="U12" s="297">
        <v>477916.1</v>
      </c>
      <c r="V12" s="297">
        <v>357538</v>
      </c>
      <c r="W12" s="297">
        <v>787.54</v>
      </c>
      <c r="X12" s="297">
        <v>1915789.82</v>
      </c>
      <c r="Y12" s="297">
        <v>17200</v>
      </c>
      <c r="Z12">
        <v>2017913.82</v>
      </c>
      <c r="AC12">
        <v>330208.18</v>
      </c>
      <c r="AD12">
        <v>213462.03</v>
      </c>
      <c r="AH12" s="73">
        <f t="shared" si="1"/>
        <v>1036386.9700000001</v>
      </c>
      <c r="AI12" s="77">
        <f>SUM(M12:P12)</f>
        <v>0</v>
      </c>
      <c r="AJ12" s="21">
        <f>AH12-AI12</f>
        <v>1036386.9700000001</v>
      </c>
      <c r="AK12" s="22">
        <f>SUM(U12:Y12)</f>
        <v>2769231.46</v>
      </c>
      <c r="AL12" s="16">
        <f>SUM(Z12:AG12)</f>
        <v>2561584.0299999998</v>
      </c>
      <c r="AM12" s="26">
        <f t="shared" si="5"/>
        <v>207647.43000000017</v>
      </c>
    </row>
    <row r="13" spans="1:39" x14ac:dyDescent="0.25">
      <c r="A13" s="1" t="s">
        <v>409</v>
      </c>
      <c r="B13" s="1" t="s">
        <v>411</v>
      </c>
      <c r="C13" s="65">
        <v>4254</v>
      </c>
      <c r="D13" s="65" t="s">
        <v>1006</v>
      </c>
      <c r="E13" t="s">
        <v>2940</v>
      </c>
      <c r="F13" s="297">
        <v>1049772.3</v>
      </c>
      <c r="G13" s="297">
        <v>117180.45</v>
      </c>
      <c r="H13" s="297">
        <v>28055.65</v>
      </c>
      <c r="J13">
        <v>169872.78</v>
      </c>
      <c r="K13">
        <v>817314.4</v>
      </c>
      <c r="M13" s="297">
        <v>0</v>
      </c>
      <c r="P13" s="297">
        <v>174</v>
      </c>
      <c r="S13">
        <v>-304828.96000000002</v>
      </c>
      <c r="T13">
        <v>1517319.83</v>
      </c>
      <c r="U13" s="297">
        <v>1289241.76</v>
      </c>
      <c r="V13" s="297">
        <v>508300</v>
      </c>
      <c r="W13" s="297">
        <v>635.47</v>
      </c>
      <c r="X13" s="297">
        <v>2088666</v>
      </c>
      <c r="Y13" s="297">
        <v>78620</v>
      </c>
      <c r="Z13">
        <v>2274495</v>
      </c>
      <c r="AC13">
        <v>383404.43</v>
      </c>
      <c r="AD13">
        <v>218933.09</v>
      </c>
      <c r="AH13" s="73">
        <f t="shared" ref="AH13:AH76" si="6">SUM(F13:I13)</f>
        <v>1195008.3999999999</v>
      </c>
      <c r="AI13" s="77">
        <f t="shared" ref="AI13:AI76" si="7">SUM(M13:P13)</f>
        <v>174</v>
      </c>
      <c r="AJ13" s="21">
        <f t="shared" ref="AJ13:AJ76" si="8">AH13-AI13</f>
        <v>1194834.3999999999</v>
      </c>
      <c r="AK13" s="22">
        <f t="shared" ref="AK13:AK76" si="9">SUM(U13:Y13)</f>
        <v>3965463.23</v>
      </c>
      <c r="AL13" s="16">
        <f t="shared" ref="AL13:AL76" si="10">SUM(Z13:AG13)</f>
        <v>2876832.52</v>
      </c>
      <c r="AM13" s="26">
        <f t="shared" si="5"/>
        <v>1088630.71</v>
      </c>
    </row>
    <row r="14" spans="1:39" x14ac:dyDescent="0.25">
      <c r="A14" s="1" t="s">
        <v>409</v>
      </c>
      <c r="B14" s="1" t="s">
        <v>411</v>
      </c>
      <c r="C14" s="65">
        <v>2828</v>
      </c>
      <c r="D14" s="65" t="s">
        <v>1007</v>
      </c>
      <c r="E14" t="s">
        <v>2941</v>
      </c>
      <c r="F14" s="297">
        <v>106813.79</v>
      </c>
      <c r="G14" s="297">
        <v>0</v>
      </c>
      <c r="H14" s="297">
        <v>69464.039999999994</v>
      </c>
      <c r="J14">
        <v>761423.34</v>
      </c>
      <c r="K14">
        <v>328639.71000000002</v>
      </c>
      <c r="M14" s="297">
        <v>0</v>
      </c>
      <c r="S14">
        <v>181613.55</v>
      </c>
      <c r="T14">
        <v>1326846.8</v>
      </c>
      <c r="U14" s="297">
        <v>511344.13</v>
      </c>
      <c r="V14" s="297">
        <v>684520</v>
      </c>
      <c r="W14" s="297">
        <v>357.65</v>
      </c>
      <c r="X14" s="297">
        <v>1201936.5</v>
      </c>
      <c r="Y14" s="297">
        <v>35920</v>
      </c>
      <c r="Z14">
        <v>1296191.5</v>
      </c>
      <c r="AC14">
        <v>320255.94</v>
      </c>
      <c r="AD14">
        <v>211163.11</v>
      </c>
      <c r="AH14" s="73">
        <f t="shared" si="6"/>
        <v>176277.83</v>
      </c>
      <c r="AI14" s="77">
        <f t="shared" si="7"/>
        <v>0</v>
      </c>
      <c r="AJ14" s="21">
        <f t="shared" si="8"/>
        <v>176277.83</v>
      </c>
      <c r="AK14" s="22">
        <f t="shared" si="9"/>
        <v>2434078.2799999998</v>
      </c>
      <c r="AL14" s="16">
        <f t="shared" si="10"/>
        <v>1827610.5499999998</v>
      </c>
      <c r="AM14" s="26">
        <f t="shared" si="5"/>
        <v>606467.73</v>
      </c>
    </row>
    <row r="15" spans="1:39" x14ac:dyDescent="0.25">
      <c r="A15" s="1" t="s">
        <v>409</v>
      </c>
      <c r="B15" s="1" t="s">
        <v>411</v>
      </c>
      <c r="C15" s="65">
        <v>4184</v>
      </c>
      <c r="D15" s="65" t="s">
        <v>1008</v>
      </c>
      <c r="E15" t="s">
        <v>2942</v>
      </c>
      <c r="F15" s="297">
        <v>1346677.88</v>
      </c>
      <c r="G15" s="297">
        <v>33013.15</v>
      </c>
      <c r="H15" s="297">
        <v>87304.76</v>
      </c>
      <c r="J15">
        <v>13282.06</v>
      </c>
      <c r="K15">
        <v>648984.11</v>
      </c>
      <c r="M15" s="297">
        <v>14000</v>
      </c>
      <c r="S15">
        <v>494048.56</v>
      </c>
      <c r="T15">
        <v>1336486.2</v>
      </c>
      <c r="U15" s="297">
        <v>846791.79</v>
      </c>
      <c r="V15" s="297">
        <v>120000</v>
      </c>
      <c r="W15" s="297">
        <v>849.73</v>
      </c>
      <c r="X15" s="297">
        <v>2441063.5</v>
      </c>
      <c r="Y15" s="297">
        <v>114490</v>
      </c>
      <c r="Z15">
        <v>2556553.9</v>
      </c>
      <c r="AC15">
        <v>331785.7</v>
      </c>
      <c r="AD15">
        <v>170138.22</v>
      </c>
      <c r="AF15">
        <v>14000</v>
      </c>
      <c r="AH15" s="73">
        <f t="shared" si="6"/>
        <v>1466995.7899999998</v>
      </c>
      <c r="AI15" s="77">
        <f t="shared" si="7"/>
        <v>14000</v>
      </c>
      <c r="AJ15" s="21">
        <f t="shared" si="8"/>
        <v>1452995.7899999998</v>
      </c>
      <c r="AK15" s="22">
        <f t="shared" si="9"/>
        <v>3523195.02</v>
      </c>
      <c r="AL15" s="16">
        <f t="shared" si="10"/>
        <v>3072477.8200000003</v>
      </c>
      <c r="AM15" s="26">
        <f t="shared" si="5"/>
        <v>450717.19999999972</v>
      </c>
    </row>
    <row r="16" spans="1:39" x14ac:dyDescent="0.25">
      <c r="A16" s="1" t="s">
        <v>409</v>
      </c>
      <c r="B16" s="1" t="s">
        <v>411</v>
      </c>
      <c r="C16" s="65">
        <v>7069</v>
      </c>
      <c r="D16" s="65" t="s">
        <v>1009</v>
      </c>
      <c r="E16" t="s">
        <v>2943</v>
      </c>
      <c r="F16" s="297">
        <v>1823468.16</v>
      </c>
      <c r="G16" s="297">
        <v>133696.9</v>
      </c>
      <c r="H16" s="297">
        <v>72934.039999999994</v>
      </c>
      <c r="J16">
        <v>915169.18</v>
      </c>
      <c r="K16">
        <v>307648.95</v>
      </c>
      <c r="M16" s="297">
        <v>0</v>
      </c>
      <c r="P16" s="297">
        <v>606.66999999999996</v>
      </c>
      <c r="S16">
        <v>1288976.8899999999</v>
      </c>
      <c r="T16">
        <v>2146839.4900000002</v>
      </c>
      <c r="U16" s="297">
        <v>1035960.76</v>
      </c>
      <c r="V16" s="297">
        <v>200000</v>
      </c>
      <c r="W16" s="297">
        <v>1409.16</v>
      </c>
      <c r="X16" s="297">
        <v>2127707.5</v>
      </c>
      <c r="Z16">
        <v>2644532.7000000002</v>
      </c>
      <c r="AA16">
        <v>8000</v>
      </c>
      <c r="AC16">
        <v>382243.98</v>
      </c>
      <c r="AD16">
        <v>208861.66</v>
      </c>
      <c r="AF16">
        <v>71120</v>
      </c>
      <c r="AH16" s="73">
        <f t="shared" si="6"/>
        <v>2030099.0999999999</v>
      </c>
      <c r="AI16" s="77">
        <f t="shared" si="7"/>
        <v>606.66999999999996</v>
      </c>
      <c r="AJ16" s="21">
        <f t="shared" si="8"/>
        <v>2029492.43</v>
      </c>
      <c r="AK16" s="22">
        <f t="shared" si="9"/>
        <v>3365077.42</v>
      </c>
      <c r="AL16" s="16">
        <f t="shared" si="10"/>
        <v>3314758.3400000003</v>
      </c>
      <c r="AM16" s="26">
        <f t="shared" si="5"/>
        <v>50319.079999999609</v>
      </c>
    </row>
    <row r="17" spans="1:39" x14ac:dyDescent="0.25">
      <c r="A17" s="1" t="s">
        <v>409</v>
      </c>
      <c r="B17" s="1" t="s">
        <v>411</v>
      </c>
      <c r="C17" s="65">
        <v>6198</v>
      </c>
      <c r="D17" s="65" t="s">
        <v>1010</v>
      </c>
      <c r="E17" t="s">
        <v>2944</v>
      </c>
      <c r="F17" s="297">
        <v>1130757.22</v>
      </c>
      <c r="G17" s="297">
        <v>12450</v>
      </c>
      <c r="H17" s="297">
        <v>102118.08</v>
      </c>
      <c r="J17">
        <v>26775.29</v>
      </c>
      <c r="K17">
        <v>348688.38</v>
      </c>
      <c r="M17" s="297">
        <v>0</v>
      </c>
      <c r="P17" s="297">
        <v>0</v>
      </c>
      <c r="S17">
        <v>-71451.009999999995</v>
      </c>
      <c r="T17">
        <v>1602780.76</v>
      </c>
      <c r="U17" s="297">
        <v>955515.36</v>
      </c>
      <c r="V17" s="297">
        <v>422265</v>
      </c>
      <c r="W17" s="297">
        <v>635.33000000000004</v>
      </c>
      <c r="X17" s="297">
        <v>2114288.17</v>
      </c>
      <c r="Y17" s="297">
        <v>33400</v>
      </c>
      <c r="Z17">
        <v>2489772.17</v>
      </c>
      <c r="AC17">
        <v>558991.17000000004</v>
      </c>
      <c r="AD17">
        <v>171351.3</v>
      </c>
      <c r="AF17">
        <v>92000</v>
      </c>
      <c r="AH17" s="73">
        <f t="shared" si="6"/>
        <v>1245325.3</v>
      </c>
      <c r="AI17" s="77">
        <f t="shared" si="7"/>
        <v>0</v>
      </c>
      <c r="AJ17" s="21">
        <f t="shared" si="8"/>
        <v>1245325.3</v>
      </c>
      <c r="AK17" s="22">
        <f t="shared" si="9"/>
        <v>3526103.86</v>
      </c>
      <c r="AL17" s="16">
        <f t="shared" si="10"/>
        <v>3312114.6399999997</v>
      </c>
      <c r="AM17" s="26">
        <f t="shared" si="5"/>
        <v>213989.2200000002</v>
      </c>
    </row>
    <row r="18" spans="1:39" x14ac:dyDescent="0.25">
      <c r="A18" s="1" t="s">
        <v>409</v>
      </c>
      <c r="B18" s="1" t="s">
        <v>411</v>
      </c>
      <c r="C18" s="65">
        <v>2120</v>
      </c>
      <c r="D18" s="65" t="s">
        <v>1011</v>
      </c>
      <c r="E18" t="s">
        <v>2945</v>
      </c>
      <c r="F18" s="297">
        <v>989267.43</v>
      </c>
      <c r="G18" s="297">
        <v>12600</v>
      </c>
      <c r="H18" s="297">
        <v>17809.439999999999</v>
      </c>
      <c r="J18">
        <v>278485.39</v>
      </c>
      <c r="K18">
        <v>1593605.56</v>
      </c>
      <c r="M18" s="297">
        <v>0</v>
      </c>
      <c r="S18">
        <v>1256339.2</v>
      </c>
      <c r="T18">
        <v>2036704.82</v>
      </c>
      <c r="U18" s="297">
        <v>1376057.44</v>
      </c>
      <c r="V18" s="297">
        <v>100000</v>
      </c>
      <c r="W18" s="297">
        <v>925.06</v>
      </c>
      <c r="X18" s="297">
        <v>1034842.5</v>
      </c>
      <c r="Y18" s="297">
        <v>40225</v>
      </c>
      <c r="Z18">
        <v>1316862.75</v>
      </c>
      <c r="AA18">
        <v>3480</v>
      </c>
      <c r="AB18">
        <v>1058</v>
      </c>
      <c r="AC18">
        <v>685309.91</v>
      </c>
      <c r="AD18">
        <v>695285.89</v>
      </c>
      <c r="AF18">
        <v>120000</v>
      </c>
      <c r="AH18" s="73">
        <f t="shared" si="6"/>
        <v>1019676.87</v>
      </c>
      <c r="AI18" s="77">
        <f t="shared" si="7"/>
        <v>0</v>
      </c>
      <c r="AJ18" s="21">
        <f t="shared" si="8"/>
        <v>1019676.87</v>
      </c>
      <c r="AK18" s="22">
        <f t="shared" si="9"/>
        <v>2552050</v>
      </c>
      <c r="AL18" s="16">
        <f t="shared" si="10"/>
        <v>2821996.5500000003</v>
      </c>
      <c r="AM18" s="26">
        <f t="shared" si="5"/>
        <v>-269946.55000000028</v>
      </c>
    </row>
    <row r="19" spans="1:39" x14ac:dyDescent="0.25">
      <c r="A19" s="1" t="s">
        <v>409</v>
      </c>
      <c r="B19" s="1" t="s">
        <v>411</v>
      </c>
      <c r="C19" s="65">
        <v>808</v>
      </c>
      <c r="D19" s="65" t="s">
        <v>1012</v>
      </c>
      <c r="E19" t="s">
        <v>2946</v>
      </c>
      <c r="F19" s="297">
        <v>521704.36</v>
      </c>
      <c r="G19" s="297">
        <v>19124.88</v>
      </c>
      <c r="H19" s="297">
        <v>106293.71</v>
      </c>
      <c r="J19">
        <v>981037.29</v>
      </c>
      <c r="K19">
        <v>440501.15</v>
      </c>
      <c r="M19" s="297">
        <v>0</v>
      </c>
      <c r="S19">
        <v>2243638.56</v>
      </c>
      <c r="T19">
        <v>118427.08</v>
      </c>
      <c r="U19" s="297">
        <v>467934.32</v>
      </c>
      <c r="W19" s="297">
        <v>543.77</v>
      </c>
      <c r="X19" s="297">
        <v>983640</v>
      </c>
      <c r="Y19" s="297">
        <v>0.01</v>
      </c>
      <c r="Z19">
        <v>983640</v>
      </c>
      <c r="AC19">
        <v>316138.31</v>
      </c>
      <c r="AD19">
        <v>283539.03999999998</v>
      </c>
      <c r="AF19">
        <v>82105</v>
      </c>
      <c r="AH19" s="73">
        <f t="shared" si="6"/>
        <v>647122.94999999995</v>
      </c>
      <c r="AI19" s="77">
        <f t="shared" si="7"/>
        <v>0</v>
      </c>
      <c r="AJ19" s="21">
        <f t="shared" si="8"/>
        <v>647122.94999999995</v>
      </c>
      <c r="AK19" s="22">
        <f t="shared" si="9"/>
        <v>1452118.1</v>
      </c>
      <c r="AL19" s="16">
        <f t="shared" si="10"/>
        <v>1665422.35</v>
      </c>
      <c r="AM19" s="26">
        <f t="shared" si="5"/>
        <v>-213304.25</v>
      </c>
    </row>
    <row r="20" spans="1:39" x14ac:dyDescent="0.25">
      <c r="A20" s="1" t="s">
        <v>409</v>
      </c>
      <c r="B20" s="1" t="s">
        <v>411</v>
      </c>
      <c r="C20" s="65">
        <v>5257</v>
      </c>
      <c r="D20" s="65" t="s">
        <v>1013</v>
      </c>
      <c r="E20" t="s">
        <v>2947</v>
      </c>
      <c r="F20" s="297">
        <v>2344874.85</v>
      </c>
      <c r="G20" s="297">
        <v>392776.2</v>
      </c>
      <c r="H20" s="297">
        <v>77665.19</v>
      </c>
      <c r="J20">
        <v>19801.18</v>
      </c>
      <c r="K20">
        <v>243758.26</v>
      </c>
      <c r="M20" s="297">
        <v>0</v>
      </c>
      <c r="P20" s="297">
        <v>0</v>
      </c>
      <c r="S20">
        <v>732849.1</v>
      </c>
      <c r="T20">
        <v>1863971.92</v>
      </c>
      <c r="U20" s="297">
        <v>1128947.17</v>
      </c>
      <c r="V20" s="297">
        <v>424299</v>
      </c>
      <c r="W20" s="297">
        <v>1773.15</v>
      </c>
      <c r="X20" s="297">
        <v>1179985.83</v>
      </c>
      <c r="Y20" s="297">
        <v>40000</v>
      </c>
      <c r="Z20">
        <v>1383996.83</v>
      </c>
      <c r="AC20">
        <v>616530.06999999995</v>
      </c>
      <c r="AD20">
        <v>155988.59</v>
      </c>
      <c r="AF20">
        <v>57335</v>
      </c>
      <c r="AH20" s="73">
        <f t="shared" si="6"/>
        <v>2815316.24</v>
      </c>
      <c r="AI20" s="77">
        <f t="shared" si="7"/>
        <v>0</v>
      </c>
      <c r="AJ20" s="21">
        <f t="shared" si="8"/>
        <v>2815316.24</v>
      </c>
      <c r="AK20" s="22">
        <f t="shared" si="9"/>
        <v>2775005.15</v>
      </c>
      <c r="AL20" s="16">
        <f t="shared" si="10"/>
        <v>2213850.4899999998</v>
      </c>
      <c r="AM20" s="26">
        <f t="shared" si="5"/>
        <v>561154.66000000015</v>
      </c>
    </row>
    <row r="21" spans="1:39" x14ac:dyDescent="0.25">
      <c r="A21" s="1" t="s">
        <v>409</v>
      </c>
      <c r="B21" s="1" t="s">
        <v>411</v>
      </c>
      <c r="C21" s="65">
        <v>5547</v>
      </c>
      <c r="D21" s="65" t="s">
        <v>1014</v>
      </c>
      <c r="E21" t="s">
        <v>2948</v>
      </c>
      <c r="F21" s="297">
        <v>626175.62</v>
      </c>
      <c r="G21" s="297">
        <v>104787.9</v>
      </c>
      <c r="H21" s="297">
        <v>123230.31</v>
      </c>
      <c r="J21">
        <v>664993.52</v>
      </c>
      <c r="K21">
        <v>1185853.7</v>
      </c>
      <c r="M21" s="297">
        <v>0</v>
      </c>
      <c r="P21" s="297">
        <v>0</v>
      </c>
      <c r="S21">
        <v>1005833.95</v>
      </c>
      <c r="T21">
        <v>2519990.75</v>
      </c>
      <c r="U21" s="297">
        <v>1342263.19</v>
      </c>
      <c r="V21" s="297">
        <v>151500</v>
      </c>
      <c r="W21" s="297">
        <v>942.58</v>
      </c>
      <c r="X21" s="297">
        <v>1813202.06</v>
      </c>
      <c r="Y21" s="297">
        <v>24500</v>
      </c>
      <c r="Z21">
        <v>2337433.06</v>
      </c>
      <c r="AC21">
        <v>871966.24</v>
      </c>
      <c r="AD21">
        <v>577782.18000000005</v>
      </c>
      <c r="AF21">
        <v>134350</v>
      </c>
      <c r="AH21" s="73">
        <f t="shared" si="6"/>
        <v>854193.83000000007</v>
      </c>
      <c r="AI21" s="77">
        <f t="shared" si="7"/>
        <v>0</v>
      </c>
      <c r="AJ21" s="21">
        <f t="shared" si="8"/>
        <v>854193.83000000007</v>
      </c>
      <c r="AK21" s="22">
        <f t="shared" si="9"/>
        <v>3332407.83</v>
      </c>
      <c r="AL21" s="16">
        <f t="shared" si="10"/>
        <v>3921531.48</v>
      </c>
      <c r="AM21" s="26">
        <f t="shared" si="5"/>
        <v>-589123.64999999991</v>
      </c>
    </row>
    <row r="22" spans="1:39" x14ac:dyDescent="0.25">
      <c r="A22" s="1" t="s">
        <v>409</v>
      </c>
      <c r="B22" s="1" t="s">
        <v>411</v>
      </c>
      <c r="C22" s="65">
        <v>4817</v>
      </c>
      <c r="D22" s="65" t="s">
        <v>1015</v>
      </c>
      <c r="E22" t="s">
        <v>2949</v>
      </c>
      <c r="F22" s="297">
        <v>536351.07999999996</v>
      </c>
      <c r="G22" s="297">
        <v>7170.75</v>
      </c>
      <c r="H22" s="297">
        <v>18007</v>
      </c>
      <c r="J22">
        <v>294219.68</v>
      </c>
      <c r="K22">
        <v>495283.71</v>
      </c>
      <c r="M22" s="297">
        <v>0</v>
      </c>
      <c r="S22">
        <v>-3540608.5</v>
      </c>
      <c r="T22">
        <v>4994895.4800000004</v>
      </c>
      <c r="U22" s="297">
        <v>1205126.05</v>
      </c>
      <c r="V22" s="297">
        <v>262676</v>
      </c>
      <c r="W22" s="297">
        <v>430.57</v>
      </c>
      <c r="X22" s="297">
        <v>2046173.5</v>
      </c>
      <c r="Y22" s="297">
        <v>62925</v>
      </c>
      <c r="Z22">
        <v>2046173.5</v>
      </c>
      <c r="AA22">
        <v>12770</v>
      </c>
      <c r="AB22">
        <v>2192</v>
      </c>
      <c r="AC22">
        <v>1060314.1299999999</v>
      </c>
      <c r="AD22">
        <v>365221.25</v>
      </c>
      <c r="AH22" s="73">
        <f t="shared" si="6"/>
        <v>561528.82999999996</v>
      </c>
      <c r="AI22" s="77">
        <f t="shared" si="7"/>
        <v>0</v>
      </c>
      <c r="AJ22" s="21">
        <f t="shared" si="8"/>
        <v>561528.82999999996</v>
      </c>
      <c r="AK22" s="22">
        <f t="shared" si="9"/>
        <v>3577331.12</v>
      </c>
      <c r="AL22" s="16">
        <f t="shared" si="10"/>
        <v>3486670.88</v>
      </c>
      <c r="AM22" s="26">
        <f t="shared" si="5"/>
        <v>90660.240000000224</v>
      </c>
    </row>
    <row r="23" spans="1:39" x14ac:dyDescent="0.25">
      <c r="A23" s="1" t="s">
        <v>409</v>
      </c>
      <c r="B23" s="1" t="s">
        <v>411</v>
      </c>
      <c r="C23" s="65">
        <v>4661</v>
      </c>
      <c r="D23" s="65" t="s">
        <v>1016</v>
      </c>
      <c r="E23" t="s">
        <v>2950</v>
      </c>
      <c r="F23" s="297">
        <v>277579.95</v>
      </c>
      <c r="G23" s="297">
        <v>17838.580000000002</v>
      </c>
      <c r="H23" s="297">
        <v>150253.04</v>
      </c>
      <c r="J23">
        <v>713039.4</v>
      </c>
      <c r="K23">
        <v>480342.85</v>
      </c>
      <c r="M23" s="297">
        <v>0</v>
      </c>
      <c r="P23" s="297">
        <v>67.88</v>
      </c>
      <c r="S23">
        <v>494559.27</v>
      </c>
      <c r="T23">
        <v>1550129.81</v>
      </c>
      <c r="U23" s="297">
        <v>731174.06</v>
      </c>
      <c r="W23" s="297">
        <v>296.88</v>
      </c>
      <c r="X23" s="297">
        <v>2361886.46</v>
      </c>
      <c r="Y23" s="297">
        <v>47800</v>
      </c>
      <c r="Z23">
        <v>2472894.2599999998</v>
      </c>
      <c r="AA23">
        <v>6000</v>
      </c>
      <c r="AC23">
        <v>523576.95</v>
      </c>
      <c r="AD23">
        <v>249752.33</v>
      </c>
      <c r="AF23">
        <v>26000</v>
      </c>
      <c r="AH23" s="73">
        <f t="shared" si="6"/>
        <v>445671.57000000007</v>
      </c>
      <c r="AI23" s="77">
        <f t="shared" si="7"/>
        <v>67.88</v>
      </c>
      <c r="AJ23" s="21">
        <f t="shared" si="8"/>
        <v>445603.69000000006</v>
      </c>
      <c r="AK23" s="22">
        <f t="shared" si="9"/>
        <v>3141157.4</v>
      </c>
      <c r="AL23" s="16">
        <f t="shared" si="10"/>
        <v>3278223.54</v>
      </c>
      <c r="AM23" s="26">
        <f t="shared" si="5"/>
        <v>-137066.14000000013</v>
      </c>
    </row>
    <row r="24" spans="1:39" x14ac:dyDescent="0.25">
      <c r="A24" s="1" t="s">
        <v>409</v>
      </c>
      <c r="B24" s="1" t="s">
        <v>411</v>
      </c>
      <c r="C24" s="65">
        <v>7585</v>
      </c>
      <c r="D24" s="65" t="s">
        <v>1017</v>
      </c>
      <c r="E24" t="s">
        <v>2951</v>
      </c>
      <c r="F24" s="297">
        <v>4007504.93</v>
      </c>
      <c r="G24" s="297">
        <v>86344.31</v>
      </c>
      <c r="H24" s="297">
        <v>18679.71</v>
      </c>
      <c r="J24">
        <v>52436.54</v>
      </c>
      <c r="K24">
        <v>480737.43</v>
      </c>
      <c r="M24" s="297">
        <v>0</v>
      </c>
      <c r="P24" s="297">
        <v>0</v>
      </c>
      <c r="S24">
        <v>1378698.82</v>
      </c>
      <c r="T24">
        <v>2878887.21</v>
      </c>
      <c r="U24" s="297">
        <v>1662679.51</v>
      </c>
      <c r="V24" s="297">
        <v>570120</v>
      </c>
      <c r="W24" s="297">
        <v>3627.4</v>
      </c>
      <c r="X24" s="297">
        <v>3387478.5</v>
      </c>
      <c r="Y24" s="297">
        <v>18500</v>
      </c>
      <c r="Z24">
        <v>3553718.5</v>
      </c>
      <c r="AA24">
        <v>320</v>
      </c>
      <c r="AB24">
        <v>1584</v>
      </c>
      <c r="AC24">
        <v>1108786.26</v>
      </c>
      <c r="AD24">
        <v>286264.32000000001</v>
      </c>
      <c r="AF24">
        <v>24500</v>
      </c>
      <c r="AH24" s="73">
        <f t="shared" si="6"/>
        <v>4112528.95</v>
      </c>
      <c r="AI24" s="77">
        <f t="shared" si="7"/>
        <v>0</v>
      </c>
      <c r="AJ24" s="21">
        <f t="shared" si="8"/>
        <v>4112528.95</v>
      </c>
      <c r="AK24" s="22">
        <f t="shared" si="9"/>
        <v>5642405.4100000001</v>
      </c>
      <c r="AL24" s="16">
        <f t="shared" si="10"/>
        <v>4975173.08</v>
      </c>
      <c r="AM24" s="26">
        <f t="shared" si="5"/>
        <v>667232.33000000007</v>
      </c>
    </row>
    <row r="25" spans="1:39" x14ac:dyDescent="0.25">
      <c r="A25" s="1" t="s">
        <v>409</v>
      </c>
      <c r="B25" s="1" t="s">
        <v>411</v>
      </c>
      <c r="C25" s="65">
        <v>6519</v>
      </c>
      <c r="D25" s="65" t="s">
        <v>1018</v>
      </c>
      <c r="E25" t="s">
        <v>2952</v>
      </c>
      <c r="F25" s="297">
        <v>824836.1</v>
      </c>
      <c r="G25" s="297">
        <v>340322.55</v>
      </c>
      <c r="H25" s="297">
        <v>46765.47</v>
      </c>
      <c r="J25">
        <v>277848.59000000003</v>
      </c>
      <c r="K25">
        <v>380176.29</v>
      </c>
      <c r="M25" s="297">
        <v>0</v>
      </c>
      <c r="P25" s="297">
        <v>717.58</v>
      </c>
      <c r="S25">
        <v>-640516.03</v>
      </c>
      <c r="T25">
        <v>2079998.65</v>
      </c>
      <c r="U25" s="297">
        <v>897623.42</v>
      </c>
      <c r="V25" s="297">
        <v>460477</v>
      </c>
      <c r="W25" s="297">
        <v>580.64</v>
      </c>
      <c r="X25" s="297">
        <v>1968748</v>
      </c>
      <c r="Y25" s="297">
        <v>33000</v>
      </c>
      <c r="Z25">
        <v>2172683</v>
      </c>
      <c r="AC25">
        <v>416996.48</v>
      </c>
      <c r="AD25">
        <v>236060.78</v>
      </c>
      <c r="AH25" s="73">
        <f t="shared" si="6"/>
        <v>1211924.1199999999</v>
      </c>
      <c r="AI25" s="77">
        <f t="shared" si="7"/>
        <v>717.58</v>
      </c>
      <c r="AJ25" s="21">
        <f t="shared" si="8"/>
        <v>1211206.5399999998</v>
      </c>
      <c r="AK25" s="22">
        <f t="shared" si="9"/>
        <v>3360429.0599999996</v>
      </c>
      <c r="AL25" s="16">
        <f t="shared" si="10"/>
        <v>2825740.26</v>
      </c>
      <c r="AM25" s="26">
        <f t="shared" si="5"/>
        <v>534688.79999999981</v>
      </c>
    </row>
    <row r="26" spans="1:39" x14ac:dyDescent="0.25">
      <c r="A26" s="1" t="s">
        <v>409</v>
      </c>
      <c r="B26" s="1" t="s">
        <v>411</v>
      </c>
      <c r="C26" s="65">
        <v>4531</v>
      </c>
      <c r="D26" s="65" t="s">
        <v>1019</v>
      </c>
      <c r="E26" t="s">
        <v>2953</v>
      </c>
      <c r="F26" s="297">
        <v>765495</v>
      </c>
      <c r="G26" s="297">
        <v>67586.25</v>
      </c>
      <c r="H26" s="297">
        <v>31984.33</v>
      </c>
      <c r="J26">
        <v>904860.81</v>
      </c>
      <c r="K26">
        <v>256249.24</v>
      </c>
      <c r="M26" s="297">
        <v>0</v>
      </c>
      <c r="S26">
        <v>1621909.45</v>
      </c>
      <c r="T26">
        <v>413083.29</v>
      </c>
      <c r="U26" s="297">
        <v>675092.95</v>
      </c>
      <c r="V26" s="297">
        <v>126700</v>
      </c>
      <c r="W26" s="297">
        <v>1130.92</v>
      </c>
      <c r="X26" s="297">
        <v>1944422.5</v>
      </c>
      <c r="Y26" s="297">
        <v>73000</v>
      </c>
      <c r="Z26">
        <v>2164681.1</v>
      </c>
      <c r="AC26">
        <v>342167.89</v>
      </c>
      <c r="AD26">
        <v>194685.3</v>
      </c>
      <c r="AH26" s="73">
        <f t="shared" si="6"/>
        <v>865065.58</v>
      </c>
      <c r="AI26" s="77">
        <f t="shared" si="7"/>
        <v>0</v>
      </c>
      <c r="AJ26" s="21">
        <f t="shared" si="8"/>
        <v>865065.58</v>
      </c>
      <c r="AK26" s="22">
        <f t="shared" si="9"/>
        <v>2820346.37</v>
      </c>
      <c r="AL26" s="16">
        <f t="shared" si="10"/>
        <v>2701534.29</v>
      </c>
      <c r="AM26" s="26">
        <f t="shared" si="5"/>
        <v>118812.08000000007</v>
      </c>
    </row>
    <row r="27" spans="1:39" x14ac:dyDescent="0.25">
      <c r="A27" s="1" t="s">
        <v>409</v>
      </c>
      <c r="B27" s="1" t="s">
        <v>411</v>
      </c>
      <c r="C27" s="65">
        <v>2937</v>
      </c>
      <c r="D27" s="65" t="s">
        <v>1020</v>
      </c>
      <c r="E27" t="s">
        <v>2954</v>
      </c>
      <c r="F27" s="297">
        <v>685902.55</v>
      </c>
      <c r="G27" s="297">
        <v>0</v>
      </c>
      <c r="H27" s="297">
        <v>25813.88</v>
      </c>
      <c r="J27">
        <v>526593.06000000006</v>
      </c>
      <c r="K27">
        <v>285452.53999999998</v>
      </c>
      <c r="M27" s="297">
        <v>0</v>
      </c>
      <c r="S27">
        <v>-642646.24</v>
      </c>
      <c r="T27">
        <v>2337378.21</v>
      </c>
      <c r="U27" s="297">
        <v>587774.11</v>
      </c>
      <c r="W27" s="297">
        <v>733.21</v>
      </c>
      <c r="X27" s="297">
        <v>1514640</v>
      </c>
      <c r="Y27" s="297">
        <v>6035</v>
      </c>
      <c r="Z27">
        <v>1523640</v>
      </c>
      <c r="AC27">
        <v>351340.85</v>
      </c>
      <c r="AD27">
        <v>181371.41</v>
      </c>
      <c r="AF27">
        <v>42000</v>
      </c>
      <c r="AH27" s="73">
        <f t="shared" si="6"/>
        <v>711716.43</v>
      </c>
      <c r="AI27" s="77">
        <f t="shared" si="7"/>
        <v>0</v>
      </c>
      <c r="AJ27" s="21">
        <f t="shared" si="8"/>
        <v>711716.43</v>
      </c>
      <c r="AK27" s="22">
        <f t="shared" si="9"/>
        <v>2109182.3199999998</v>
      </c>
      <c r="AL27" s="16">
        <f t="shared" si="10"/>
        <v>2098352.2599999998</v>
      </c>
      <c r="AM27" s="26">
        <f t="shared" si="5"/>
        <v>10830.060000000056</v>
      </c>
    </row>
    <row r="28" spans="1:39" x14ac:dyDescent="0.25">
      <c r="A28" s="1" t="s">
        <v>409</v>
      </c>
      <c r="B28" s="1" t="s">
        <v>411</v>
      </c>
      <c r="C28" s="65">
        <v>2576</v>
      </c>
      <c r="D28" s="65" t="s">
        <v>1021</v>
      </c>
      <c r="E28" t="s">
        <v>2955</v>
      </c>
      <c r="F28" s="297">
        <v>555131.57999999996</v>
      </c>
      <c r="G28" s="297">
        <v>0</v>
      </c>
      <c r="H28" s="297">
        <v>19567.13</v>
      </c>
      <c r="J28">
        <v>239352.61</v>
      </c>
      <c r="K28">
        <v>268488</v>
      </c>
      <c r="M28" s="297">
        <v>5000</v>
      </c>
      <c r="P28" s="297">
        <v>0</v>
      </c>
      <c r="S28">
        <v>-1300068.98</v>
      </c>
      <c r="T28">
        <v>2446216.73</v>
      </c>
      <c r="U28" s="297">
        <v>748323.64</v>
      </c>
      <c r="V28" s="297">
        <v>153400</v>
      </c>
      <c r="W28" s="297">
        <v>477.25</v>
      </c>
      <c r="X28" s="297">
        <v>1209789</v>
      </c>
      <c r="Y28" s="297">
        <v>84995</v>
      </c>
      <c r="Z28">
        <v>1403724</v>
      </c>
      <c r="AA28">
        <v>3000</v>
      </c>
      <c r="AC28">
        <v>537016.71</v>
      </c>
      <c r="AD28">
        <v>225722.61</v>
      </c>
      <c r="AH28" s="73">
        <f t="shared" si="6"/>
        <v>574698.71</v>
      </c>
      <c r="AI28" s="77">
        <f t="shared" si="7"/>
        <v>5000</v>
      </c>
      <c r="AJ28" s="21">
        <f t="shared" si="8"/>
        <v>569698.71</v>
      </c>
      <c r="AK28" s="22">
        <f t="shared" si="9"/>
        <v>2196984.89</v>
      </c>
      <c r="AL28" s="16">
        <f t="shared" si="10"/>
        <v>2169463.3199999998</v>
      </c>
      <c r="AM28" s="26">
        <f t="shared" si="5"/>
        <v>27521.570000000298</v>
      </c>
    </row>
    <row r="29" spans="1:39" x14ac:dyDescent="0.25">
      <c r="A29" s="1" t="s">
        <v>414</v>
      </c>
      <c r="B29" s="1" t="s">
        <v>415</v>
      </c>
      <c r="C29" s="65">
        <v>3880</v>
      </c>
      <c r="D29" s="65" t="s">
        <v>1022</v>
      </c>
      <c r="E29" t="s">
        <v>2956</v>
      </c>
      <c r="F29" s="297">
        <v>1821565.01</v>
      </c>
      <c r="G29" s="297">
        <v>445928.35</v>
      </c>
      <c r="H29" s="297">
        <v>17620.52</v>
      </c>
      <c r="J29">
        <v>598006.84</v>
      </c>
      <c r="K29">
        <v>347647.68</v>
      </c>
      <c r="P29" s="297">
        <v>10166</v>
      </c>
      <c r="S29">
        <v>758562.94</v>
      </c>
      <c r="T29">
        <v>1940194.37</v>
      </c>
      <c r="U29" s="297">
        <v>1867540.87</v>
      </c>
      <c r="V29" s="297">
        <v>221700</v>
      </c>
      <c r="W29" s="297">
        <v>1816.4</v>
      </c>
      <c r="X29" s="297">
        <v>1761828</v>
      </c>
      <c r="Y29" s="297">
        <v>520</v>
      </c>
      <c r="Z29">
        <v>2038908.92</v>
      </c>
      <c r="AC29">
        <v>836519.45</v>
      </c>
      <c r="AD29">
        <v>190861.81</v>
      </c>
      <c r="AF29">
        <v>24630</v>
      </c>
      <c r="AH29" s="73">
        <f t="shared" si="6"/>
        <v>2285113.88</v>
      </c>
      <c r="AI29" s="77">
        <f t="shared" si="7"/>
        <v>10166</v>
      </c>
      <c r="AJ29" s="21">
        <f t="shared" si="8"/>
        <v>2274947.88</v>
      </c>
      <c r="AK29" s="22">
        <f t="shared" si="9"/>
        <v>3853405.27</v>
      </c>
      <c r="AL29" s="16">
        <f t="shared" si="10"/>
        <v>3090920.18</v>
      </c>
      <c r="AM29" s="26">
        <f t="shared" si="5"/>
        <v>762485.08999999985</v>
      </c>
    </row>
    <row r="30" spans="1:39" x14ac:dyDescent="0.25">
      <c r="A30" s="1" t="s">
        <v>414</v>
      </c>
      <c r="B30" s="1" t="s">
        <v>415</v>
      </c>
      <c r="C30" s="65">
        <v>3169</v>
      </c>
      <c r="D30" s="65" t="s">
        <v>1023</v>
      </c>
      <c r="E30" t="s">
        <v>2957</v>
      </c>
      <c r="F30" s="297">
        <v>487568.28</v>
      </c>
      <c r="G30" s="297">
        <v>440542.99</v>
      </c>
      <c r="H30" s="297">
        <v>2972.88</v>
      </c>
      <c r="J30">
        <v>1930340.98</v>
      </c>
      <c r="K30">
        <v>1050820.0900000001</v>
      </c>
      <c r="P30" s="297">
        <v>0</v>
      </c>
      <c r="S30">
        <v>3934026.61</v>
      </c>
      <c r="T30">
        <v>225942.27</v>
      </c>
      <c r="U30" s="297">
        <v>1031221.73</v>
      </c>
      <c r="V30" s="297">
        <v>70000</v>
      </c>
      <c r="W30" s="297">
        <v>780.88</v>
      </c>
      <c r="X30" s="297">
        <v>906556.5</v>
      </c>
      <c r="Z30">
        <v>1171758.5</v>
      </c>
      <c r="AC30">
        <v>496070.06</v>
      </c>
      <c r="AD30">
        <v>348629.21</v>
      </c>
      <c r="AH30" s="73">
        <f t="shared" si="6"/>
        <v>931084.15</v>
      </c>
      <c r="AI30" s="77">
        <f t="shared" si="7"/>
        <v>0</v>
      </c>
      <c r="AJ30" s="21">
        <f t="shared" si="8"/>
        <v>931084.15</v>
      </c>
      <c r="AK30" s="22">
        <f t="shared" si="9"/>
        <v>2008559.1099999999</v>
      </c>
      <c r="AL30" s="16">
        <f t="shared" si="10"/>
        <v>2016457.77</v>
      </c>
      <c r="AM30" s="26">
        <f t="shared" si="5"/>
        <v>-7898.660000000149</v>
      </c>
    </row>
    <row r="31" spans="1:39" x14ac:dyDescent="0.25">
      <c r="A31" s="1" t="s">
        <v>414</v>
      </c>
      <c r="B31" s="1" t="s">
        <v>415</v>
      </c>
      <c r="C31" s="65">
        <v>7059</v>
      </c>
      <c r="D31" s="65" t="s">
        <v>1024</v>
      </c>
      <c r="E31" t="s">
        <v>2958</v>
      </c>
      <c r="F31" s="297">
        <v>1512754.57</v>
      </c>
      <c r="G31" s="297">
        <v>631803.69999999995</v>
      </c>
      <c r="H31" s="297">
        <v>9468.6299999999992</v>
      </c>
      <c r="J31">
        <v>1002260.34</v>
      </c>
      <c r="K31">
        <v>190288.86</v>
      </c>
      <c r="P31" s="297">
        <v>0</v>
      </c>
      <c r="S31">
        <v>2783148.7</v>
      </c>
      <c r="T31">
        <v>519805.36</v>
      </c>
      <c r="U31" s="297">
        <v>1779287.17</v>
      </c>
      <c r="V31" s="297">
        <v>439200</v>
      </c>
      <c r="W31" s="297">
        <v>2002.11</v>
      </c>
      <c r="X31" s="297">
        <v>2985945.5</v>
      </c>
      <c r="Y31" s="297">
        <v>250332</v>
      </c>
      <c r="Z31">
        <v>3512603.5</v>
      </c>
      <c r="AC31">
        <v>1421941.12</v>
      </c>
      <c r="AD31">
        <v>135310.12</v>
      </c>
      <c r="AF31">
        <v>12530</v>
      </c>
      <c r="AH31" s="73">
        <f t="shared" si="6"/>
        <v>2154026.9</v>
      </c>
      <c r="AI31" s="77">
        <f t="shared" si="7"/>
        <v>0</v>
      </c>
      <c r="AJ31" s="21">
        <f t="shared" si="8"/>
        <v>2154026.9</v>
      </c>
      <c r="AK31" s="22">
        <f t="shared" si="9"/>
        <v>5456766.7799999993</v>
      </c>
      <c r="AL31" s="16">
        <f t="shared" si="10"/>
        <v>5082384.74</v>
      </c>
      <c r="AM31" s="26">
        <f t="shared" si="5"/>
        <v>374382.03999999911</v>
      </c>
    </row>
    <row r="32" spans="1:39" x14ac:dyDescent="0.25">
      <c r="A32" s="1" t="s">
        <v>414</v>
      </c>
      <c r="B32" s="1" t="s">
        <v>415</v>
      </c>
      <c r="C32" s="65">
        <v>4668</v>
      </c>
      <c r="D32" s="65" t="s">
        <v>1025</v>
      </c>
      <c r="E32" t="s">
        <v>2959</v>
      </c>
      <c r="F32" s="297">
        <v>1222453.46</v>
      </c>
      <c r="G32" s="297">
        <v>288655.09999999998</v>
      </c>
      <c r="H32" s="297">
        <v>18180.03</v>
      </c>
      <c r="J32">
        <v>2045409.57</v>
      </c>
      <c r="K32">
        <v>662821.67000000004</v>
      </c>
      <c r="P32" s="297">
        <v>0</v>
      </c>
      <c r="S32">
        <v>4118472.33</v>
      </c>
      <c r="T32">
        <v>164243.42000000001</v>
      </c>
      <c r="U32" s="297">
        <v>1262676.74</v>
      </c>
      <c r="V32" s="297">
        <v>93500</v>
      </c>
      <c r="W32" s="297">
        <v>1465.68</v>
      </c>
      <c r="X32" s="297">
        <v>1262604</v>
      </c>
      <c r="Z32">
        <v>1518424</v>
      </c>
      <c r="AB32">
        <v>1530</v>
      </c>
      <c r="AC32">
        <v>535157.72</v>
      </c>
      <c r="AD32">
        <v>326862.62</v>
      </c>
      <c r="AF32">
        <v>27398</v>
      </c>
      <c r="AH32" s="73">
        <f t="shared" si="6"/>
        <v>1529288.59</v>
      </c>
      <c r="AI32" s="77">
        <f t="shared" si="7"/>
        <v>0</v>
      </c>
      <c r="AJ32" s="21">
        <f t="shared" si="8"/>
        <v>1529288.59</v>
      </c>
      <c r="AK32" s="22">
        <f t="shared" si="9"/>
        <v>2620246.42</v>
      </c>
      <c r="AL32" s="16">
        <f t="shared" si="10"/>
        <v>2409372.34</v>
      </c>
      <c r="AM32" s="26">
        <f t="shared" si="5"/>
        <v>210874.08000000007</v>
      </c>
    </row>
    <row r="33" spans="1:39" x14ac:dyDescent="0.25">
      <c r="A33" s="1" t="s">
        <v>414</v>
      </c>
      <c r="B33" s="1" t="s">
        <v>415</v>
      </c>
      <c r="C33" s="65">
        <v>5951</v>
      </c>
      <c r="D33" s="65" t="s">
        <v>1026</v>
      </c>
      <c r="E33" t="s">
        <v>2960</v>
      </c>
      <c r="F33" s="297">
        <v>358451.01</v>
      </c>
      <c r="G33" s="297">
        <v>191895.5</v>
      </c>
      <c r="H33" s="297">
        <v>251.27</v>
      </c>
      <c r="J33">
        <v>570159.06000000006</v>
      </c>
      <c r="K33">
        <v>371112.2</v>
      </c>
      <c r="P33" s="297">
        <v>303</v>
      </c>
      <c r="S33">
        <v>-1795569.8</v>
      </c>
      <c r="T33">
        <v>3631737.05</v>
      </c>
      <c r="U33" s="297">
        <v>1464167.52</v>
      </c>
      <c r="V33" s="297">
        <v>368710</v>
      </c>
      <c r="W33" s="297">
        <v>668.44</v>
      </c>
      <c r="X33" s="297">
        <v>2143449</v>
      </c>
      <c r="Z33">
        <v>2417848</v>
      </c>
      <c r="AB33">
        <v>24510</v>
      </c>
      <c r="AC33">
        <v>1383664.54</v>
      </c>
      <c r="AD33">
        <v>150855.63</v>
      </c>
      <c r="AF33">
        <v>27398</v>
      </c>
      <c r="AH33" s="73">
        <f t="shared" si="6"/>
        <v>550597.78</v>
      </c>
      <c r="AI33" s="77">
        <f t="shared" si="7"/>
        <v>303</v>
      </c>
      <c r="AJ33" s="21">
        <f t="shared" si="8"/>
        <v>550294.78</v>
      </c>
      <c r="AK33" s="22">
        <f t="shared" si="9"/>
        <v>3976994.96</v>
      </c>
      <c r="AL33" s="16">
        <f t="shared" si="10"/>
        <v>4004276.17</v>
      </c>
      <c r="AM33" s="26">
        <f t="shared" si="5"/>
        <v>-27281.209999999963</v>
      </c>
    </row>
    <row r="34" spans="1:39" x14ac:dyDescent="0.25">
      <c r="A34" s="1" t="s">
        <v>414</v>
      </c>
      <c r="B34" s="1" t="s">
        <v>415</v>
      </c>
      <c r="C34" s="65">
        <v>4528</v>
      </c>
      <c r="D34" s="65" t="s">
        <v>1027</v>
      </c>
      <c r="E34" t="s">
        <v>2961</v>
      </c>
      <c r="F34" s="297">
        <v>425235.42</v>
      </c>
      <c r="G34" s="297">
        <v>288248.81</v>
      </c>
      <c r="H34" s="297">
        <v>28217</v>
      </c>
      <c r="J34">
        <v>276924.06</v>
      </c>
      <c r="K34">
        <v>572129.72</v>
      </c>
      <c r="O34" s="297">
        <v>48000</v>
      </c>
      <c r="P34" s="297">
        <v>0</v>
      </c>
      <c r="S34">
        <v>1006210.96</v>
      </c>
      <c r="T34">
        <v>669957.9</v>
      </c>
      <c r="U34" s="297">
        <v>1877759.1</v>
      </c>
      <c r="W34" s="297">
        <v>692.73</v>
      </c>
      <c r="X34" s="297">
        <v>436243.5</v>
      </c>
      <c r="Y34" s="297">
        <v>135894</v>
      </c>
      <c r="Z34">
        <v>901282.5</v>
      </c>
      <c r="AB34">
        <v>1370</v>
      </c>
      <c r="AC34">
        <v>1059565.96</v>
      </c>
      <c r="AD34">
        <v>155731.72</v>
      </c>
      <c r="AF34">
        <v>80868</v>
      </c>
      <c r="AH34" s="73">
        <f t="shared" si="6"/>
        <v>741701.23</v>
      </c>
      <c r="AI34" s="77">
        <f t="shared" si="7"/>
        <v>48000</v>
      </c>
      <c r="AJ34" s="21">
        <f t="shared" si="8"/>
        <v>693701.23</v>
      </c>
      <c r="AK34" s="22">
        <f t="shared" si="9"/>
        <v>2450589.33</v>
      </c>
      <c r="AL34" s="16">
        <f t="shared" si="10"/>
        <v>2198818.1800000002</v>
      </c>
      <c r="AM34" s="26">
        <f t="shared" si="5"/>
        <v>251771.14999999991</v>
      </c>
    </row>
    <row r="35" spans="1:39" x14ac:dyDescent="0.25">
      <c r="A35" s="1" t="s">
        <v>414</v>
      </c>
      <c r="B35" s="1" t="s">
        <v>415</v>
      </c>
      <c r="C35" s="65">
        <v>5805</v>
      </c>
      <c r="D35" s="65" t="s">
        <v>1028</v>
      </c>
      <c r="E35" t="s">
        <v>2962</v>
      </c>
      <c r="F35" s="297">
        <v>1155553.6599999999</v>
      </c>
      <c r="G35" s="297">
        <v>374581.62</v>
      </c>
      <c r="H35" s="297">
        <v>13010.86</v>
      </c>
      <c r="J35">
        <v>611881.06999999995</v>
      </c>
      <c r="K35">
        <v>436332.96</v>
      </c>
      <c r="P35" s="297">
        <v>0</v>
      </c>
      <c r="S35">
        <v>263714.21999999997</v>
      </c>
      <c r="T35">
        <v>2501284.2200000002</v>
      </c>
      <c r="U35" s="297">
        <v>1392941.71</v>
      </c>
      <c r="W35" s="297">
        <v>2139.96</v>
      </c>
      <c r="X35" s="297">
        <v>1844172</v>
      </c>
      <c r="Z35">
        <v>2159476</v>
      </c>
      <c r="AC35">
        <v>673778.17</v>
      </c>
      <c r="AD35">
        <v>162402.76999999999</v>
      </c>
      <c r="AF35">
        <v>97730</v>
      </c>
      <c r="AH35" s="73">
        <f t="shared" si="6"/>
        <v>1543146.14</v>
      </c>
      <c r="AI35" s="77">
        <f t="shared" si="7"/>
        <v>0</v>
      </c>
      <c r="AJ35" s="21">
        <f t="shared" si="8"/>
        <v>1543146.14</v>
      </c>
      <c r="AK35" s="22">
        <f t="shared" si="9"/>
        <v>3239253.67</v>
      </c>
      <c r="AL35" s="16">
        <f t="shared" si="10"/>
        <v>3093386.94</v>
      </c>
      <c r="AM35" s="26">
        <f t="shared" si="5"/>
        <v>145866.72999999998</v>
      </c>
    </row>
    <row r="36" spans="1:39" x14ac:dyDescent="0.25">
      <c r="A36" s="1" t="s">
        <v>414</v>
      </c>
      <c r="B36" s="1" t="s">
        <v>415</v>
      </c>
      <c r="C36" s="65">
        <v>3290</v>
      </c>
      <c r="D36" s="65" t="s">
        <v>1029</v>
      </c>
      <c r="E36" t="s">
        <v>2963</v>
      </c>
      <c r="F36" s="297">
        <v>519995.46</v>
      </c>
      <c r="G36" s="297">
        <v>144719.9</v>
      </c>
      <c r="H36" s="297">
        <v>4298.0600000000004</v>
      </c>
      <c r="J36">
        <v>1931649.69</v>
      </c>
      <c r="K36">
        <v>572302.6</v>
      </c>
      <c r="P36" s="297">
        <v>0</v>
      </c>
      <c r="S36">
        <v>1716880.81</v>
      </c>
      <c r="T36">
        <v>1692932.58</v>
      </c>
      <c r="U36" s="297">
        <v>1396472.28</v>
      </c>
      <c r="V36" s="297">
        <v>99750</v>
      </c>
      <c r="W36" s="297">
        <v>747.72</v>
      </c>
      <c r="X36" s="297">
        <v>1335147</v>
      </c>
      <c r="Z36">
        <v>1768171</v>
      </c>
      <c r="AB36">
        <v>1690</v>
      </c>
      <c r="AC36">
        <v>656457.4</v>
      </c>
      <c r="AD36">
        <v>297958.28000000003</v>
      </c>
      <c r="AF36">
        <v>77398</v>
      </c>
      <c r="AH36" s="73">
        <f t="shared" si="6"/>
        <v>669013.42000000004</v>
      </c>
      <c r="AI36" s="77">
        <f t="shared" si="7"/>
        <v>0</v>
      </c>
      <c r="AJ36" s="21">
        <f t="shared" si="8"/>
        <v>669013.42000000004</v>
      </c>
      <c r="AK36" s="22">
        <f t="shared" si="9"/>
        <v>2832117</v>
      </c>
      <c r="AL36" s="16">
        <f t="shared" si="10"/>
        <v>2801674.6799999997</v>
      </c>
      <c r="AM36" s="26">
        <f t="shared" si="5"/>
        <v>30442.320000000298</v>
      </c>
    </row>
    <row r="37" spans="1:39" x14ac:dyDescent="0.25">
      <c r="A37" s="1" t="s">
        <v>414</v>
      </c>
      <c r="B37" s="1" t="s">
        <v>415</v>
      </c>
      <c r="C37" s="65">
        <v>5014</v>
      </c>
      <c r="D37" s="65" t="s">
        <v>1030</v>
      </c>
      <c r="E37" t="s">
        <v>2964</v>
      </c>
      <c r="F37" s="297">
        <v>436585.97</v>
      </c>
      <c r="G37" s="297">
        <v>277276.52</v>
      </c>
      <c r="H37" s="297">
        <v>22782.79</v>
      </c>
      <c r="J37">
        <v>1126977.67</v>
      </c>
      <c r="K37">
        <v>496925.83</v>
      </c>
      <c r="P37" s="297">
        <v>155</v>
      </c>
      <c r="S37">
        <v>2118262.31</v>
      </c>
      <c r="U37" s="297">
        <v>1188232.95</v>
      </c>
      <c r="V37" s="297">
        <v>298130</v>
      </c>
      <c r="W37" s="297">
        <v>535.83000000000004</v>
      </c>
      <c r="X37" s="297">
        <v>438919.95</v>
      </c>
      <c r="Z37">
        <v>606470.52</v>
      </c>
      <c r="AC37">
        <v>625003.22</v>
      </c>
      <c r="AD37">
        <v>217863.52</v>
      </c>
      <c r="AF37">
        <v>12530</v>
      </c>
      <c r="AH37" s="73">
        <f t="shared" si="6"/>
        <v>736645.28</v>
      </c>
      <c r="AI37" s="77">
        <f t="shared" si="7"/>
        <v>155</v>
      </c>
      <c r="AJ37" s="21">
        <f t="shared" si="8"/>
        <v>736490.28</v>
      </c>
      <c r="AK37" s="22">
        <f t="shared" si="9"/>
        <v>1925818.73</v>
      </c>
      <c r="AL37" s="16">
        <f t="shared" si="10"/>
        <v>1461867.26</v>
      </c>
      <c r="AM37" s="26">
        <f t="shared" si="5"/>
        <v>463951.47</v>
      </c>
    </row>
    <row r="38" spans="1:39" x14ac:dyDescent="0.25">
      <c r="A38" s="1" t="s">
        <v>414</v>
      </c>
      <c r="B38" s="1" t="s">
        <v>415</v>
      </c>
      <c r="C38" s="65">
        <v>4611</v>
      </c>
      <c r="D38" s="65" t="s">
        <v>1031</v>
      </c>
      <c r="E38" t="s">
        <v>2965</v>
      </c>
      <c r="F38" s="297">
        <v>1115641.58</v>
      </c>
      <c r="G38" s="297">
        <v>313127.5</v>
      </c>
      <c r="H38" s="297">
        <v>6987.92</v>
      </c>
      <c r="J38">
        <v>809624.53</v>
      </c>
      <c r="K38">
        <v>446177.11</v>
      </c>
      <c r="P38" s="297">
        <v>0</v>
      </c>
      <c r="S38">
        <v>2089003.83</v>
      </c>
      <c r="U38" s="297">
        <v>1947727.91</v>
      </c>
      <c r="V38" s="297">
        <v>107750</v>
      </c>
      <c r="W38" s="297">
        <v>880.08</v>
      </c>
      <c r="X38" s="297">
        <v>2941899</v>
      </c>
      <c r="Z38">
        <v>3305408</v>
      </c>
      <c r="AC38">
        <v>529675.89</v>
      </c>
      <c r="AD38">
        <v>164690.29</v>
      </c>
      <c r="AF38">
        <v>77398</v>
      </c>
      <c r="AH38" s="73">
        <f t="shared" si="6"/>
        <v>1435757</v>
      </c>
      <c r="AI38" s="77">
        <f t="shared" si="7"/>
        <v>0</v>
      </c>
      <c r="AJ38" s="21">
        <f t="shared" si="8"/>
        <v>1435757</v>
      </c>
      <c r="AK38" s="22">
        <f t="shared" si="9"/>
        <v>4998256.99</v>
      </c>
      <c r="AL38" s="16">
        <f t="shared" si="10"/>
        <v>4077172.18</v>
      </c>
      <c r="AM38" s="26">
        <f t="shared" si="5"/>
        <v>921084.81</v>
      </c>
    </row>
    <row r="39" spans="1:39" x14ac:dyDescent="0.25">
      <c r="A39" s="1" t="s">
        <v>418</v>
      </c>
      <c r="B39" s="1" t="s">
        <v>419</v>
      </c>
      <c r="C39" s="65">
        <v>2051</v>
      </c>
      <c r="D39" s="65" t="s">
        <v>1032</v>
      </c>
      <c r="E39" t="s">
        <v>2966</v>
      </c>
      <c r="F39" s="297">
        <v>1599035.41</v>
      </c>
      <c r="G39" s="297">
        <v>90649.01</v>
      </c>
      <c r="H39" s="297">
        <v>48041.65</v>
      </c>
      <c r="J39">
        <v>356164.3</v>
      </c>
      <c r="K39">
        <v>733744.23</v>
      </c>
      <c r="M39" s="297">
        <v>25438.799999999999</v>
      </c>
      <c r="P39" s="297">
        <v>1058.92</v>
      </c>
      <c r="Q39">
        <v>29218.5</v>
      </c>
      <c r="S39">
        <v>580485.52</v>
      </c>
      <c r="T39">
        <v>1814650.86</v>
      </c>
      <c r="U39" s="297">
        <v>1407346.87</v>
      </c>
      <c r="V39" s="297">
        <v>155443.5</v>
      </c>
      <c r="W39" s="297">
        <v>1869.42</v>
      </c>
      <c r="X39" s="297">
        <v>2398977.1</v>
      </c>
      <c r="Y39" s="297">
        <v>14040</v>
      </c>
      <c r="Z39">
        <v>2690747.1</v>
      </c>
      <c r="AB39">
        <v>3000</v>
      </c>
      <c r="AC39">
        <v>450027.78</v>
      </c>
      <c r="AD39">
        <v>242420.01</v>
      </c>
      <c r="AH39" s="73">
        <f t="shared" si="6"/>
        <v>1737726.0699999998</v>
      </c>
      <c r="AI39" s="77">
        <f t="shared" si="7"/>
        <v>26497.72</v>
      </c>
      <c r="AJ39" s="21">
        <f t="shared" si="8"/>
        <v>1711228.3499999999</v>
      </c>
      <c r="AK39" s="22">
        <f t="shared" si="9"/>
        <v>3977676.89</v>
      </c>
      <c r="AL39" s="16">
        <f t="shared" si="10"/>
        <v>3386194.8899999997</v>
      </c>
      <c r="AM39" s="26">
        <f t="shared" si="5"/>
        <v>591482.00000000047</v>
      </c>
    </row>
    <row r="40" spans="1:39" x14ac:dyDescent="0.25">
      <c r="A40" s="1" t="s">
        <v>418</v>
      </c>
      <c r="B40" s="1" t="s">
        <v>419</v>
      </c>
      <c r="C40" s="65">
        <v>1787</v>
      </c>
      <c r="D40" s="65" t="s">
        <v>1033</v>
      </c>
      <c r="E40" t="s">
        <v>2967</v>
      </c>
      <c r="F40" s="297">
        <v>368708.72</v>
      </c>
      <c r="G40" s="297">
        <v>23450.25</v>
      </c>
      <c r="H40" s="297">
        <v>72672.66</v>
      </c>
      <c r="J40">
        <v>1231525.6299999999</v>
      </c>
      <c r="K40">
        <v>107854.62</v>
      </c>
      <c r="M40" s="297">
        <v>12042.6</v>
      </c>
      <c r="P40" s="297">
        <v>118400</v>
      </c>
      <c r="S40">
        <v>-53782.74</v>
      </c>
      <c r="T40">
        <v>1633793.05</v>
      </c>
      <c r="U40" s="297">
        <v>1285190.6299999999</v>
      </c>
      <c r="V40" s="297">
        <v>171371</v>
      </c>
      <c r="W40" s="297">
        <v>548.54</v>
      </c>
      <c r="X40" s="297">
        <v>1585721.28</v>
      </c>
      <c r="Y40" s="297">
        <v>56630</v>
      </c>
      <c r="Z40">
        <v>1896744.28</v>
      </c>
      <c r="AB40">
        <v>3000</v>
      </c>
      <c r="AC40">
        <v>767106.13</v>
      </c>
      <c r="AD40">
        <v>190202.07</v>
      </c>
      <c r="AH40" s="73">
        <f t="shared" si="6"/>
        <v>464831.63</v>
      </c>
      <c r="AI40" s="77">
        <f t="shared" si="7"/>
        <v>130442.6</v>
      </c>
      <c r="AJ40" s="21">
        <f t="shared" si="8"/>
        <v>334389.03000000003</v>
      </c>
      <c r="AK40" s="22">
        <f t="shared" si="9"/>
        <v>3099461.45</v>
      </c>
      <c r="AL40" s="16">
        <f t="shared" si="10"/>
        <v>2857052.48</v>
      </c>
      <c r="AM40" s="26">
        <f t="shared" si="5"/>
        <v>242408.9700000002</v>
      </c>
    </row>
    <row r="41" spans="1:39" x14ac:dyDescent="0.25">
      <c r="A41" s="1" t="s">
        <v>418</v>
      </c>
      <c r="B41" s="1" t="s">
        <v>419</v>
      </c>
      <c r="C41" s="65">
        <v>2904</v>
      </c>
      <c r="D41" s="65" t="s">
        <v>1034</v>
      </c>
      <c r="E41" t="s">
        <v>2968</v>
      </c>
      <c r="F41" s="297">
        <v>717808.69</v>
      </c>
      <c r="G41" s="297">
        <v>45067.62</v>
      </c>
      <c r="H41" s="297">
        <v>21006.1</v>
      </c>
      <c r="J41">
        <v>1110648.53</v>
      </c>
      <c r="K41">
        <v>183663.58</v>
      </c>
      <c r="M41" s="297">
        <v>16757</v>
      </c>
      <c r="P41" s="297">
        <v>355.28</v>
      </c>
      <c r="S41">
        <v>1922248.18</v>
      </c>
      <c r="T41">
        <v>174893.33</v>
      </c>
      <c r="U41" s="297">
        <v>979647.6</v>
      </c>
      <c r="W41" s="297">
        <v>990.66</v>
      </c>
      <c r="X41" s="297">
        <v>1671967.8</v>
      </c>
      <c r="Y41" s="297">
        <v>11160</v>
      </c>
      <c r="Z41">
        <v>1958997.96</v>
      </c>
      <c r="AA41">
        <v>25000</v>
      </c>
      <c r="AC41">
        <v>400113.94</v>
      </c>
      <c r="AD41">
        <v>144163.43</v>
      </c>
      <c r="AH41" s="73">
        <f t="shared" si="6"/>
        <v>783882.40999999992</v>
      </c>
      <c r="AI41" s="77">
        <f t="shared" si="7"/>
        <v>17112.28</v>
      </c>
      <c r="AJ41" s="21">
        <f t="shared" si="8"/>
        <v>766770.12999999989</v>
      </c>
      <c r="AK41" s="22">
        <f t="shared" si="9"/>
        <v>2663766.06</v>
      </c>
      <c r="AL41" s="16">
        <f t="shared" si="10"/>
        <v>2528275.33</v>
      </c>
      <c r="AM41" s="26">
        <f t="shared" si="5"/>
        <v>135490.72999999998</v>
      </c>
    </row>
    <row r="42" spans="1:39" x14ac:dyDescent="0.25">
      <c r="A42" s="1" t="s">
        <v>418</v>
      </c>
      <c r="B42" s="1" t="s">
        <v>419</v>
      </c>
      <c r="C42" s="65">
        <v>3978</v>
      </c>
      <c r="D42" s="65" t="s">
        <v>1035</v>
      </c>
      <c r="E42" t="s">
        <v>2969</v>
      </c>
      <c r="F42" s="297">
        <v>1436625.31</v>
      </c>
      <c r="G42" s="297">
        <v>163108.53</v>
      </c>
      <c r="H42" s="297">
        <v>62483</v>
      </c>
      <c r="J42">
        <v>961492.1</v>
      </c>
      <c r="K42">
        <v>291823.84999999998</v>
      </c>
      <c r="M42" s="297">
        <v>54422.5</v>
      </c>
      <c r="P42" s="297">
        <v>926.05</v>
      </c>
      <c r="Q42">
        <v>457663.61</v>
      </c>
      <c r="S42">
        <v>1493866.76</v>
      </c>
      <c r="T42">
        <v>1781475.04</v>
      </c>
      <c r="U42" s="297">
        <v>2100087.9700000002</v>
      </c>
      <c r="V42" s="297">
        <v>25964.73</v>
      </c>
      <c r="W42" s="297">
        <v>2269.4499999999998</v>
      </c>
      <c r="X42" s="297">
        <v>2015821.5</v>
      </c>
      <c r="Y42" s="297">
        <v>19990</v>
      </c>
      <c r="Z42">
        <v>2517466.5</v>
      </c>
      <c r="AA42">
        <v>6000</v>
      </c>
      <c r="AC42">
        <v>1938637.18</v>
      </c>
      <c r="AD42">
        <v>248326.14</v>
      </c>
      <c r="AH42" s="73">
        <f t="shared" si="6"/>
        <v>1662216.84</v>
      </c>
      <c r="AI42" s="77">
        <f t="shared" si="7"/>
        <v>55348.55</v>
      </c>
      <c r="AJ42" s="21">
        <f t="shared" si="8"/>
        <v>1606868.29</v>
      </c>
      <c r="AK42" s="22">
        <f t="shared" si="9"/>
        <v>4164133.6500000004</v>
      </c>
      <c r="AL42" s="16">
        <f t="shared" si="10"/>
        <v>4710429.8199999994</v>
      </c>
      <c r="AM42" s="26">
        <f t="shared" si="5"/>
        <v>-546296.16999999899</v>
      </c>
    </row>
    <row r="43" spans="1:39" x14ac:dyDescent="0.25">
      <c r="A43" s="1" t="s">
        <v>418</v>
      </c>
      <c r="B43" s="1" t="s">
        <v>419</v>
      </c>
      <c r="C43" s="65">
        <v>3763</v>
      </c>
      <c r="D43" s="65" t="s">
        <v>1036</v>
      </c>
      <c r="E43" t="s">
        <v>2970</v>
      </c>
      <c r="F43" s="297">
        <v>2088575.86</v>
      </c>
      <c r="G43" s="297">
        <v>46189.48</v>
      </c>
      <c r="H43" s="297">
        <v>37104.11</v>
      </c>
      <c r="J43">
        <v>197200.3</v>
      </c>
      <c r="K43">
        <v>153633.85</v>
      </c>
      <c r="M43" s="297">
        <v>29226.2</v>
      </c>
      <c r="P43" s="297">
        <v>1555.82</v>
      </c>
      <c r="S43">
        <v>-271253.71000000002</v>
      </c>
      <c r="T43">
        <v>1769380.27</v>
      </c>
      <c r="U43" s="297">
        <v>1737120.62</v>
      </c>
      <c r="V43" s="297">
        <v>407550</v>
      </c>
      <c r="W43" s="297">
        <v>1887.29</v>
      </c>
      <c r="X43" s="297">
        <v>2100037.6</v>
      </c>
      <c r="Y43" s="297">
        <v>30260</v>
      </c>
      <c r="Z43">
        <v>2332394.6</v>
      </c>
      <c r="AA43">
        <v>5000</v>
      </c>
      <c r="AC43">
        <v>589580.98</v>
      </c>
      <c r="AD43">
        <v>143094.91</v>
      </c>
      <c r="AH43" s="73">
        <f t="shared" si="6"/>
        <v>2171869.4500000002</v>
      </c>
      <c r="AI43" s="77">
        <f t="shared" si="7"/>
        <v>30782.02</v>
      </c>
      <c r="AJ43" s="21">
        <f t="shared" si="8"/>
        <v>2141087.4300000002</v>
      </c>
      <c r="AK43" s="22">
        <f t="shared" si="9"/>
        <v>4276855.51</v>
      </c>
      <c r="AL43" s="16">
        <f t="shared" si="10"/>
        <v>3070070.49</v>
      </c>
      <c r="AM43" s="26">
        <f t="shared" si="5"/>
        <v>1206785.0199999996</v>
      </c>
    </row>
    <row r="44" spans="1:39" x14ac:dyDescent="0.25">
      <c r="A44" s="1" t="s">
        <v>418</v>
      </c>
      <c r="B44" s="1" t="s">
        <v>419</v>
      </c>
      <c r="C44" s="65">
        <v>973</v>
      </c>
      <c r="D44" s="65" t="s">
        <v>1037</v>
      </c>
      <c r="E44" t="s">
        <v>2971</v>
      </c>
      <c r="F44" s="297">
        <v>530523.28</v>
      </c>
      <c r="G44" s="297">
        <v>44950.01</v>
      </c>
      <c r="H44" s="297">
        <v>13689.27</v>
      </c>
      <c r="J44">
        <v>806135.88</v>
      </c>
      <c r="K44">
        <v>540396.06999999995</v>
      </c>
      <c r="M44" s="297">
        <v>21308.6</v>
      </c>
      <c r="P44" s="297">
        <v>1041.27</v>
      </c>
      <c r="S44">
        <v>-1722903.05</v>
      </c>
      <c r="T44">
        <v>2854151.72</v>
      </c>
      <c r="U44" s="297">
        <v>1937095.94</v>
      </c>
      <c r="V44" s="297">
        <v>209480</v>
      </c>
      <c r="W44" s="297">
        <v>592.17999999999995</v>
      </c>
      <c r="X44" s="297">
        <v>999117.5</v>
      </c>
      <c r="Y44" s="297">
        <v>17270</v>
      </c>
      <c r="Z44">
        <v>1330031.5</v>
      </c>
      <c r="AC44">
        <v>575408.29</v>
      </c>
      <c r="AD44">
        <v>280219.86</v>
      </c>
      <c r="AH44" s="73">
        <f t="shared" si="6"/>
        <v>589162.56000000006</v>
      </c>
      <c r="AI44" s="77">
        <f t="shared" si="7"/>
        <v>22349.87</v>
      </c>
      <c r="AJ44" s="21">
        <f t="shared" si="8"/>
        <v>566812.69000000006</v>
      </c>
      <c r="AK44" s="22">
        <f t="shared" si="9"/>
        <v>3163555.62</v>
      </c>
      <c r="AL44" s="16">
        <f t="shared" si="10"/>
        <v>2185659.65</v>
      </c>
      <c r="AM44" s="26">
        <f t="shared" si="5"/>
        <v>977895.9700000002</v>
      </c>
    </row>
    <row r="45" spans="1:39" x14ac:dyDescent="0.25">
      <c r="A45" s="1" t="s">
        <v>418</v>
      </c>
      <c r="B45" s="1" t="s">
        <v>419</v>
      </c>
      <c r="C45" s="65">
        <v>4069</v>
      </c>
      <c r="D45" s="65" t="s">
        <v>1038</v>
      </c>
      <c r="E45" t="s">
        <v>2972</v>
      </c>
      <c r="F45" s="297">
        <v>857205.4</v>
      </c>
      <c r="G45" s="297">
        <v>32217.53</v>
      </c>
      <c r="H45" s="297">
        <v>18838.07</v>
      </c>
      <c r="J45">
        <v>482510.08000000002</v>
      </c>
      <c r="K45">
        <v>82361</v>
      </c>
      <c r="M45" s="297">
        <v>18774.599999999999</v>
      </c>
      <c r="P45" s="297">
        <v>307</v>
      </c>
      <c r="S45">
        <v>-516334.26</v>
      </c>
      <c r="T45">
        <v>1653756.5</v>
      </c>
      <c r="U45" s="297">
        <v>1315473.24</v>
      </c>
      <c r="W45" s="297">
        <v>889.79</v>
      </c>
      <c r="X45" s="297">
        <v>1140687.7</v>
      </c>
      <c r="Y45" s="297">
        <v>16430</v>
      </c>
      <c r="Z45">
        <v>1484866.7</v>
      </c>
      <c r="AC45">
        <v>405437.28</v>
      </c>
      <c r="AD45">
        <v>76940.009999999995</v>
      </c>
      <c r="AH45" s="73">
        <f t="shared" si="6"/>
        <v>908261</v>
      </c>
      <c r="AI45" s="77">
        <f t="shared" si="7"/>
        <v>19081.599999999999</v>
      </c>
      <c r="AJ45" s="21">
        <f t="shared" si="8"/>
        <v>889179.4</v>
      </c>
      <c r="AK45" s="22">
        <f t="shared" si="9"/>
        <v>2473480.73</v>
      </c>
      <c r="AL45" s="16">
        <f t="shared" si="10"/>
        <v>1967243.99</v>
      </c>
      <c r="AM45" s="26">
        <f t="shared" si="5"/>
        <v>506236.74</v>
      </c>
    </row>
    <row r="46" spans="1:39" x14ac:dyDescent="0.25">
      <c r="A46" s="1" t="s">
        <v>418</v>
      </c>
      <c r="B46" s="1" t="s">
        <v>419</v>
      </c>
      <c r="C46" s="65">
        <v>5012</v>
      </c>
      <c r="D46" s="65" t="s">
        <v>1039</v>
      </c>
      <c r="E46" t="s">
        <v>2973</v>
      </c>
      <c r="F46" s="297">
        <v>650078.12</v>
      </c>
      <c r="G46" s="297">
        <v>232104.92</v>
      </c>
      <c r="H46" s="297">
        <v>14932.22</v>
      </c>
      <c r="J46">
        <v>549811.49</v>
      </c>
      <c r="K46">
        <v>577297.18999999994</v>
      </c>
      <c r="M46" s="297">
        <v>2088.4</v>
      </c>
      <c r="P46" s="297">
        <v>863.63</v>
      </c>
      <c r="S46">
        <v>58799.23</v>
      </c>
      <c r="T46">
        <v>1474437.8</v>
      </c>
      <c r="U46" s="297">
        <v>1453401.72</v>
      </c>
      <c r="V46" s="297">
        <v>289590</v>
      </c>
      <c r="W46" s="297">
        <v>678.51</v>
      </c>
      <c r="X46" s="297">
        <v>1022557.5</v>
      </c>
      <c r="Y46" s="297">
        <v>123070</v>
      </c>
      <c r="Z46">
        <v>1194421.5</v>
      </c>
      <c r="AC46">
        <v>814888.8</v>
      </c>
      <c r="AD46">
        <v>194380.77</v>
      </c>
      <c r="AH46" s="73">
        <f t="shared" si="6"/>
        <v>897115.26</v>
      </c>
      <c r="AI46" s="77">
        <f t="shared" si="7"/>
        <v>2952.03</v>
      </c>
      <c r="AJ46" s="21">
        <f t="shared" si="8"/>
        <v>894163.23</v>
      </c>
      <c r="AK46" s="22">
        <f t="shared" si="9"/>
        <v>2889297.73</v>
      </c>
      <c r="AL46" s="16">
        <f t="shared" si="10"/>
        <v>2203691.0699999998</v>
      </c>
      <c r="AM46" s="26">
        <f t="shared" si="5"/>
        <v>685606.66000000015</v>
      </c>
    </row>
    <row r="47" spans="1:39" x14ac:dyDescent="0.25">
      <c r="A47" s="1" t="s">
        <v>418</v>
      </c>
      <c r="B47" s="1" t="s">
        <v>419</v>
      </c>
      <c r="C47" s="65">
        <v>5988</v>
      </c>
      <c r="D47" s="65" t="s">
        <v>1040</v>
      </c>
      <c r="E47" t="s">
        <v>2974</v>
      </c>
      <c r="F47" s="297">
        <v>492415.68</v>
      </c>
      <c r="G47" s="297">
        <v>80308.41</v>
      </c>
      <c r="H47" s="297">
        <v>57536.08</v>
      </c>
      <c r="J47">
        <v>1383021.24</v>
      </c>
      <c r="K47">
        <v>161693.23000000001</v>
      </c>
      <c r="M47" s="297">
        <v>100287.42</v>
      </c>
      <c r="P47" s="297">
        <v>3091.51</v>
      </c>
      <c r="S47">
        <v>-249928.94</v>
      </c>
      <c r="T47">
        <v>2017007.85</v>
      </c>
      <c r="U47" s="297">
        <v>2350294.4900000002</v>
      </c>
      <c r="V47" s="297">
        <v>408280</v>
      </c>
      <c r="W47" s="297">
        <v>1233.0999999999999</v>
      </c>
      <c r="X47" s="297">
        <v>1843629.8</v>
      </c>
      <c r="Y47" s="297">
        <v>19820</v>
      </c>
      <c r="Z47">
        <v>2323176.7999999998</v>
      </c>
      <c r="AA47">
        <v>9000</v>
      </c>
      <c r="AC47">
        <v>1506708.45</v>
      </c>
      <c r="AD47">
        <v>228955.34</v>
      </c>
      <c r="AH47" s="73">
        <f t="shared" si="6"/>
        <v>630260.16999999993</v>
      </c>
      <c r="AI47" s="77">
        <f t="shared" si="7"/>
        <v>103378.93</v>
      </c>
      <c r="AJ47" s="21">
        <f t="shared" si="8"/>
        <v>526881.24</v>
      </c>
      <c r="AK47" s="22">
        <f t="shared" si="9"/>
        <v>4623257.3900000006</v>
      </c>
      <c r="AL47" s="16">
        <f t="shared" si="10"/>
        <v>4067840.59</v>
      </c>
      <c r="AM47" s="26">
        <f t="shared" si="5"/>
        <v>555416.80000000075</v>
      </c>
    </row>
    <row r="48" spans="1:39" x14ac:dyDescent="0.25">
      <c r="A48" s="1" t="s">
        <v>418</v>
      </c>
      <c r="B48" s="1" t="s">
        <v>419</v>
      </c>
      <c r="C48" s="65">
        <v>2518</v>
      </c>
      <c r="D48" s="65" t="s">
        <v>1041</v>
      </c>
      <c r="E48" t="s">
        <v>2975</v>
      </c>
      <c r="F48" s="297">
        <v>482788.52</v>
      </c>
      <c r="G48" s="297">
        <v>14149.45</v>
      </c>
      <c r="H48" s="297">
        <v>28913.16</v>
      </c>
      <c r="J48">
        <v>1023134.55</v>
      </c>
      <c r="K48">
        <v>67219.460000000006</v>
      </c>
      <c r="L48">
        <v>-2465.8200000000002</v>
      </c>
      <c r="M48" s="297">
        <v>32330.2</v>
      </c>
      <c r="P48" s="297">
        <v>825.53</v>
      </c>
      <c r="S48">
        <v>1392874.65</v>
      </c>
      <c r="T48">
        <v>216270.07999999999</v>
      </c>
      <c r="U48" s="297">
        <v>1057098.83</v>
      </c>
      <c r="V48" s="297">
        <v>89600</v>
      </c>
      <c r="X48" s="297">
        <v>1365734</v>
      </c>
      <c r="Y48" s="297">
        <v>12838</v>
      </c>
      <c r="Z48">
        <v>1684570</v>
      </c>
      <c r="AA48">
        <v>3000</v>
      </c>
      <c r="AC48">
        <v>540101.1</v>
      </c>
      <c r="AD48">
        <v>140060.87</v>
      </c>
      <c r="AH48" s="73">
        <f t="shared" si="6"/>
        <v>525851.13</v>
      </c>
      <c r="AI48" s="77">
        <f t="shared" si="7"/>
        <v>33155.730000000003</v>
      </c>
      <c r="AJ48" s="21">
        <f t="shared" si="8"/>
        <v>492695.4</v>
      </c>
      <c r="AK48" s="22">
        <f t="shared" si="9"/>
        <v>2525270.83</v>
      </c>
      <c r="AL48" s="16">
        <f t="shared" si="10"/>
        <v>2367731.9700000002</v>
      </c>
      <c r="AM48" s="26">
        <f t="shared" si="5"/>
        <v>157538.85999999987</v>
      </c>
    </row>
    <row r="49" spans="1:39" x14ac:dyDescent="0.25">
      <c r="A49" s="1" t="s">
        <v>418</v>
      </c>
      <c r="B49" s="1" t="s">
        <v>419</v>
      </c>
      <c r="C49" s="65">
        <v>5747</v>
      </c>
      <c r="D49" s="65" t="s">
        <v>1042</v>
      </c>
      <c r="E49" t="s">
        <v>2976</v>
      </c>
      <c r="F49" s="297">
        <v>1189881.3600000001</v>
      </c>
      <c r="G49" s="297">
        <v>157145</v>
      </c>
      <c r="H49" s="297">
        <v>60338.29</v>
      </c>
      <c r="J49">
        <v>1109200.3700000001</v>
      </c>
      <c r="K49">
        <v>279110.36</v>
      </c>
      <c r="M49" s="297">
        <v>17615.8</v>
      </c>
      <c r="P49" s="297">
        <v>1698.16</v>
      </c>
      <c r="Q49">
        <v>269918.17</v>
      </c>
      <c r="S49">
        <v>-94365.1</v>
      </c>
      <c r="T49">
        <v>2076002.99</v>
      </c>
      <c r="U49" s="297">
        <v>2574838.17</v>
      </c>
      <c r="V49" s="297">
        <v>257572</v>
      </c>
      <c r="W49" s="297">
        <v>1201.27</v>
      </c>
      <c r="X49" s="297">
        <v>1660147.5</v>
      </c>
      <c r="Y49" s="297">
        <v>30960</v>
      </c>
      <c r="Z49">
        <v>2211972.5</v>
      </c>
      <c r="AA49">
        <v>9000</v>
      </c>
      <c r="AC49">
        <v>1309760.22</v>
      </c>
      <c r="AD49">
        <v>191122.83</v>
      </c>
      <c r="AH49" s="73">
        <f t="shared" si="6"/>
        <v>1407364.6500000001</v>
      </c>
      <c r="AI49" s="77">
        <f t="shared" si="7"/>
        <v>19313.96</v>
      </c>
      <c r="AJ49" s="21">
        <f t="shared" si="8"/>
        <v>1388050.6900000002</v>
      </c>
      <c r="AK49" s="22">
        <f t="shared" si="9"/>
        <v>4524718.9399999995</v>
      </c>
      <c r="AL49" s="16">
        <f t="shared" si="10"/>
        <v>3721855.55</v>
      </c>
      <c r="AM49" s="26">
        <f t="shared" si="5"/>
        <v>802863.38999999966</v>
      </c>
    </row>
    <row r="50" spans="1:39" x14ac:dyDescent="0.25">
      <c r="A50" s="1" t="s">
        <v>418</v>
      </c>
      <c r="B50" s="1" t="s">
        <v>419</v>
      </c>
      <c r="C50" s="65">
        <v>3454</v>
      </c>
      <c r="D50" s="65" t="s">
        <v>1043</v>
      </c>
      <c r="E50" t="s">
        <v>2977</v>
      </c>
      <c r="F50" s="297">
        <v>860767.22</v>
      </c>
      <c r="G50" s="297">
        <v>91196.07</v>
      </c>
      <c r="H50" s="297">
        <v>13827.12</v>
      </c>
      <c r="J50">
        <v>598129.93999999994</v>
      </c>
      <c r="K50">
        <v>115093.77</v>
      </c>
      <c r="M50" s="297">
        <v>19276.400000000001</v>
      </c>
      <c r="P50" s="297">
        <v>387.81</v>
      </c>
      <c r="S50">
        <v>-1475759.15</v>
      </c>
      <c r="T50">
        <v>2700044.99</v>
      </c>
      <c r="U50" s="297">
        <v>1411283.42</v>
      </c>
      <c r="V50" s="297">
        <v>120730</v>
      </c>
      <c r="W50" s="297">
        <v>752.39</v>
      </c>
      <c r="X50" s="297">
        <v>1484732.9</v>
      </c>
      <c r="Y50" s="297">
        <v>22760</v>
      </c>
      <c r="Z50">
        <v>1775261.9</v>
      </c>
      <c r="AC50">
        <v>460537.53</v>
      </c>
      <c r="AD50">
        <v>129845.21</v>
      </c>
      <c r="AH50" s="73">
        <f t="shared" si="6"/>
        <v>965790.41</v>
      </c>
      <c r="AI50" s="77">
        <f t="shared" si="7"/>
        <v>19664.210000000003</v>
      </c>
      <c r="AJ50" s="21">
        <f t="shared" si="8"/>
        <v>946126.20000000007</v>
      </c>
      <c r="AK50" s="22">
        <f t="shared" si="9"/>
        <v>3040258.71</v>
      </c>
      <c r="AL50" s="16">
        <f t="shared" si="10"/>
        <v>2365644.6399999997</v>
      </c>
      <c r="AM50" s="26">
        <f t="shared" si="5"/>
        <v>674614.0700000003</v>
      </c>
    </row>
    <row r="51" spans="1:39" x14ac:dyDescent="0.25">
      <c r="A51" s="1" t="s">
        <v>418</v>
      </c>
      <c r="B51" s="1" t="s">
        <v>419</v>
      </c>
      <c r="C51" s="65">
        <v>3787</v>
      </c>
      <c r="D51" s="65" t="s">
        <v>1044</v>
      </c>
      <c r="E51" t="s">
        <v>2978</v>
      </c>
      <c r="F51" s="297">
        <v>945144.8</v>
      </c>
      <c r="G51" s="297">
        <v>113776.31</v>
      </c>
      <c r="H51" s="297">
        <v>30809.41</v>
      </c>
      <c r="J51">
        <v>621345.15</v>
      </c>
      <c r="K51">
        <v>36959.21</v>
      </c>
      <c r="M51" s="297">
        <v>16101.6</v>
      </c>
      <c r="P51" s="297">
        <v>502.88</v>
      </c>
      <c r="Q51">
        <v>44394.83</v>
      </c>
      <c r="S51">
        <v>-620405.68000000005</v>
      </c>
      <c r="T51">
        <v>1671717.03</v>
      </c>
      <c r="U51" s="297">
        <v>1411756.55</v>
      </c>
      <c r="V51" s="297">
        <v>184509.92</v>
      </c>
      <c r="W51" s="297">
        <v>787.69</v>
      </c>
      <c r="X51" s="297">
        <v>1063468</v>
      </c>
      <c r="Y51" s="297">
        <v>11520</v>
      </c>
      <c r="Z51">
        <v>1252483</v>
      </c>
      <c r="AB51">
        <v>3000</v>
      </c>
      <c r="AC51">
        <v>494303.68</v>
      </c>
      <c r="AD51">
        <v>79331.259999999995</v>
      </c>
      <c r="AH51" s="73">
        <f t="shared" si="6"/>
        <v>1089730.52</v>
      </c>
      <c r="AI51" s="77">
        <f t="shared" si="7"/>
        <v>16604.48</v>
      </c>
      <c r="AJ51" s="21">
        <f t="shared" si="8"/>
        <v>1073126.04</v>
      </c>
      <c r="AK51" s="22">
        <f t="shared" si="9"/>
        <v>2672042.16</v>
      </c>
      <c r="AL51" s="16">
        <f t="shared" si="10"/>
        <v>1829117.94</v>
      </c>
      <c r="AM51" s="26">
        <f t="shared" si="5"/>
        <v>842924.2200000002</v>
      </c>
    </row>
    <row r="52" spans="1:39" x14ac:dyDescent="0.25">
      <c r="A52" s="1" t="s">
        <v>418</v>
      </c>
      <c r="B52" s="1" t="s">
        <v>419</v>
      </c>
      <c r="C52" s="65">
        <v>4306</v>
      </c>
      <c r="D52" s="65" t="s">
        <v>1045</v>
      </c>
      <c r="E52" t="s">
        <v>2979</v>
      </c>
      <c r="F52" s="297">
        <v>614475.64</v>
      </c>
      <c r="G52" s="297">
        <v>26213.13</v>
      </c>
      <c r="H52" s="297">
        <v>20918.189999999999</v>
      </c>
      <c r="J52">
        <v>743225.68</v>
      </c>
      <c r="K52">
        <v>159410.82999999999</v>
      </c>
      <c r="M52" s="297">
        <v>20122.5</v>
      </c>
      <c r="P52" s="297">
        <v>1700.01</v>
      </c>
      <c r="S52">
        <v>804785.92</v>
      </c>
      <c r="T52">
        <v>579857.57999999996</v>
      </c>
      <c r="U52" s="297">
        <v>1421934.27</v>
      </c>
      <c r="V52" s="297">
        <v>199400</v>
      </c>
      <c r="W52" s="297">
        <v>821.39</v>
      </c>
      <c r="X52" s="297">
        <v>981036.5</v>
      </c>
      <c r="Y52" s="297">
        <v>13168</v>
      </c>
      <c r="Z52">
        <v>1268340.5</v>
      </c>
      <c r="AC52">
        <v>835503.52</v>
      </c>
      <c r="AD52">
        <v>134538.68</v>
      </c>
      <c r="AH52" s="73">
        <f t="shared" si="6"/>
        <v>661606.96</v>
      </c>
      <c r="AI52" s="77">
        <f t="shared" si="7"/>
        <v>21822.51</v>
      </c>
      <c r="AJ52" s="21">
        <f t="shared" si="8"/>
        <v>639784.44999999995</v>
      </c>
      <c r="AK52" s="22">
        <f t="shared" si="9"/>
        <v>2616360.16</v>
      </c>
      <c r="AL52" s="16">
        <f t="shared" si="10"/>
        <v>2238382.7000000002</v>
      </c>
      <c r="AM52" s="26">
        <f t="shared" si="5"/>
        <v>377977.45999999996</v>
      </c>
    </row>
    <row r="53" spans="1:39" x14ac:dyDescent="0.25">
      <c r="A53" s="1" t="s">
        <v>418</v>
      </c>
      <c r="B53" s="1" t="s">
        <v>419</v>
      </c>
      <c r="C53" s="65">
        <v>2587</v>
      </c>
      <c r="D53" s="65" t="s">
        <v>1046</v>
      </c>
      <c r="E53" t="s">
        <v>2980</v>
      </c>
      <c r="F53" s="297">
        <v>1020248.46</v>
      </c>
      <c r="G53" s="297">
        <v>185734.27</v>
      </c>
      <c r="H53" s="297">
        <v>40052.300000000003</v>
      </c>
      <c r="J53">
        <v>1092453.55</v>
      </c>
      <c r="K53">
        <v>109056.4</v>
      </c>
      <c r="M53" s="297">
        <v>521401.4</v>
      </c>
      <c r="P53" s="297">
        <v>1432.69</v>
      </c>
      <c r="Q53">
        <v>6666.71</v>
      </c>
      <c r="S53">
        <v>1583682.61</v>
      </c>
      <c r="T53">
        <v>446722.69</v>
      </c>
      <c r="U53" s="297">
        <v>1276825.3799999999</v>
      </c>
      <c r="V53" s="297">
        <v>3999.96</v>
      </c>
      <c r="X53" s="297">
        <v>1827353</v>
      </c>
      <c r="Y53" s="297">
        <v>14740</v>
      </c>
      <c r="Z53">
        <v>2069821</v>
      </c>
      <c r="AC53">
        <v>840077.63</v>
      </c>
      <c r="AD53">
        <v>133360.82999999999</v>
      </c>
      <c r="AH53" s="73">
        <f t="shared" si="6"/>
        <v>1246035.03</v>
      </c>
      <c r="AI53" s="77">
        <f t="shared" si="7"/>
        <v>522834.09</v>
      </c>
      <c r="AJ53" s="21">
        <f t="shared" si="8"/>
        <v>723200.94</v>
      </c>
      <c r="AK53" s="22">
        <f t="shared" si="9"/>
        <v>3122918.34</v>
      </c>
      <c r="AL53" s="16">
        <f t="shared" si="10"/>
        <v>3043259.46</v>
      </c>
      <c r="AM53" s="26">
        <f t="shared" si="5"/>
        <v>79658.879999999888</v>
      </c>
    </row>
    <row r="54" spans="1:39" x14ac:dyDescent="0.25">
      <c r="A54" s="1" t="s">
        <v>422</v>
      </c>
      <c r="B54" s="1" t="s">
        <v>423</v>
      </c>
      <c r="C54" s="65">
        <v>2455</v>
      </c>
      <c r="D54" s="65" t="s">
        <v>1047</v>
      </c>
      <c r="E54" t="s">
        <v>2983</v>
      </c>
      <c r="F54" s="297">
        <v>370015.13</v>
      </c>
      <c r="G54" s="297">
        <v>13000</v>
      </c>
      <c r="H54" s="297">
        <v>58558.33</v>
      </c>
      <c r="J54">
        <v>4</v>
      </c>
      <c r="K54">
        <v>2214788.67</v>
      </c>
      <c r="M54" s="297">
        <v>0</v>
      </c>
      <c r="P54" s="297">
        <v>36.44</v>
      </c>
      <c r="S54">
        <v>1320008.23</v>
      </c>
      <c r="T54">
        <v>1557377.06</v>
      </c>
      <c r="U54" s="297">
        <v>695310.39</v>
      </c>
      <c r="V54" s="297">
        <v>305100</v>
      </c>
      <c r="W54" s="297">
        <v>256.95</v>
      </c>
      <c r="X54" s="297">
        <v>1129054.5</v>
      </c>
      <c r="Y54" s="297">
        <v>14465</v>
      </c>
      <c r="Z54">
        <v>1402650.5</v>
      </c>
      <c r="AC54">
        <v>248212.76</v>
      </c>
      <c r="AD54">
        <v>508691.23</v>
      </c>
      <c r="AF54">
        <v>32000</v>
      </c>
      <c r="AH54" s="73">
        <f t="shared" si="6"/>
        <v>441573.46</v>
      </c>
      <c r="AI54" s="77">
        <f t="shared" si="7"/>
        <v>36.44</v>
      </c>
      <c r="AJ54" s="21">
        <f t="shared" si="8"/>
        <v>441537.02</v>
      </c>
      <c r="AK54" s="22">
        <f t="shared" si="9"/>
        <v>2144186.84</v>
      </c>
      <c r="AL54" s="16">
        <f t="shared" si="10"/>
        <v>2191554.4900000002</v>
      </c>
      <c r="AM54" s="26">
        <f t="shared" si="5"/>
        <v>-47367.650000000373</v>
      </c>
    </row>
    <row r="55" spans="1:39" x14ac:dyDescent="0.25">
      <c r="A55" s="1" t="s">
        <v>422</v>
      </c>
      <c r="B55" s="1" t="s">
        <v>423</v>
      </c>
      <c r="C55" s="65">
        <v>2020</v>
      </c>
      <c r="D55" s="65" t="s">
        <v>1048</v>
      </c>
      <c r="E55" t="s">
        <v>2984</v>
      </c>
      <c r="F55" s="297">
        <v>72287.31</v>
      </c>
      <c r="G55" s="297">
        <v>11750</v>
      </c>
      <c r="H55" s="297">
        <v>63565.46</v>
      </c>
      <c r="J55">
        <v>844442.08</v>
      </c>
      <c r="K55">
        <v>2469298.0299999998</v>
      </c>
      <c r="M55" s="297">
        <v>0</v>
      </c>
      <c r="P55" s="297">
        <v>731.33</v>
      </c>
      <c r="S55">
        <v>2785106.66</v>
      </c>
      <c r="T55">
        <v>1296912.72</v>
      </c>
      <c r="U55" s="297">
        <v>891757.19</v>
      </c>
      <c r="W55" s="297">
        <v>249.95</v>
      </c>
      <c r="X55" s="297">
        <v>1115687</v>
      </c>
      <c r="Y55" s="297">
        <v>9350</v>
      </c>
      <c r="Z55">
        <v>1382484</v>
      </c>
      <c r="AC55">
        <v>374375.69</v>
      </c>
      <c r="AD55">
        <v>715582.28</v>
      </c>
      <c r="AG55">
        <v>7000</v>
      </c>
      <c r="AH55" s="73">
        <f t="shared" si="6"/>
        <v>147602.76999999999</v>
      </c>
      <c r="AI55" s="77">
        <f t="shared" si="7"/>
        <v>731.33</v>
      </c>
      <c r="AJ55" s="21">
        <f t="shared" si="8"/>
        <v>146871.44</v>
      </c>
      <c r="AK55" s="22">
        <f t="shared" si="9"/>
        <v>2017044.14</v>
      </c>
      <c r="AL55" s="16">
        <f t="shared" si="10"/>
        <v>2479441.9699999997</v>
      </c>
      <c r="AM55" s="26">
        <f t="shared" si="5"/>
        <v>-462397.82999999984</v>
      </c>
    </row>
    <row r="56" spans="1:39" x14ac:dyDescent="0.25">
      <c r="A56" s="1" t="s">
        <v>422</v>
      </c>
      <c r="B56" s="1" t="s">
        <v>423</v>
      </c>
      <c r="C56" s="65">
        <v>3422</v>
      </c>
      <c r="D56" s="65" t="s">
        <v>1049</v>
      </c>
      <c r="E56" t="s">
        <v>2985</v>
      </c>
      <c r="F56" s="297">
        <v>530720.80000000005</v>
      </c>
      <c r="G56" s="297">
        <v>0</v>
      </c>
      <c r="H56" s="297">
        <v>45143.75</v>
      </c>
      <c r="J56">
        <v>431523.55</v>
      </c>
      <c r="K56">
        <v>2152044.52</v>
      </c>
      <c r="M56" s="297">
        <v>0</v>
      </c>
      <c r="P56" s="297">
        <v>606.22</v>
      </c>
      <c r="S56">
        <v>1934477.58</v>
      </c>
      <c r="T56">
        <v>1593000.06</v>
      </c>
      <c r="U56" s="297">
        <v>984641.68</v>
      </c>
      <c r="V56" s="297">
        <v>131481.5</v>
      </c>
      <c r="W56" s="297">
        <v>657.78</v>
      </c>
      <c r="X56" s="297">
        <v>1127251.3</v>
      </c>
      <c r="Y56" s="297">
        <v>10000</v>
      </c>
      <c r="Z56">
        <v>1366702.3</v>
      </c>
      <c r="AA56">
        <v>960</v>
      </c>
      <c r="AB56">
        <v>2288</v>
      </c>
      <c r="AC56">
        <v>407182.68</v>
      </c>
      <c r="AD56">
        <v>549899.65</v>
      </c>
      <c r="AF56">
        <v>7000</v>
      </c>
      <c r="AG56">
        <v>47876</v>
      </c>
      <c r="AH56" s="73">
        <f t="shared" si="6"/>
        <v>575864.55000000005</v>
      </c>
      <c r="AI56" s="77">
        <f t="shared" si="7"/>
        <v>606.22</v>
      </c>
      <c r="AJ56" s="21">
        <f t="shared" si="8"/>
        <v>575258.33000000007</v>
      </c>
      <c r="AK56" s="22">
        <f t="shared" si="9"/>
        <v>2254032.2600000002</v>
      </c>
      <c r="AL56" s="16">
        <f t="shared" si="10"/>
        <v>2381908.63</v>
      </c>
      <c r="AM56" s="26">
        <f t="shared" si="5"/>
        <v>-127876.36999999965</v>
      </c>
    </row>
    <row r="57" spans="1:39" x14ac:dyDescent="0.25">
      <c r="A57" s="1" t="s">
        <v>422</v>
      </c>
      <c r="B57" s="1" t="s">
        <v>423</v>
      </c>
      <c r="C57" s="65">
        <v>2553</v>
      </c>
      <c r="D57" s="65" t="s">
        <v>1050</v>
      </c>
      <c r="E57" t="s">
        <v>2986</v>
      </c>
      <c r="F57" s="297">
        <v>851748.63</v>
      </c>
      <c r="G57" s="297">
        <v>25000</v>
      </c>
      <c r="H57" s="297">
        <v>13049.25</v>
      </c>
      <c r="J57">
        <v>2</v>
      </c>
      <c r="K57">
        <v>2114441.7799999998</v>
      </c>
      <c r="M57" s="297">
        <v>3800</v>
      </c>
      <c r="P57" s="297">
        <v>-24.15</v>
      </c>
      <c r="S57">
        <v>1973057.28</v>
      </c>
      <c r="T57">
        <v>1261656.71</v>
      </c>
      <c r="U57" s="297">
        <v>823649.34</v>
      </c>
      <c r="V57" s="297">
        <v>369600</v>
      </c>
      <c r="W57" s="297">
        <v>768.33</v>
      </c>
      <c r="X57" s="297">
        <v>1678603.5</v>
      </c>
      <c r="Y57" s="297">
        <v>4637.5</v>
      </c>
      <c r="Z57">
        <v>1933101</v>
      </c>
      <c r="AA57">
        <v>800</v>
      </c>
      <c r="AB57">
        <v>2000</v>
      </c>
      <c r="AC57">
        <v>435104.06</v>
      </c>
      <c r="AD57">
        <v>560829.31999999995</v>
      </c>
      <c r="AE57">
        <v>10500</v>
      </c>
      <c r="AH57" s="73">
        <f t="shared" si="6"/>
        <v>889797.88</v>
      </c>
      <c r="AI57" s="77">
        <f t="shared" si="7"/>
        <v>3775.85</v>
      </c>
      <c r="AJ57" s="21">
        <f t="shared" si="8"/>
        <v>886022.03</v>
      </c>
      <c r="AK57" s="22">
        <f t="shared" si="9"/>
        <v>2877258.67</v>
      </c>
      <c r="AL57" s="16">
        <f t="shared" si="10"/>
        <v>2942334.38</v>
      </c>
      <c r="AM57" s="26">
        <f t="shared" si="5"/>
        <v>-65075.709999999963</v>
      </c>
    </row>
    <row r="58" spans="1:39" x14ac:dyDescent="0.25">
      <c r="A58" s="1" t="s">
        <v>422</v>
      </c>
      <c r="B58" s="1" t="s">
        <v>423</v>
      </c>
      <c r="C58" s="65">
        <v>961</v>
      </c>
      <c r="D58" s="65" t="s">
        <v>1051</v>
      </c>
      <c r="E58" t="s">
        <v>3010</v>
      </c>
      <c r="F58" s="297">
        <v>185231.69</v>
      </c>
      <c r="G58" s="297">
        <v>7500</v>
      </c>
      <c r="H58" s="297">
        <v>27181.39</v>
      </c>
      <c r="J58">
        <v>3</v>
      </c>
      <c r="K58">
        <v>2058831.03</v>
      </c>
      <c r="M58" s="297">
        <v>0</v>
      </c>
      <c r="P58" s="297">
        <v>224.15</v>
      </c>
      <c r="S58">
        <v>2647477.11</v>
      </c>
      <c r="U58" s="297">
        <v>556442.32999999996</v>
      </c>
      <c r="V58" s="297">
        <v>87050</v>
      </c>
      <c r="W58" s="297">
        <v>182.1</v>
      </c>
      <c r="X58" s="297">
        <v>822276</v>
      </c>
      <c r="Y58" s="297">
        <v>2400</v>
      </c>
      <c r="Z58">
        <v>1017816</v>
      </c>
      <c r="AA58">
        <v>10000</v>
      </c>
      <c r="AC58">
        <v>206690.32</v>
      </c>
      <c r="AD58">
        <v>491623.46</v>
      </c>
      <c r="AF58">
        <v>960</v>
      </c>
      <c r="AH58" s="73">
        <f t="shared" si="6"/>
        <v>219913.08000000002</v>
      </c>
      <c r="AI58" s="77">
        <f t="shared" si="7"/>
        <v>224.15</v>
      </c>
      <c r="AJ58" s="21">
        <f t="shared" si="8"/>
        <v>219688.93000000002</v>
      </c>
      <c r="AK58" s="22">
        <f t="shared" si="9"/>
        <v>1468350.43</v>
      </c>
      <c r="AL58" s="16">
        <f t="shared" si="10"/>
        <v>1727089.78</v>
      </c>
      <c r="AM58" s="26">
        <f t="shared" si="5"/>
        <v>-258739.35000000009</v>
      </c>
    </row>
    <row r="59" spans="1:39" x14ac:dyDescent="0.25">
      <c r="A59" s="1" t="s">
        <v>422</v>
      </c>
      <c r="B59" s="1" t="s">
        <v>423</v>
      </c>
      <c r="C59" s="65">
        <v>2039</v>
      </c>
      <c r="D59" s="65" t="s">
        <v>1052</v>
      </c>
      <c r="E59" t="s">
        <v>3011</v>
      </c>
      <c r="F59" s="297">
        <v>575357.93999999994</v>
      </c>
      <c r="G59" s="297">
        <v>12860</v>
      </c>
      <c r="H59" s="297">
        <v>63447.47</v>
      </c>
      <c r="J59">
        <v>203436.93</v>
      </c>
      <c r="K59">
        <v>1857816.31</v>
      </c>
      <c r="M59" s="297">
        <v>0</v>
      </c>
      <c r="P59" s="297">
        <v>234.37</v>
      </c>
      <c r="S59">
        <v>3546586.96</v>
      </c>
      <c r="U59" s="297">
        <v>688343.97</v>
      </c>
      <c r="W59" s="297">
        <v>1197.67</v>
      </c>
      <c r="X59" s="297">
        <v>1450989.4</v>
      </c>
      <c r="Y59" s="297">
        <v>14000</v>
      </c>
      <c r="Z59">
        <v>1722678.4</v>
      </c>
      <c r="AC59">
        <v>217009.59</v>
      </c>
      <c r="AD59">
        <v>539579.73</v>
      </c>
      <c r="AE59">
        <v>324829.93</v>
      </c>
      <c r="AF59">
        <v>49000</v>
      </c>
      <c r="AG59">
        <v>500</v>
      </c>
      <c r="AH59" s="73">
        <f t="shared" si="6"/>
        <v>651665.40999999992</v>
      </c>
      <c r="AI59" s="77">
        <f t="shared" si="7"/>
        <v>234.37</v>
      </c>
      <c r="AJ59" s="21">
        <f t="shared" si="8"/>
        <v>651431.03999999992</v>
      </c>
      <c r="AK59" s="22">
        <f t="shared" si="9"/>
        <v>2154531.04</v>
      </c>
      <c r="AL59" s="16">
        <f t="shared" si="10"/>
        <v>2853597.65</v>
      </c>
      <c r="AM59" s="26">
        <f t="shared" si="5"/>
        <v>-699066.60999999987</v>
      </c>
    </row>
    <row r="60" spans="1:39" x14ac:dyDescent="0.25">
      <c r="A60" s="1" t="s">
        <v>426</v>
      </c>
      <c r="B60" s="1" t="s">
        <v>427</v>
      </c>
      <c r="C60" s="65">
        <v>3187</v>
      </c>
      <c r="D60" s="65" t="s">
        <v>1053</v>
      </c>
      <c r="E60" t="s">
        <v>2990</v>
      </c>
      <c r="F60" s="297">
        <v>210832.52</v>
      </c>
      <c r="G60" s="297">
        <v>0</v>
      </c>
      <c r="H60" s="297">
        <v>24624.71</v>
      </c>
      <c r="J60">
        <v>117008.58</v>
      </c>
      <c r="K60">
        <v>278663.77</v>
      </c>
      <c r="O60" s="297">
        <v>216000</v>
      </c>
      <c r="P60" s="297">
        <v>2496.44</v>
      </c>
      <c r="R60">
        <v>-71729.52</v>
      </c>
      <c r="S60">
        <v>875.64</v>
      </c>
      <c r="T60">
        <v>280935.62</v>
      </c>
      <c r="U60" s="297">
        <v>1126647.77</v>
      </c>
      <c r="V60" s="297">
        <v>155900</v>
      </c>
      <c r="W60" s="297">
        <v>338.5</v>
      </c>
      <c r="X60" s="297">
        <v>1698672.9</v>
      </c>
      <c r="Y60" s="297">
        <v>14000</v>
      </c>
      <c r="Z60">
        <v>1955740.9</v>
      </c>
      <c r="AA60">
        <v>848</v>
      </c>
      <c r="AC60">
        <v>581582.04</v>
      </c>
      <c r="AD60">
        <v>35788.6</v>
      </c>
      <c r="AF60">
        <v>4500</v>
      </c>
      <c r="AH60" s="73">
        <f t="shared" si="6"/>
        <v>235457.22999999998</v>
      </c>
      <c r="AI60" s="77">
        <f t="shared" si="7"/>
        <v>218496.44</v>
      </c>
      <c r="AJ60" s="21">
        <f t="shared" si="8"/>
        <v>16960.789999999979</v>
      </c>
      <c r="AK60" s="22">
        <f t="shared" si="9"/>
        <v>2995559.17</v>
      </c>
      <c r="AL60" s="16">
        <f t="shared" si="10"/>
        <v>2578459.54</v>
      </c>
      <c r="AM60" s="26">
        <f t="shared" si="5"/>
        <v>417099.62999999989</v>
      </c>
    </row>
    <row r="61" spans="1:39" x14ac:dyDescent="0.25">
      <c r="A61" s="1" t="s">
        <v>426</v>
      </c>
      <c r="B61" s="1" t="s">
        <v>427</v>
      </c>
      <c r="C61" s="65">
        <v>4931</v>
      </c>
      <c r="D61" s="65" t="s">
        <v>1054</v>
      </c>
      <c r="E61" t="s">
        <v>2991</v>
      </c>
      <c r="F61" s="297">
        <v>1103557.26</v>
      </c>
      <c r="G61" s="297">
        <v>68550</v>
      </c>
      <c r="H61" s="297">
        <v>41367.599999999999</v>
      </c>
      <c r="J61">
        <v>3059906.78</v>
      </c>
      <c r="K61">
        <v>2938625.77</v>
      </c>
      <c r="P61" s="297">
        <v>603.66</v>
      </c>
      <c r="S61">
        <v>7065632.1799999997</v>
      </c>
      <c r="T61">
        <v>179132.84</v>
      </c>
      <c r="U61" s="297">
        <v>1498411.83</v>
      </c>
      <c r="V61" s="297">
        <v>516000</v>
      </c>
      <c r="W61" s="297">
        <v>1070.6300000000001</v>
      </c>
      <c r="X61" s="297">
        <v>2034126.29</v>
      </c>
      <c r="Y61" s="297">
        <v>20000</v>
      </c>
      <c r="Z61">
        <v>2547448.7200000002</v>
      </c>
      <c r="AC61">
        <v>657799.26</v>
      </c>
      <c r="AD61">
        <v>456487.04</v>
      </c>
      <c r="AF61">
        <v>4500</v>
      </c>
      <c r="AH61" s="73">
        <f t="shared" si="6"/>
        <v>1213474.8600000001</v>
      </c>
      <c r="AI61" s="77">
        <f t="shared" si="7"/>
        <v>603.66</v>
      </c>
      <c r="AJ61" s="21">
        <f t="shared" si="8"/>
        <v>1212871.2000000002</v>
      </c>
      <c r="AK61" s="22">
        <f t="shared" si="9"/>
        <v>4069608.75</v>
      </c>
      <c r="AL61" s="16">
        <f t="shared" si="10"/>
        <v>3666235.0200000005</v>
      </c>
      <c r="AM61" s="26">
        <f t="shared" si="5"/>
        <v>403373.72999999952</v>
      </c>
    </row>
    <row r="62" spans="1:39" x14ac:dyDescent="0.25">
      <c r="A62" s="1" t="s">
        <v>577</v>
      </c>
      <c r="B62" s="1" t="s">
        <v>427</v>
      </c>
      <c r="C62" s="65">
        <v>2673</v>
      </c>
      <c r="D62" s="65" t="s">
        <v>1055</v>
      </c>
      <c r="E62" t="s">
        <v>2992</v>
      </c>
      <c r="F62" s="297">
        <v>393039.6</v>
      </c>
      <c r="G62" s="297">
        <v>16500</v>
      </c>
      <c r="H62" s="297">
        <v>50984.39</v>
      </c>
      <c r="J62">
        <v>8708</v>
      </c>
      <c r="K62">
        <v>237676.96</v>
      </c>
      <c r="P62" s="297">
        <v>50</v>
      </c>
      <c r="S62">
        <v>-2837518.22</v>
      </c>
      <c r="T62">
        <v>2768470.84</v>
      </c>
      <c r="U62" s="297">
        <v>1063868.02</v>
      </c>
      <c r="V62" s="297">
        <v>406000</v>
      </c>
      <c r="W62" s="297">
        <v>267.36</v>
      </c>
      <c r="X62" s="297">
        <v>741748.2</v>
      </c>
      <c r="Y62" s="297">
        <v>120000</v>
      </c>
      <c r="Z62">
        <v>1162876.2</v>
      </c>
      <c r="AC62">
        <v>261469.51</v>
      </c>
      <c r="AD62">
        <v>57851.03</v>
      </c>
      <c r="AF62">
        <v>54500</v>
      </c>
      <c r="AH62" s="73">
        <f t="shared" si="6"/>
        <v>460523.99</v>
      </c>
      <c r="AI62" s="77">
        <f t="shared" si="7"/>
        <v>50</v>
      </c>
      <c r="AJ62" s="21">
        <f t="shared" si="8"/>
        <v>460473.99</v>
      </c>
      <c r="AK62" s="22">
        <f t="shared" si="9"/>
        <v>2331883.58</v>
      </c>
      <c r="AL62" s="16">
        <f t="shared" si="10"/>
        <v>1536696.74</v>
      </c>
      <c r="AM62" s="26">
        <f t="shared" si="5"/>
        <v>795186.84000000008</v>
      </c>
    </row>
    <row r="63" spans="1:39" x14ac:dyDescent="0.25">
      <c r="A63" s="1" t="s">
        <v>426</v>
      </c>
      <c r="B63" s="1" t="s">
        <v>427</v>
      </c>
      <c r="C63" s="65">
        <v>3204</v>
      </c>
      <c r="D63" s="65" t="s">
        <v>1056</v>
      </c>
      <c r="E63" t="s">
        <v>2993</v>
      </c>
      <c r="F63" s="297">
        <v>130667</v>
      </c>
      <c r="G63" s="297">
        <v>0</v>
      </c>
      <c r="H63" s="297">
        <v>9969.2099999999991</v>
      </c>
      <c r="J63">
        <v>170941.46</v>
      </c>
      <c r="K63">
        <v>1277963.42</v>
      </c>
      <c r="P63" s="297">
        <v>1670.83</v>
      </c>
      <c r="S63">
        <v>311712.39</v>
      </c>
      <c r="T63">
        <v>2027508.56</v>
      </c>
      <c r="U63" s="297">
        <v>1253103.24</v>
      </c>
      <c r="V63" s="297">
        <v>471380</v>
      </c>
      <c r="W63" s="297">
        <v>675.88</v>
      </c>
      <c r="X63" s="297">
        <v>1423811.4</v>
      </c>
      <c r="Y63" s="297">
        <v>16623.62</v>
      </c>
      <c r="Z63">
        <v>1836313.4</v>
      </c>
      <c r="AA63">
        <v>1136</v>
      </c>
      <c r="AC63">
        <v>1272362.8600000001</v>
      </c>
      <c r="AD63">
        <v>364430.84</v>
      </c>
      <c r="AF63">
        <v>80003.73</v>
      </c>
      <c r="AH63" s="73">
        <f t="shared" si="6"/>
        <v>140636.21</v>
      </c>
      <c r="AI63" s="77">
        <f t="shared" si="7"/>
        <v>1670.83</v>
      </c>
      <c r="AJ63" s="21">
        <f t="shared" si="8"/>
        <v>138965.38</v>
      </c>
      <c r="AK63" s="22">
        <f t="shared" si="9"/>
        <v>3165594.1399999997</v>
      </c>
      <c r="AL63" s="16">
        <f t="shared" si="10"/>
        <v>3554246.8299999996</v>
      </c>
      <c r="AM63" s="26">
        <f t="shared" si="5"/>
        <v>-388652.68999999994</v>
      </c>
    </row>
    <row r="64" spans="1:39" x14ac:dyDescent="0.25">
      <c r="A64" s="1" t="s">
        <v>426</v>
      </c>
      <c r="B64" s="1" t="s">
        <v>427</v>
      </c>
      <c r="C64" s="65">
        <v>2244</v>
      </c>
      <c r="D64" s="65" t="s">
        <v>1057</v>
      </c>
      <c r="E64" t="s">
        <v>2994</v>
      </c>
      <c r="F64" s="297">
        <v>1001172.4</v>
      </c>
      <c r="G64" s="297">
        <v>0</v>
      </c>
      <c r="H64" s="297">
        <v>64336.69</v>
      </c>
      <c r="J64">
        <v>1569859.93</v>
      </c>
      <c r="K64">
        <v>272417.84000000003</v>
      </c>
      <c r="P64" s="297">
        <v>84930.82</v>
      </c>
      <c r="S64">
        <v>4109409.78</v>
      </c>
      <c r="T64">
        <v>179132.84</v>
      </c>
      <c r="U64" s="297">
        <v>1409556.8</v>
      </c>
      <c r="V64" s="297">
        <v>824600</v>
      </c>
      <c r="W64" s="297">
        <v>926.73</v>
      </c>
      <c r="X64" s="297">
        <v>717539.5</v>
      </c>
      <c r="Y64" s="297">
        <v>154691.04999999999</v>
      </c>
      <c r="Z64">
        <v>1203541.5</v>
      </c>
      <c r="AA64">
        <v>17073</v>
      </c>
      <c r="AC64">
        <v>1213999.72</v>
      </c>
      <c r="AD64">
        <v>366978.3</v>
      </c>
      <c r="AF64">
        <v>161225</v>
      </c>
      <c r="AH64" s="73">
        <f t="shared" si="6"/>
        <v>1065509.0900000001</v>
      </c>
      <c r="AI64" s="77">
        <f t="shared" si="7"/>
        <v>84930.82</v>
      </c>
      <c r="AJ64" s="21">
        <f t="shared" si="8"/>
        <v>980578.27</v>
      </c>
      <c r="AK64" s="22">
        <f t="shared" si="9"/>
        <v>3107314.0799999996</v>
      </c>
      <c r="AL64" s="16">
        <f t="shared" si="10"/>
        <v>2962817.5199999996</v>
      </c>
      <c r="AM64" s="26">
        <f t="shared" si="5"/>
        <v>144496.56000000006</v>
      </c>
    </row>
    <row r="65" spans="1:39" x14ac:dyDescent="0.25">
      <c r="A65" s="1" t="s">
        <v>430</v>
      </c>
      <c r="B65" s="1" t="s">
        <v>431</v>
      </c>
      <c r="C65" s="65">
        <v>5619</v>
      </c>
      <c r="D65" s="65" t="s">
        <v>1058</v>
      </c>
      <c r="E65" t="s">
        <v>2995</v>
      </c>
      <c r="F65" s="297">
        <v>911211.63</v>
      </c>
      <c r="G65" s="297">
        <v>64293.5</v>
      </c>
      <c r="H65" s="297">
        <v>21849.59</v>
      </c>
      <c r="J65">
        <v>1428502.34</v>
      </c>
      <c r="K65">
        <v>238561.85</v>
      </c>
      <c r="M65" s="297">
        <v>0</v>
      </c>
      <c r="N65" s="297">
        <v>43000</v>
      </c>
      <c r="P65" s="297">
        <v>0</v>
      </c>
      <c r="S65">
        <v>-116660.08</v>
      </c>
      <c r="T65">
        <v>2752937.45</v>
      </c>
      <c r="U65" s="297">
        <v>948657.95</v>
      </c>
      <c r="W65" s="297">
        <v>904.97</v>
      </c>
      <c r="X65" s="297">
        <v>1931173</v>
      </c>
      <c r="Y65" s="297">
        <v>344694.36</v>
      </c>
      <c r="Z65">
        <v>2324666</v>
      </c>
      <c r="AA65">
        <v>2396</v>
      </c>
      <c r="AC65">
        <v>381514.89</v>
      </c>
      <c r="AD65">
        <v>225981.69</v>
      </c>
      <c r="AE65">
        <v>43000</v>
      </c>
      <c r="AH65" s="73">
        <f t="shared" si="6"/>
        <v>997354.72</v>
      </c>
      <c r="AI65" s="77">
        <f t="shared" si="7"/>
        <v>43000</v>
      </c>
      <c r="AJ65" s="21">
        <f t="shared" si="8"/>
        <v>954354.72</v>
      </c>
      <c r="AK65" s="22">
        <f t="shared" si="9"/>
        <v>3225430.28</v>
      </c>
      <c r="AL65" s="16">
        <f t="shared" si="10"/>
        <v>2977558.58</v>
      </c>
      <c r="AM65" s="26">
        <f t="shared" si="5"/>
        <v>247871.69999999972</v>
      </c>
    </row>
    <row r="66" spans="1:39" x14ac:dyDescent="0.25">
      <c r="A66" s="1" t="s">
        <v>430</v>
      </c>
      <c r="B66" s="1" t="s">
        <v>431</v>
      </c>
      <c r="C66" s="65">
        <v>5086</v>
      </c>
      <c r="D66" s="65" t="s">
        <v>1059</v>
      </c>
      <c r="E66" t="s">
        <v>2996</v>
      </c>
      <c r="F66" s="297">
        <v>873967.96</v>
      </c>
      <c r="G66" s="297">
        <v>0</v>
      </c>
      <c r="H66" s="297">
        <v>32151.81</v>
      </c>
      <c r="J66">
        <v>506307.5</v>
      </c>
      <c r="K66">
        <v>969755.78</v>
      </c>
      <c r="M66" s="297">
        <v>0</v>
      </c>
      <c r="P66" s="297">
        <v>5299.68</v>
      </c>
      <c r="S66">
        <v>-617694.13</v>
      </c>
      <c r="T66">
        <v>3437556.74</v>
      </c>
      <c r="U66" s="297">
        <v>1101387.17</v>
      </c>
      <c r="V66" s="297">
        <v>119070</v>
      </c>
      <c r="W66" s="297">
        <v>683.06</v>
      </c>
      <c r="X66" s="297">
        <v>2009051.5</v>
      </c>
      <c r="Y66" s="297">
        <v>367139.62</v>
      </c>
      <c r="Z66">
        <v>2434564</v>
      </c>
      <c r="AC66">
        <v>239983.24</v>
      </c>
      <c r="AD66">
        <v>507251.72</v>
      </c>
      <c r="AH66" s="73">
        <f t="shared" si="6"/>
        <v>906119.77</v>
      </c>
      <c r="AI66" s="77">
        <f t="shared" si="7"/>
        <v>5299.68</v>
      </c>
      <c r="AJ66" s="21">
        <f t="shared" si="8"/>
        <v>900820.09</v>
      </c>
      <c r="AK66" s="22">
        <f t="shared" si="9"/>
        <v>3597331.35</v>
      </c>
      <c r="AL66" s="16">
        <f t="shared" si="10"/>
        <v>3181798.96</v>
      </c>
      <c r="AM66" s="26">
        <f t="shared" si="5"/>
        <v>415532.39000000013</v>
      </c>
    </row>
    <row r="67" spans="1:39" x14ac:dyDescent="0.25">
      <c r="A67" s="1" t="s">
        <v>430</v>
      </c>
      <c r="B67" s="1" t="s">
        <v>431</v>
      </c>
      <c r="C67" s="65">
        <v>7208</v>
      </c>
      <c r="D67" s="65" t="s">
        <v>1060</v>
      </c>
      <c r="E67" t="s">
        <v>2997</v>
      </c>
      <c r="F67" s="297">
        <v>1459734.87</v>
      </c>
      <c r="G67" s="297">
        <v>0</v>
      </c>
      <c r="H67" s="297">
        <v>67415.94</v>
      </c>
      <c r="J67">
        <v>1260377.51</v>
      </c>
      <c r="K67">
        <v>384552.99</v>
      </c>
      <c r="M67" s="297">
        <v>0</v>
      </c>
      <c r="P67" s="297">
        <v>12329</v>
      </c>
      <c r="S67">
        <v>1621676.38</v>
      </c>
      <c r="T67">
        <v>785641.8</v>
      </c>
      <c r="U67" s="297">
        <v>1137637.02</v>
      </c>
      <c r="V67" s="297">
        <v>469800</v>
      </c>
      <c r="W67" s="297">
        <v>1138.82</v>
      </c>
      <c r="X67" s="297">
        <v>1730415</v>
      </c>
      <c r="Y67" s="297">
        <v>170715.25</v>
      </c>
      <c r="Z67">
        <v>1961936.5</v>
      </c>
      <c r="AA67">
        <v>3664</v>
      </c>
      <c r="AC67">
        <v>459541.19</v>
      </c>
      <c r="AD67">
        <v>151338.5</v>
      </c>
      <c r="AH67" s="73">
        <f t="shared" si="6"/>
        <v>1527150.81</v>
      </c>
      <c r="AI67" s="77">
        <f t="shared" si="7"/>
        <v>12329</v>
      </c>
      <c r="AJ67" s="21">
        <f t="shared" si="8"/>
        <v>1514821.81</v>
      </c>
      <c r="AK67" s="22">
        <f t="shared" si="9"/>
        <v>3509706.09</v>
      </c>
      <c r="AL67" s="16">
        <f t="shared" si="10"/>
        <v>2576480.19</v>
      </c>
      <c r="AM67" s="26">
        <f t="shared" si="5"/>
        <v>933225.89999999991</v>
      </c>
    </row>
    <row r="68" spans="1:39" x14ac:dyDescent="0.25">
      <c r="A68" s="1" t="s">
        <v>434</v>
      </c>
      <c r="B68" s="1" t="s">
        <v>435</v>
      </c>
      <c r="C68" s="65">
        <v>2983</v>
      </c>
      <c r="D68" s="65" t="s">
        <v>1061</v>
      </c>
      <c r="E68" t="s">
        <v>2998</v>
      </c>
      <c r="F68" s="297">
        <v>1570859.77</v>
      </c>
      <c r="G68" s="297">
        <v>0</v>
      </c>
      <c r="H68" s="297">
        <v>12700</v>
      </c>
      <c r="J68">
        <v>268369.73</v>
      </c>
      <c r="K68">
        <v>16644.93</v>
      </c>
      <c r="M68" s="297">
        <v>486</v>
      </c>
      <c r="P68" s="297">
        <v>3635</v>
      </c>
      <c r="S68">
        <v>1477103.58</v>
      </c>
      <c r="U68" s="297">
        <v>3123609.91</v>
      </c>
      <c r="W68" s="297">
        <v>1721.77</v>
      </c>
      <c r="X68" s="297">
        <v>1747793.73</v>
      </c>
      <c r="Z68">
        <v>2600285.73</v>
      </c>
      <c r="AA68">
        <v>28260</v>
      </c>
      <c r="AB68">
        <v>51782</v>
      </c>
      <c r="AC68">
        <v>1070858.52</v>
      </c>
      <c r="AD68">
        <v>227201.04</v>
      </c>
      <c r="AF68">
        <v>56401</v>
      </c>
      <c r="AH68" s="73">
        <f t="shared" si="6"/>
        <v>1583559.77</v>
      </c>
      <c r="AI68" s="77">
        <f t="shared" si="7"/>
        <v>4121</v>
      </c>
      <c r="AJ68" s="21">
        <f t="shared" si="8"/>
        <v>1579438.77</v>
      </c>
      <c r="AK68" s="22">
        <f t="shared" si="9"/>
        <v>4873125.41</v>
      </c>
      <c r="AL68" s="16">
        <f t="shared" si="10"/>
        <v>4034788.29</v>
      </c>
      <c r="AM68" s="26">
        <f t="shared" si="5"/>
        <v>838337.12000000011</v>
      </c>
    </row>
    <row r="69" spans="1:39" x14ac:dyDescent="0.25">
      <c r="A69" s="1" t="s">
        <v>434</v>
      </c>
      <c r="B69" s="1" t="s">
        <v>435</v>
      </c>
      <c r="C69" s="65">
        <v>3185</v>
      </c>
      <c r="D69" s="65" t="s">
        <v>1062</v>
      </c>
      <c r="E69" t="s">
        <v>2999</v>
      </c>
      <c r="F69" s="297">
        <v>1113882.77</v>
      </c>
      <c r="G69" s="297">
        <v>0</v>
      </c>
      <c r="H69" s="297">
        <v>8500</v>
      </c>
      <c r="J69">
        <v>1416816.22</v>
      </c>
      <c r="K69">
        <v>63659.67</v>
      </c>
      <c r="P69" s="297">
        <v>-47579.85</v>
      </c>
      <c r="S69">
        <v>2195038.7999999998</v>
      </c>
      <c r="U69" s="297">
        <v>1838277.17</v>
      </c>
      <c r="X69" s="297">
        <v>981659.5</v>
      </c>
      <c r="Z69">
        <v>1221327.5</v>
      </c>
      <c r="AB69">
        <v>6270</v>
      </c>
      <c r="AC69">
        <v>498507.6</v>
      </c>
      <c r="AD69">
        <v>168786.61</v>
      </c>
      <c r="AF69">
        <v>178495.25</v>
      </c>
      <c r="AH69" s="73">
        <f t="shared" si="6"/>
        <v>1122382.77</v>
      </c>
      <c r="AI69" s="77">
        <f t="shared" si="7"/>
        <v>-47579.85</v>
      </c>
      <c r="AJ69" s="21">
        <f t="shared" si="8"/>
        <v>1169962.6200000001</v>
      </c>
      <c r="AK69" s="22">
        <f t="shared" si="9"/>
        <v>2819936.67</v>
      </c>
      <c r="AL69" s="16">
        <f t="shared" si="10"/>
        <v>2073386.96</v>
      </c>
      <c r="AM69" s="26">
        <f t="shared" ref="AM69:AM83" si="11">AK69-AL69</f>
        <v>746549.71</v>
      </c>
    </row>
    <row r="70" spans="1:39" x14ac:dyDescent="0.25">
      <c r="A70" s="1" t="s">
        <v>434</v>
      </c>
      <c r="B70" s="1" t="s">
        <v>435</v>
      </c>
      <c r="C70" s="65">
        <v>5687</v>
      </c>
      <c r="D70" s="65" t="s">
        <v>1063</v>
      </c>
      <c r="E70" t="s">
        <v>3000</v>
      </c>
      <c r="F70" s="297">
        <v>832367.24</v>
      </c>
      <c r="G70" s="297">
        <v>0</v>
      </c>
      <c r="H70" s="297">
        <v>74404.240000000005</v>
      </c>
      <c r="J70">
        <v>104380.9</v>
      </c>
      <c r="K70">
        <v>240559.39</v>
      </c>
      <c r="P70" s="297">
        <v>5838.64</v>
      </c>
      <c r="S70">
        <v>809912.07</v>
      </c>
      <c r="U70" s="297">
        <v>2661106.04</v>
      </c>
      <c r="W70" s="297">
        <v>1990.66</v>
      </c>
      <c r="X70" s="297">
        <v>2282240.7999999998</v>
      </c>
      <c r="Z70">
        <v>2883987.8</v>
      </c>
      <c r="AB70">
        <v>8126</v>
      </c>
      <c r="AC70">
        <v>1133603.33</v>
      </c>
      <c r="AD70">
        <v>107811.89</v>
      </c>
      <c r="AF70">
        <v>61787.42</v>
      </c>
      <c r="AH70" s="73">
        <f t="shared" si="6"/>
        <v>906771.48</v>
      </c>
      <c r="AI70" s="77">
        <f t="shared" si="7"/>
        <v>5838.64</v>
      </c>
      <c r="AJ70" s="21">
        <f t="shared" si="8"/>
        <v>900932.84</v>
      </c>
      <c r="AK70" s="22">
        <f t="shared" si="9"/>
        <v>4945337.5</v>
      </c>
      <c r="AL70" s="16">
        <f t="shared" si="10"/>
        <v>4195316.4400000004</v>
      </c>
      <c r="AM70" s="26">
        <f t="shared" si="11"/>
        <v>750021.05999999959</v>
      </c>
    </row>
    <row r="71" spans="1:39" x14ac:dyDescent="0.25">
      <c r="A71" s="1" t="s">
        <v>434</v>
      </c>
      <c r="B71" s="1" t="s">
        <v>435</v>
      </c>
      <c r="C71" s="65">
        <v>5400</v>
      </c>
      <c r="D71" s="65" t="s">
        <v>1064</v>
      </c>
      <c r="E71" t="s">
        <v>3001</v>
      </c>
      <c r="F71" s="297">
        <v>2480408.02</v>
      </c>
      <c r="G71" s="297">
        <v>0</v>
      </c>
      <c r="H71" s="297">
        <v>4225</v>
      </c>
      <c r="J71">
        <v>1174581.98</v>
      </c>
      <c r="K71">
        <v>13639.9</v>
      </c>
      <c r="P71" s="297">
        <v>-250000</v>
      </c>
      <c r="S71">
        <v>3055301.16</v>
      </c>
      <c r="U71" s="297">
        <v>2969873.1</v>
      </c>
      <c r="W71" s="297">
        <v>2716.3</v>
      </c>
      <c r="X71" s="297">
        <v>1464435</v>
      </c>
      <c r="Z71">
        <v>1788888</v>
      </c>
      <c r="AB71">
        <v>14592</v>
      </c>
      <c r="AC71">
        <v>1060592.43</v>
      </c>
      <c r="AD71">
        <v>228980.4</v>
      </c>
      <c r="AF71">
        <v>101597.83</v>
      </c>
      <c r="AH71" s="73">
        <f t="shared" si="6"/>
        <v>2484633.02</v>
      </c>
      <c r="AI71" s="77">
        <f t="shared" si="7"/>
        <v>-250000</v>
      </c>
      <c r="AJ71" s="21">
        <f t="shared" si="8"/>
        <v>2734633.02</v>
      </c>
      <c r="AK71" s="22">
        <f t="shared" si="9"/>
        <v>4437024.4000000004</v>
      </c>
      <c r="AL71" s="16">
        <f t="shared" si="10"/>
        <v>3194650.6599999997</v>
      </c>
      <c r="AM71" s="26">
        <f t="shared" si="11"/>
        <v>1242373.7400000007</v>
      </c>
    </row>
    <row r="72" spans="1:39" x14ac:dyDescent="0.25">
      <c r="A72" s="1" t="s">
        <v>434</v>
      </c>
      <c r="B72" s="1" t="s">
        <v>435</v>
      </c>
      <c r="C72" s="65">
        <v>9957</v>
      </c>
      <c r="D72" s="65" t="s">
        <v>1065</v>
      </c>
      <c r="E72" t="s">
        <v>3002</v>
      </c>
      <c r="F72" s="297">
        <v>3092251.82</v>
      </c>
      <c r="G72" s="297">
        <v>0</v>
      </c>
      <c r="H72" s="297">
        <v>25100</v>
      </c>
      <c r="J72">
        <v>1690800.95</v>
      </c>
      <c r="K72">
        <v>519112.76</v>
      </c>
      <c r="O72" s="297">
        <v>13000</v>
      </c>
      <c r="P72" s="297">
        <v>0</v>
      </c>
      <c r="S72">
        <v>3874753.51</v>
      </c>
      <c r="U72" s="297">
        <v>4060000.79</v>
      </c>
      <c r="W72" s="297">
        <v>2862.31</v>
      </c>
      <c r="X72" s="297">
        <v>3205473.1</v>
      </c>
      <c r="Z72">
        <v>3606664.1</v>
      </c>
      <c r="AA72">
        <v>30680</v>
      </c>
      <c r="AB72">
        <v>38000</v>
      </c>
      <c r="AC72">
        <v>1086285.5</v>
      </c>
      <c r="AD72">
        <v>380315.33</v>
      </c>
      <c r="AF72">
        <v>91613.25</v>
      </c>
      <c r="AH72" s="73">
        <f t="shared" si="6"/>
        <v>3117351.82</v>
      </c>
      <c r="AI72" s="77">
        <f t="shared" si="7"/>
        <v>13000</v>
      </c>
      <c r="AJ72" s="21">
        <f t="shared" si="8"/>
        <v>3104351.82</v>
      </c>
      <c r="AK72" s="22">
        <f t="shared" si="9"/>
        <v>7268336.2000000002</v>
      </c>
      <c r="AL72" s="16">
        <f t="shared" si="10"/>
        <v>5233558.18</v>
      </c>
      <c r="AM72" s="26">
        <f t="shared" si="11"/>
        <v>2034778.0200000005</v>
      </c>
    </row>
    <row r="73" spans="1:39" x14ac:dyDescent="0.25">
      <c r="A73" s="1" t="s">
        <v>434</v>
      </c>
      <c r="B73" s="1" t="s">
        <v>435</v>
      </c>
      <c r="C73" s="65">
        <v>2898</v>
      </c>
      <c r="D73" s="65" t="s">
        <v>1066</v>
      </c>
      <c r="E73" t="s">
        <v>3003</v>
      </c>
      <c r="F73" s="297">
        <v>1049141.08</v>
      </c>
      <c r="G73" s="297">
        <v>0</v>
      </c>
      <c r="H73" s="297">
        <v>21376.7</v>
      </c>
      <c r="J73">
        <v>558933.82999999996</v>
      </c>
      <c r="K73">
        <v>326724.83</v>
      </c>
      <c r="P73" s="297">
        <v>1754</v>
      </c>
      <c r="S73">
        <v>1436973.29</v>
      </c>
      <c r="U73" s="297">
        <v>1415742.4</v>
      </c>
      <c r="W73" s="297">
        <v>1372.6</v>
      </c>
      <c r="X73" s="297">
        <v>1195763.5</v>
      </c>
      <c r="Y73" s="297">
        <v>253189</v>
      </c>
      <c r="Z73">
        <v>1233610.5</v>
      </c>
      <c r="AB73">
        <v>7982</v>
      </c>
      <c r="AC73">
        <v>530739.43000000005</v>
      </c>
      <c r="AD73">
        <v>200644.37</v>
      </c>
      <c r="AF73">
        <v>15422.05</v>
      </c>
      <c r="AH73" s="73">
        <f t="shared" si="6"/>
        <v>1070517.78</v>
      </c>
      <c r="AI73" s="77">
        <f t="shared" si="7"/>
        <v>1754</v>
      </c>
      <c r="AJ73" s="21">
        <f t="shared" si="8"/>
        <v>1068763.78</v>
      </c>
      <c r="AK73" s="22">
        <f t="shared" si="9"/>
        <v>2866067.5</v>
      </c>
      <c r="AL73" s="16">
        <f t="shared" si="10"/>
        <v>1988398.3500000003</v>
      </c>
      <c r="AM73" s="26">
        <f t="shared" si="11"/>
        <v>877669.14999999967</v>
      </c>
    </row>
    <row r="74" spans="1:39" x14ac:dyDescent="0.25">
      <c r="A74" s="1" t="s">
        <v>434</v>
      </c>
      <c r="B74" s="1" t="s">
        <v>435</v>
      </c>
      <c r="C74" s="65">
        <v>3080</v>
      </c>
      <c r="D74" s="65" t="s">
        <v>1067</v>
      </c>
      <c r="E74" t="s">
        <v>3004</v>
      </c>
      <c r="F74" s="297">
        <v>1028356.87</v>
      </c>
      <c r="G74" s="297">
        <v>0</v>
      </c>
      <c r="H74" s="297">
        <v>37993.870000000003</v>
      </c>
      <c r="J74">
        <v>1004469.04</v>
      </c>
      <c r="K74">
        <v>87645.71</v>
      </c>
      <c r="M74" s="297">
        <v>162</v>
      </c>
      <c r="P74" s="297">
        <v>23012.720000000001</v>
      </c>
      <c r="S74">
        <v>1476590.55</v>
      </c>
      <c r="U74" s="297">
        <v>2053631.47</v>
      </c>
      <c r="W74" s="297">
        <v>825.03</v>
      </c>
      <c r="X74" s="297">
        <v>849674</v>
      </c>
      <c r="Z74">
        <v>1388652</v>
      </c>
      <c r="AC74">
        <v>335983.18</v>
      </c>
      <c r="AD74">
        <v>176341.66</v>
      </c>
      <c r="AF74">
        <v>46961.25</v>
      </c>
      <c r="AH74" s="73">
        <f t="shared" si="6"/>
        <v>1066350.74</v>
      </c>
      <c r="AI74" s="77">
        <f t="shared" si="7"/>
        <v>23174.720000000001</v>
      </c>
      <c r="AJ74" s="21">
        <f t="shared" si="8"/>
        <v>1043176.02</v>
      </c>
      <c r="AK74" s="22">
        <f t="shared" si="9"/>
        <v>2904130.5</v>
      </c>
      <c r="AL74" s="16">
        <f t="shared" si="10"/>
        <v>1947938.0899999999</v>
      </c>
      <c r="AM74" s="26">
        <f t="shared" si="11"/>
        <v>956192.41000000015</v>
      </c>
    </row>
    <row r="75" spans="1:39" x14ac:dyDescent="0.25">
      <c r="A75" s="1" t="s">
        <v>438</v>
      </c>
      <c r="B75" s="1" t="s">
        <v>439</v>
      </c>
      <c r="C75" s="65">
        <v>5394</v>
      </c>
      <c r="D75" s="65" t="s">
        <v>1068</v>
      </c>
      <c r="E75" t="s">
        <v>3005</v>
      </c>
      <c r="F75" s="297">
        <v>515894.72</v>
      </c>
      <c r="G75" s="297">
        <v>116389.78</v>
      </c>
      <c r="H75" s="297">
        <v>46945</v>
      </c>
      <c r="J75">
        <v>814945.13</v>
      </c>
      <c r="K75">
        <v>1355872.59</v>
      </c>
      <c r="N75" s="297">
        <v>417</v>
      </c>
      <c r="P75" s="297">
        <v>1937.49</v>
      </c>
      <c r="S75">
        <v>842520.71</v>
      </c>
      <c r="T75">
        <v>2174520.91</v>
      </c>
      <c r="U75" s="297">
        <v>1743696.11</v>
      </c>
      <c r="W75" s="297">
        <v>904.59</v>
      </c>
      <c r="X75" s="297">
        <v>1406206.25</v>
      </c>
      <c r="Z75">
        <v>1784018.25</v>
      </c>
      <c r="AA75">
        <v>1644</v>
      </c>
      <c r="AC75">
        <v>640734.93000000005</v>
      </c>
      <c r="AD75">
        <v>500617.32</v>
      </c>
      <c r="AF75">
        <v>85639.49</v>
      </c>
      <c r="AH75" s="73">
        <f t="shared" si="6"/>
        <v>679229.5</v>
      </c>
      <c r="AI75" s="77">
        <f t="shared" si="7"/>
        <v>2354.4899999999998</v>
      </c>
      <c r="AJ75" s="21">
        <f t="shared" si="8"/>
        <v>676875.01</v>
      </c>
      <c r="AK75" s="22">
        <f t="shared" si="9"/>
        <v>3150806.95</v>
      </c>
      <c r="AL75" s="16">
        <f t="shared" si="10"/>
        <v>3012653.99</v>
      </c>
      <c r="AM75" s="26">
        <f t="shared" si="11"/>
        <v>138152.95999999996</v>
      </c>
    </row>
    <row r="76" spans="1:39" x14ac:dyDescent="0.25">
      <c r="A76" s="1" t="s">
        <v>438</v>
      </c>
      <c r="B76" s="1" t="s">
        <v>439</v>
      </c>
      <c r="C76" s="65">
        <v>6493</v>
      </c>
      <c r="D76" s="65" t="s">
        <v>1069</v>
      </c>
      <c r="E76" t="s">
        <v>3006</v>
      </c>
      <c r="F76" s="297">
        <v>867979.91</v>
      </c>
      <c r="G76" s="297">
        <v>65357.25</v>
      </c>
      <c r="H76" s="297">
        <v>105116.06</v>
      </c>
      <c r="J76">
        <v>1018336.3</v>
      </c>
      <c r="K76">
        <v>708591.68</v>
      </c>
      <c r="N76" s="297">
        <v>540</v>
      </c>
      <c r="P76" s="297">
        <v>2169.08</v>
      </c>
      <c r="S76">
        <v>581969.43999999994</v>
      </c>
      <c r="T76">
        <v>2426315.1</v>
      </c>
      <c r="U76" s="297">
        <v>2381595.2200000002</v>
      </c>
      <c r="V76" s="297">
        <v>319590</v>
      </c>
      <c r="W76" s="297">
        <v>1386.83</v>
      </c>
      <c r="X76" s="297">
        <v>1726245</v>
      </c>
      <c r="Z76">
        <v>2471144</v>
      </c>
      <c r="AA76">
        <v>2456</v>
      </c>
      <c r="AB76">
        <v>6748</v>
      </c>
      <c r="AC76">
        <v>1187838.23</v>
      </c>
      <c r="AD76">
        <v>443375.74</v>
      </c>
      <c r="AF76">
        <v>177217.5</v>
      </c>
      <c r="AH76" s="73">
        <f t="shared" si="6"/>
        <v>1038453.22</v>
      </c>
      <c r="AI76" s="77">
        <f t="shared" si="7"/>
        <v>2709.08</v>
      </c>
      <c r="AJ76" s="21">
        <f t="shared" si="8"/>
        <v>1035744.14</v>
      </c>
      <c r="AK76" s="22">
        <f t="shared" si="9"/>
        <v>4428817.0500000007</v>
      </c>
      <c r="AL76" s="16">
        <f t="shared" si="10"/>
        <v>4288779.47</v>
      </c>
      <c r="AM76" s="26">
        <f t="shared" si="11"/>
        <v>140037.58000000101</v>
      </c>
    </row>
    <row r="77" spans="1:39" x14ac:dyDescent="0.25">
      <c r="A77" s="1" t="s">
        <v>438</v>
      </c>
      <c r="B77" s="1" t="s">
        <v>439</v>
      </c>
      <c r="C77" s="65">
        <v>2652</v>
      </c>
      <c r="D77" s="65" t="s">
        <v>1070</v>
      </c>
      <c r="E77" t="s">
        <v>3007</v>
      </c>
      <c r="F77" s="297">
        <v>814821.99</v>
      </c>
      <c r="G77" s="297">
        <v>215947.91</v>
      </c>
      <c r="H77" s="297">
        <v>22566.07</v>
      </c>
      <c r="J77">
        <v>46301.39</v>
      </c>
      <c r="K77">
        <v>140661.23000000001</v>
      </c>
      <c r="P77" s="297">
        <v>3614.23</v>
      </c>
      <c r="S77">
        <v>-433242.72</v>
      </c>
      <c r="T77">
        <v>1120243.3</v>
      </c>
      <c r="U77" s="297">
        <v>1607307.27</v>
      </c>
      <c r="V77" s="297">
        <v>150000</v>
      </c>
      <c r="W77" s="297">
        <v>64.430000000000007</v>
      </c>
      <c r="X77" s="297">
        <v>798362.64</v>
      </c>
      <c r="Z77">
        <v>1036291.64</v>
      </c>
      <c r="AA77">
        <v>832</v>
      </c>
      <c r="AB77">
        <v>824</v>
      </c>
      <c r="AC77">
        <v>698876.52</v>
      </c>
      <c r="AD77">
        <v>100552.75</v>
      </c>
      <c r="AF77">
        <v>19773.650000000001</v>
      </c>
      <c r="AH77" s="73">
        <f t="shared" ref="AH77:AH86" si="12">SUM(F77:I77)</f>
        <v>1053335.97</v>
      </c>
      <c r="AI77" s="77">
        <f t="shared" ref="AI77:AI86" si="13">SUM(M77:P77)</f>
        <v>3614.23</v>
      </c>
      <c r="AJ77" s="21">
        <f t="shared" ref="AJ77:AJ86" si="14">AH77-AI77</f>
        <v>1049721.74</v>
      </c>
      <c r="AK77" s="22">
        <f t="shared" ref="AK77:AK86" si="15">SUM(U77:Y77)</f>
        <v>2555734.34</v>
      </c>
      <c r="AL77" s="16">
        <f t="shared" ref="AL77:AL86" si="16">SUM(Z77:AG77)</f>
        <v>1857150.56</v>
      </c>
      <c r="AM77" s="26">
        <f t="shared" si="11"/>
        <v>698583.7799999998</v>
      </c>
    </row>
    <row r="78" spans="1:39" x14ac:dyDescent="0.25">
      <c r="A78" s="1" t="s">
        <v>438</v>
      </c>
      <c r="B78" s="1" t="s">
        <v>439</v>
      </c>
      <c r="C78" s="65">
        <v>5048</v>
      </c>
      <c r="D78" s="65" t="s">
        <v>1071</v>
      </c>
      <c r="E78" t="s">
        <v>3008</v>
      </c>
      <c r="F78" s="297">
        <v>478990.65</v>
      </c>
      <c r="G78" s="297">
        <v>201044.48000000001</v>
      </c>
      <c r="H78" s="297">
        <v>11800</v>
      </c>
      <c r="J78">
        <v>895853.54</v>
      </c>
      <c r="K78">
        <v>356570.7</v>
      </c>
      <c r="N78" s="297">
        <v>508</v>
      </c>
      <c r="P78" s="297">
        <v>682.56</v>
      </c>
      <c r="S78">
        <v>-809552.32</v>
      </c>
      <c r="T78">
        <v>2732486.08</v>
      </c>
      <c r="U78" s="297">
        <v>1226177.53</v>
      </c>
      <c r="V78" s="297">
        <v>229200</v>
      </c>
      <c r="W78" s="297">
        <v>577.1</v>
      </c>
      <c r="X78" s="297">
        <v>1882019.4</v>
      </c>
      <c r="Z78">
        <v>2352397.4</v>
      </c>
      <c r="AA78">
        <v>3640</v>
      </c>
      <c r="AB78">
        <v>2516</v>
      </c>
      <c r="AC78">
        <v>474138.58</v>
      </c>
      <c r="AD78">
        <v>247531.19</v>
      </c>
      <c r="AF78">
        <v>43500.23</v>
      </c>
      <c r="AH78" s="73">
        <f t="shared" si="12"/>
        <v>691835.13</v>
      </c>
      <c r="AI78" s="77">
        <f t="shared" si="13"/>
        <v>1190.56</v>
      </c>
      <c r="AJ78" s="21">
        <f t="shared" si="14"/>
        <v>690644.57</v>
      </c>
      <c r="AK78" s="22">
        <f t="shared" si="15"/>
        <v>3337974.0300000003</v>
      </c>
      <c r="AL78" s="16">
        <f t="shared" si="16"/>
        <v>3123723.4</v>
      </c>
      <c r="AM78" s="26">
        <f t="shared" si="11"/>
        <v>214250.63000000035</v>
      </c>
    </row>
    <row r="79" spans="1:39" x14ac:dyDescent="0.25">
      <c r="A79" s="1" t="s">
        <v>438</v>
      </c>
      <c r="B79" s="1" t="s">
        <v>439</v>
      </c>
      <c r="C79" s="65">
        <v>4607</v>
      </c>
      <c r="D79" s="65" t="s">
        <v>1072</v>
      </c>
      <c r="E79" t="s">
        <v>3009</v>
      </c>
      <c r="F79" s="297">
        <v>232118.18</v>
      </c>
      <c r="G79" s="297">
        <v>64534</v>
      </c>
      <c r="H79" s="297">
        <v>3500</v>
      </c>
      <c r="J79">
        <v>1711606.02</v>
      </c>
      <c r="K79">
        <v>339837.44</v>
      </c>
      <c r="N79" s="297">
        <v>0</v>
      </c>
      <c r="P79" s="297">
        <v>764.79</v>
      </c>
      <c r="S79">
        <v>-269528.77</v>
      </c>
      <c r="T79">
        <v>3283107.89</v>
      </c>
      <c r="U79" s="297">
        <v>1221836.74</v>
      </c>
      <c r="W79" s="297">
        <v>995.29</v>
      </c>
      <c r="X79" s="297">
        <v>1300673.5</v>
      </c>
      <c r="Z79">
        <v>1644848.5</v>
      </c>
      <c r="AA79">
        <v>960</v>
      </c>
      <c r="AB79">
        <v>4656</v>
      </c>
      <c r="AC79">
        <v>681483.26</v>
      </c>
      <c r="AD79">
        <v>219950.14</v>
      </c>
      <c r="AF79">
        <v>259726.9</v>
      </c>
      <c r="AH79" s="73">
        <f t="shared" si="12"/>
        <v>300152.18</v>
      </c>
      <c r="AI79" s="77">
        <f t="shared" si="13"/>
        <v>764.79</v>
      </c>
      <c r="AJ79" s="21">
        <f t="shared" si="14"/>
        <v>299387.39</v>
      </c>
      <c r="AK79" s="22">
        <f t="shared" si="15"/>
        <v>2523505.5300000003</v>
      </c>
      <c r="AL79" s="16">
        <f t="shared" si="16"/>
        <v>2811624.8</v>
      </c>
      <c r="AM79" s="26">
        <f t="shared" si="11"/>
        <v>-288119.26999999955</v>
      </c>
    </row>
    <row r="80" spans="1:39" x14ac:dyDescent="0.25">
      <c r="A80" s="1" t="s">
        <v>438</v>
      </c>
      <c r="B80" s="1" t="s">
        <v>439</v>
      </c>
      <c r="C80" s="65">
        <v>3828</v>
      </c>
      <c r="D80" s="65" t="s">
        <v>1073</v>
      </c>
      <c r="E80" t="s">
        <v>3012</v>
      </c>
      <c r="F80" s="297">
        <v>988398.64</v>
      </c>
      <c r="G80" s="297">
        <v>49219</v>
      </c>
      <c r="H80" s="297">
        <v>13252</v>
      </c>
      <c r="J80">
        <v>311364.92</v>
      </c>
      <c r="K80">
        <v>230290.3</v>
      </c>
      <c r="P80" s="297">
        <v>-480186.87</v>
      </c>
      <c r="S80">
        <v>349784.12</v>
      </c>
      <c r="T80">
        <v>1600443.98</v>
      </c>
      <c r="U80" s="297">
        <v>954543.74</v>
      </c>
      <c r="V80" s="297">
        <v>227000</v>
      </c>
      <c r="W80" s="297">
        <v>1324.49</v>
      </c>
      <c r="X80" s="297">
        <v>1062841.5</v>
      </c>
      <c r="Z80">
        <v>1211877.5</v>
      </c>
      <c r="AC80">
        <v>394114.32</v>
      </c>
      <c r="AD80">
        <v>199771.78</v>
      </c>
      <c r="AF80">
        <v>126662.5</v>
      </c>
      <c r="AH80" s="73">
        <f t="shared" si="12"/>
        <v>1050869.6400000001</v>
      </c>
      <c r="AI80" s="77">
        <f t="shared" si="13"/>
        <v>-480186.87</v>
      </c>
      <c r="AJ80" s="21">
        <f t="shared" si="14"/>
        <v>1531056.5100000002</v>
      </c>
      <c r="AK80" s="22">
        <f t="shared" si="15"/>
        <v>2245709.73</v>
      </c>
      <c r="AL80" s="16">
        <f t="shared" si="16"/>
        <v>1932426.1</v>
      </c>
      <c r="AM80" s="26">
        <f t="shared" si="11"/>
        <v>313283.62999999989</v>
      </c>
    </row>
    <row r="81" spans="1:39" x14ac:dyDescent="0.25">
      <c r="A81" s="1" t="s">
        <v>442</v>
      </c>
      <c r="B81" s="1" t="s">
        <v>443</v>
      </c>
      <c r="C81" s="65">
        <v>1142</v>
      </c>
      <c r="D81" s="65" t="s">
        <v>1074</v>
      </c>
      <c r="E81" t="s">
        <v>2981</v>
      </c>
      <c r="F81" s="297">
        <v>357959.46</v>
      </c>
      <c r="G81" s="297">
        <v>14300</v>
      </c>
      <c r="H81" s="297">
        <v>10410.76</v>
      </c>
      <c r="J81">
        <v>1610233.86</v>
      </c>
      <c r="K81">
        <v>185508.35</v>
      </c>
      <c r="P81" s="297">
        <v>87.5</v>
      </c>
      <c r="S81">
        <v>3159683.49</v>
      </c>
      <c r="U81" s="297">
        <v>633821.24</v>
      </c>
      <c r="W81" s="297">
        <v>250.56</v>
      </c>
      <c r="X81" s="297">
        <v>813422.64</v>
      </c>
      <c r="Y81" s="297">
        <v>54150</v>
      </c>
      <c r="Z81">
        <v>972016.14</v>
      </c>
      <c r="AA81">
        <v>3040</v>
      </c>
      <c r="AC81">
        <v>190696.46</v>
      </c>
      <c r="AD81">
        <v>1218338.05</v>
      </c>
      <c r="AH81" s="73">
        <f t="shared" si="12"/>
        <v>382670.22000000003</v>
      </c>
      <c r="AI81" s="77">
        <f t="shared" si="13"/>
        <v>87.5</v>
      </c>
      <c r="AJ81" s="21">
        <f t="shared" si="14"/>
        <v>382582.72000000003</v>
      </c>
      <c r="AK81" s="22">
        <f t="shared" si="15"/>
        <v>1501644.44</v>
      </c>
      <c r="AL81" s="16">
        <f t="shared" si="16"/>
        <v>2384090.6500000004</v>
      </c>
      <c r="AM81" s="26">
        <f t="shared" si="11"/>
        <v>-882446.21000000043</v>
      </c>
    </row>
    <row r="82" spans="1:39" x14ac:dyDescent="0.25">
      <c r="A82" s="1" t="s">
        <v>442</v>
      </c>
      <c r="B82" s="1" t="s">
        <v>443</v>
      </c>
      <c r="C82" s="65">
        <v>1176</v>
      </c>
      <c r="D82" s="65" t="s">
        <v>1075</v>
      </c>
      <c r="E82" t="s">
        <v>2982</v>
      </c>
      <c r="F82" s="297">
        <v>942021.25</v>
      </c>
      <c r="G82" s="297">
        <v>39000</v>
      </c>
      <c r="H82" s="297">
        <v>14178.24</v>
      </c>
      <c r="J82">
        <v>2354059.11</v>
      </c>
      <c r="K82">
        <v>114650.04</v>
      </c>
      <c r="P82" s="297">
        <v>-72</v>
      </c>
      <c r="S82">
        <v>1781742.41</v>
      </c>
      <c r="T82">
        <v>1891769.64</v>
      </c>
      <c r="U82" s="297">
        <v>1081057.93</v>
      </c>
      <c r="W82" s="297">
        <v>917.58</v>
      </c>
      <c r="X82" s="297">
        <v>506222.14</v>
      </c>
      <c r="Z82">
        <v>779230.14</v>
      </c>
      <c r="AA82">
        <v>4240</v>
      </c>
      <c r="AC82">
        <v>429973.23</v>
      </c>
      <c r="AD82">
        <v>528076.66</v>
      </c>
      <c r="AF82">
        <v>18670</v>
      </c>
      <c r="AH82" s="73">
        <f t="shared" si="12"/>
        <v>995199.49</v>
      </c>
      <c r="AI82" s="77">
        <f t="shared" si="13"/>
        <v>-72</v>
      </c>
      <c r="AJ82" s="21">
        <f t="shared" si="14"/>
        <v>995271.49</v>
      </c>
      <c r="AK82" s="22">
        <f t="shared" si="15"/>
        <v>1588197.65</v>
      </c>
      <c r="AL82" s="16">
        <f t="shared" si="16"/>
        <v>1760190.0300000003</v>
      </c>
      <c r="AM82" s="26">
        <f t="shared" si="11"/>
        <v>-171992.38000000035</v>
      </c>
    </row>
    <row r="83" spans="1:39" x14ac:dyDescent="0.25">
      <c r="A83" s="1" t="s">
        <v>442</v>
      </c>
      <c r="B83" s="1" t="s">
        <v>443</v>
      </c>
      <c r="C83" s="65">
        <v>2332</v>
      </c>
      <c r="D83" s="65" t="s">
        <v>1076</v>
      </c>
      <c r="E83" t="s">
        <v>2987</v>
      </c>
      <c r="F83" s="297">
        <v>516734.07</v>
      </c>
      <c r="G83" s="297">
        <v>2500</v>
      </c>
      <c r="H83" s="297">
        <v>10924.57</v>
      </c>
      <c r="J83">
        <v>765809.34</v>
      </c>
      <c r="K83">
        <v>1388808.32</v>
      </c>
      <c r="P83" s="297">
        <v>0</v>
      </c>
      <c r="R83">
        <v>-541668.11</v>
      </c>
      <c r="S83">
        <v>1466297.88</v>
      </c>
      <c r="T83">
        <v>1861215.28</v>
      </c>
      <c r="U83" s="297">
        <v>1152376.3700000001</v>
      </c>
      <c r="V83" s="297">
        <v>72000</v>
      </c>
      <c r="W83" s="297">
        <v>350.93</v>
      </c>
      <c r="X83" s="297">
        <v>1081530.8999999999</v>
      </c>
      <c r="Z83">
        <v>1452272.9</v>
      </c>
      <c r="AA83">
        <v>12320</v>
      </c>
      <c r="AC83">
        <v>392201.37</v>
      </c>
      <c r="AD83">
        <v>357586.47</v>
      </c>
      <c r="AF83">
        <v>150.41999999999999</v>
      </c>
      <c r="AH83" s="73">
        <f t="shared" si="12"/>
        <v>530158.64</v>
      </c>
      <c r="AI83" s="77">
        <f t="shared" si="13"/>
        <v>0</v>
      </c>
      <c r="AJ83" s="21">
        <f t="shared" si="14"/>
        <v>530158.64</v>
      </c>
      <c r="AK83" s="22">
        <f t="shared" si="15"/>
        <v>2306258.2000000002</v>
      </c>
      <c r="AL83" s="16">
        <f t="shared" si="16"/>
        <v>2214531.16</v>
      </c>
      <c r="AM83" s="26">
        <f t="shared" si="11"/>
        <v>91727.040000000037</v>
      </c>
    </row>
    <row r="84" spans="1:39" x14ac:dyDescent="0.25">
      <c r="A84" s="1" t="s">
        <v>442</v>
      </c>
      <c r="B84" s="1" t="s">
        <v>443</v>
      </c>
      <c r="C84" s="65">
        <v>2410</v>
      </c>
      <c r="D84" s="65" t="s">
        <v>1077</v>
      </c>
      <c r="E84" t="s">
        <v>2988</v>
      </c>
      <c r="F84" s="297">
        <v>477791.77</v>
      </c>
      <c r="G84" s="297">
        <v>0</v>
      </c>
      <c r="H84" s="297">
        <v>7537.3</v>
      </c>
      <c r="J84">
        <v>280503.32</v>
      </c>
      <c r="K84">
        <v>1231010.96</v>
      </c>
      <c r="P84" s="297">
        <v>0</v>
      </c>
      <c r="S84">
        <v>2017497</v>
      </c>
      <c r="U84" s="297">
        <v>1024439.24</v>
      </c>
      <c r="V84" s="297">
        <v>30000</v>
      </c>
      <c r="W84" s="297">
        <v>164.5</v>
      </c>
      <c r="X84" s="297">
        <v>1531399</v>
      </c>
      <c r="Z84">
        <v>1817868</v>
      </c>
      <c r="AA84">
        <v>992</v>
      </c>
      <c r="AC84">
        <v>238429.09</v>
      </c>
      <c r="AD84">
        <v>335803.82</v>
      </c>
      <c r="AH84" s="73">
        <f t="shared" si="12"/>
        <v>485329.07</v>
      </c>
      <c r="AI84" s="77">
        <f t="shared" si="13"/>
        <v>0</v>
      </c>
      <c r="AJ84" s="21">
        <f t="shared" si="14"/>
        <v>485329.07</v>
      </c>
      <c r="AK84" s="22">
        <f t="shared" si="15"/>
        <v>2586002.7400000002</v>
      </c>
      <c r="AL84" s="16">
        <f t="shared" si="16"/>
        <v>2393092.91</v>
      </c>
      <c r="AM84" s="26">
        <f>AK84-AL84</f>
        <v>192909.83000000007</v>
      </c>
    </row>
    <row r="85" spans="1:39" s="238" customFormat="1" x14ac:dyDescent="0.25">
      <c r="A85" s="238" t="s">
        <v>442</v>
      </c>
      <c r="B85" s="238" t="s">
        <v>443</v>
      </c>
      <c r="C85" s="239">
        <v>3521</v>
      </c>
      <c r="D85" s="239" t="s">
        <v>1078</v>
      </c>
      <c r="E85" t="s">
        <v>2989</v>
      </c>
      <c r="F85" s="297">
        <v>679835.49</v>
      </c>
      <c r="G85" s="297">
        <v>0</v>
      </c>
      <c r="H85" s="297">
        <v>34292.93</v>
      </c>
      <c r="I85" s="297"/>
      <c r="J85">
        <v>2427147.27</v>
      </c>
      <c r="K85">
        <v>1944125.98</v>
      </c>
      <c r="L85"/>
      <c r="M85" s="297"/>
      <c r="N85" s="297"/>
      <c r="O85" s="297"/>
      <c r="P85" s="297">
        <v>1312.24</v>
      </c>
      <c r="Q85"/>
      <c r="R85"/>
      <c r="S85">
        <v>1247872.1200000001</v>
      </c>
      <c r="T85">
        <v>4000000</v>
      </c>
      <c r="U85" s="297">
        <v>1297552</v>
      </c>
      <c r="V85" s="297">
        <v>196000</v>
      </c>
      <c r="W85" s="297">
        <v>378.52</v>
      </c>
      <c r="X85" s="297">
        <v>1082528.28</v>
      </c>
      <c r="Y85" s="297">
        <v>7000</v>
      </c>
      <c r="Z85">
        <v>1377294.28</v>
      </c>
      <c r="AA85">
        <v>5892</v>
      </c>
      <c r="AB85"/>
      <c r="AC85">
        <v>523767.51</v>
      </c>
      <c r="AD85">
        <v>678130.59</v>
      </c>
      <c r="AE85"/>
      <c r="AF85"/>
      <c r="AG85"/>
      <c r="AH85" s="73">
        <f t="shared" si="12"/>
        <v>714128.42</v>
      </c>
      <c r="AI85" s="77">
        <f t="shared" si="13"/>
        <v>1312.24</v>
      </c>
      <c r="AJ85" s="21">
        <f t="shared" si="14"/>
        <v>712816.18</v>
      </c>
      <c r="AK85" s="22">
        <f t="shared" si="15"/>
        <v>2583458.7999999998</v>
      </c>
      <c r="AL85" s="16">
        <f t="shared" si="16"/>
        <v>2585084.38</v>
      </c>
      <c r="AM85" s="26">
        <f t="shared" ref="AM85:AM86" si="17">AK85-AL85</f>
        <v>-1625.5800000000745</v>
      </c>
    </row>
    <row r="86" spans="1:39" x14ac:dyDescent="0.25">
      <c r="AH86" s="73">
        <f t="shared" si="12"/>
        <v>0</v>
      </c>
      <c r="AI86" s="77">
        <f t="shared" si="13"/>
        <v>0</v>
      </c>
      <c r="AJ86" s="21">
        <f t="shared" si="14"/>
        <v>0</v>
      </c>
      <c r="AK86" s="22">
        <f t="shared" si="15"/>
        <v>0</v>
      </c>
      <c r="AL86" s="16">
        <f t="shared" si="16"/>
        <v>0</v>
      </c>
      <c r="AM86" s="26">
        <f t="shared" si="17"/>
        <v>0</v>
      </c>
    </row>
    <row r="87" spans="1:39" x14ac:dyDescent="0.25">
      <c r="AH87" s="42"/>
      <c r="AI87" s="29"/>
      <c r="AJ87" s="26"/>
      <c r="AK87" s="24"/>
      <c r="AL87" s="23"/>
    </row>
    <row r="88" spans="1:39" x14ac:dyDescent="0.25">
      <c r="AH88" s="42"/>
      <c r="AI88" s="29"/>
      <c r="AJ88" s="26"/>
      <c r="AK88" s="24"/>
      <c r="AL88" s="23"/>
    </row>
    <row r="89" spans="1:39" x14ac:dyDescent="0.25">
      <c r="AH89" s="42"/>
      <c r="AI89" s="29"/>
      <c r="AJ89" s="26"/>
      <c r="AK89" s="24"/>
      <c r="AL89" s="23"/>
    </row>
    <row r="90" spans="1:39" x14ac:dyDescent="0.25">
      <c r="AH90" s="42"/>
      <c r="AI90" s="29"/>
      <c r="AJ90" s="26"/>
      <c r="AK90" s="24"/>
      <c r="AL90" s="23"/>
    </row>
    <row r="91" spans="1:39" x14ac:dyDescent="0.25">
      <c r="AH91" s="42"/>
      <c r="AI91" s="29"/>
      <c r="AJ91" s="26"/>
      <c r="AK91" s="24"/>
      <c r="AL91" s="23"/>
    </row>
    <row r="92" spans="1:39" x14ac:dyDescent="0.25">
      <c r="AH92" s="42"/>
      <c r="AI92" s="29"/>
      <c r="AJ92" s="26"/>
      <c r="AK92" s="24"/>
      <c r="AL92" s="23"/>
    </row>
    <row r="93" spans="1:39" x14ac:dyDescent="0.25">
      <c r="AH93" s="42"/>
      <c r="AI93" s="29"/>
      <c r="AJ93" s="26"/>
      <c r="AK93" s="24"/>
      <c r="AL93" s="23"/>
    </row>
    <row r="94" spans="1:39" x14ac:dyDescent="0.25">
      <c r="AH94" s="42"/>
      <c r="AI94" s="29"/>
      <c r="AJ94" s="26"/>
      <c r="AK94" s="24"/>
      <c r="AL94" s="23"/>
    </row>
    <row r="95" spans="1:39" x14ac:dyDescent="0.25">
      <c r="AH95" s="42"/>
      <c r="AI95" s="29"/>
      <c r="AJ95" s="26"/>
      <c r="AK95" s="24"/>
      <c r="AL95" s="23"/>
    </row>
    <row r="96" spans="1:39" x14ac:dyDescent="0.25">
      <c r="AH96" s="42"/>
      <c r="AI96" s="29"/>
      <c r="AJ96" s="26"/>
      <c r="AK96" s="24"/>
      <c r="AL96" s="23"/>
    </row>
    <row r="97" spans="34:38" x14ac:dyDescent="0.25">
      <c r="AH97" s="42"/>
      <c r="AI97" s="29"/>
      <c r="AJ97" s="26"/>
      <c r="AK97" s="24"/>
      <c r="AL97" s="23"/>
    </row>
    <row r="98" spans="34:38" x14ac:dyDescent="0.25">
      <c r="AH98" s="42"/>
      <c r="AI98" s="29"/>
      <c r="AJ98" s="26"/>
      <c r="AK98" s="24"/>
      <c r="AL98" s="23"/>
    </row>
    <row r="99" spans="34:38" x14ac:dyDescent="0.25">
      <c r="AH99" s="42"/>
      <c r="AI99" s="29"/>
      <c r="AJ99" s="26"/>
      <c r="AK99" s="24"/>
      <c r="AL99" s="23"/>
    </row>
    <row r="100" spans="34:38" x14ac:dyDescent="0.25">
      <c r="AH100" s="42"/>
      <c r="AI100" s="29"/>
      <c r="AJ100" s="26"/>
      <c r="AK100" s="24"/>
      <c r="AL100" s="23"/>
    </row>
    <row r="101" spans="34:38" x14ac:dyDescent="0.25">
      <c r="AH101" s="42"/>
      <c r="AI101" s="29"/>
      <c r="AJ101" s="26"/>
      <c r="AK101" s="24"/>
      <c r="AL101" s="23"/>
    </row>
    <row r="102" spans="34:38" x14ac:dyDescent="0.25">
      <c r="AH102" s="42"/>
      <c r="AI102" s="29"/>
      <c r="AJ102" s="26"/>
      <c r="AK102" s="24"/>
      <c r="AL102" s="23"/>
    </row>
    <row r="103" spans="34:38" x14ac:dyDescent="0.25">
      <c r="AH103" s="42"/>
      <c r="AI103" s="29"/>
      <c r="AJ103" s="26"/>
      <c r="AK103" s="24"/>
      <c r="AL103" s="23"/>
    </row>
    <row r="104" spans="34:38" x14ac:dyDescent="0.25">
      <c r="AH104" s="42"/>
      <c r="AI104" s="29"/>
      <c r="AJ104" s="26"/>
      <c r="AK104" s="24"/>
      <c r="AL104" s="23"/>
    </row>
    <row r="105" spans="34:38" x14ac:dyDescent="0.25">
      <c r="AH105" s="42"/>
      <c r="AI105" s="29"/>
      <c r="AJ105" s="26"/>
      <c r="AK105" s="24"/>
      <c r="AL105" s="23"/>
    </row>
    <row r="106" spans="34:38" x14ac:dyDescent="0.25">
      <c r="AH106" s="42"/>
      <c r="AI106" s="29"/>
      <c r="AJ106" s="26"/>
      <c r="AK106" s="24"/>
      <c r="AL106" s="23"/>
    </row>
    <row r="107" spans="34:38" x14ac:dyDescent="0.25">
      <c r="AH107" s="42"/>
      <c r="AI107" s="29"/>
      <c r="AJ107" s="26"/>
      <c r="AK107" s="24"/>
      <c r="AL107" s="23"/>
    </row>
    <row r="108" spans="34:38" x14ac:dyDescent="0.25">
      <c r="AH108" s="42"/>
      <c r="AI108" s="29"/>
      <c r="AJ108" s="26"/>
      <c r="AK108" s="24"/>
      <c r="AL108" s="23"/>
    </row>
    <row r="109" spans="34:38" x14ac:dyDescent="0.25">
      <c r="AH109" s="42"/>
      <c r="AI109" s="29"/>
      <c r="AJ109" s="26"/>
      <c r="AK109" s="24"/>
      <c r="AL109" s="23"/>
    </row>
    <row r="110" spans="34:38" x14ac:dyDescent="0.25">
      <c r="AH110" s="42"/>
      <c r="AI110" s="29"/>
      <c r="AJ110" s="26"/>
      <c r="AK110" s="24"/>
      <c r="AL110" s="23"/>
    </row>
    <row r="111" spans="34:38" x14ac:dyDescent="0.25">
      <c r="AH111" s="42"/>
      <c r="AI111" s="29"/>
      <c r="AJ111" s="26"/>
      <c r="AK111" s="24"/>
      <c r="AL111" s="23"/>
    </row>
    <row r="112" spans="34:38" x14ac:dyDescent="0.25">
      <c r="AH112" s="42"/>
      <c r="AI112" s="29"/>
      <c r="AJ112" s="26"/>
      <c r="AK112" s="24"/>
      <c r="AL112" s="23"/>
    </row>
    <row r="113" spans="34:38" x14ac:dyDescent="0.25">
      <c r="AH113" s="42"/>
      <c r="AI113" s="29"/>
      <c r="AJ113" s="26"/>
      <c r="AK113" s="24"/>
      <c r="AL113" s="23"/>
    </row>
    <row r="114" spans="34:38" x14ac:dyDescent="0.25">
      <c r="AH114" s="42"/>
      <c r="AI114" s="29"/>
      <c r="AJ114" s="26"/>
      <c r="AK114" s="24"/>
      <c r="AL114" s="23"/>
    </row>
    <row r="115" spans="34:38" x14ac:dyDescent="0.25">
      <c r="AH115" s="42"/>
      <c r="AI115" s="29"/>
      <c r="AJ115" s="26"/>
      <c r="AK115" s="24"/>
      <c r="AL115" s="23"/>
    </row>
    <row r="116" spans="34:38" x14ac:dyDescent="0.25">
      <c r="AH116" s="42"/>
      <c r="AI116" s="29"/>
      <c r="AJ116" s="26"/>
      <c r="AK116" s="24"/>
      <c r="AL116" s="23"/>
    </row>
    <row r="117" spans="34:38" x14ac:dyDescent="0.25">
      <c r="AH117" s="42"/>
      <c r="AI117" s="29"/>
      <c r="AJ117" s="26"/>
      <c r="AK117" s="24"/>
      <c r="AL117" s="23"/>
    </row>
    <row r="118" spans="34:38" x14ac:dyDescent="0.25">
      <c r="AH118" s="42"/>
      <c r="AI118" s="29"/>
      <c r="AJ118" s="26"/>
      <c r="AK118" s="24"/>
      <c r="AL118" s="23"/>
    </row>
    <row r="119" spans="34:38" x14ac:dyDescent="0.25">
      <c r="AH119" s="42"/>
      <c r="AI119" s="29"/>
      <c r="AJ119" s="26"/>
      <c r="AK119" s="24"/>
      <c r="AL119" s="23"/>
    </row>
    <row r="120" spans="34:38" x14ac:dyDescent="0.25">
      <c r="AH120" s="42"/>
      <c r="AI120" s="29"/>
      <c r="AJ120" s="26"/>
      <c r="AK120" s="24"/>
      <c r="AL120" s="23"/>
    </row>
    <row r="121" spans="34:38" x14ac:dyDescent="0.25">
      <c r="AH121" s="42"/>
      <c r="AI121" s="29"/>
      <c r="AJ121" s="26"/>
      <c r="AK121" s="24"/>
      <c r="AL121" s="23"/>
    </row>
    <row r="122" spans="34:38" x14ac:dyDescent="0.25">
      <c r="AH122" s="42"/>
      <c r="AI122" s="29"/>
      <c r="AJ122" s="26"/>
      <c r="AK122" s="24"/>
      <c r="AL122" s="23"/>
    </row>
    <row r="123" spans="34:38" x14ac:dyDescent="0.25">
      <c r="AH123" s="42"/>
      <c r="AI123" s="29"/>
      <c r="AJ123" s="26"/>
      <c r="AK123" s="24"/>
      <c r="AL123" s="23"/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9"/>
  <sheetViews>
    <sheetView topLeftCell="H1" zoomScale="98" zoomScaleNormal="98" workbookViewId="0">
      <selection sqref="A1:AA1048576"/>
    </sheetView>
  </sheetViews>
  <sheetFormatPr defaultRowHeight="13.8" x14ac:dyDescent="0.25"/>
  <cols>
    <col min="1" max="1" width="38.5" bestFit="1" customWidth="1"/>
  </cols>
  <sheetData>
    <row r="1" spans="1:27" x14ac:dyDescent="0.25">
      <c r="A1" t="s">
        <v>2440</v>
      </c>
      <c r="B1" t="s">
        <v>2441</v>
      </c>
      <c r="C1" t="s">
        <v>2442</v>
      </c>
      <c r="D1" t="s">
        <v>2443</v>
      </c>
      <c r="E1" t="s">
        <v>2445</v>
      </c>
      <c r="F1" t="s">
        <v>2446</v>
      </c>
      <c r="G1" t="s">
        <v>2448</v>
      </c>
      <c r="H1" t="s">
        <v>2450</v>
      </c>
      <c r="I1" t="s">
        <v>2451</v>
      </c>
      <c r="J1" t="s">
        <v>2582</v>
      </c>
      <c r="K1" t="s">
        <v>2453</v>
      </c>
      <c r="L1" t="s">
        <v>2454</v>
      </c>
      <c r="M1" t="s">
        <v>2455</v>
      </c>
      <c r="N1" t="s">
        <v>2456</v>
      </c>
      <c r="O1" t="s">
        <v>2457</v>
      </c>
      <c r="P1" t="s">
        <v>2458</v>
      </c>
      <c r="Q1" t="s">
        <v>2459</v>
      </c>
      <c r="R1" t="s">
        <v>2802</v>
      </c>
      <c r="S1" t="s">
        <v>2460</v>
      </c>
      <c r="T1" t="s">
        <v>2461</v>
      </c>
      <c r="U1" t="s">
        <v>2462</v>
      </c>
      <c r="V1" t="s">
        <v>2463</v>
      </c>
      <c r="W1" t="s">
        <v>2464</v>
      </c>
      <c r="X1" t="s">
        <v>2465</v>
      </c>
      <c r="Y1" t="s">
        <v>2466</v>
      </c>
      <c r="Z1" t="s">
        <v>2583</v>
      </c>
      <c r="AA1" t="s">
        <v>2467</v>
      </c>
    </row>
    <row r="2" spans="1:27" x14ac:dyDescent="0.25">
      <c r="A2" t="s">
        <v>2468</v>
      </c>
      <c r="B2" t="s">
        <v>2469</v>
      </c>
      <c r="C2" t="s">
        <v>2470</v>
      </c>
      <c r="D2" t="s">
        <v>2471</v>
      </c>
      <c r="E2" t="s">
        <v>2473</v>
      </c>
      <c r="F2" t="s">
        <v>2474</v>
      </c>
      <c r="G2" t="s">
        <v>2476</v>
      </c>
      <c r="H2" t="s">
        <v>2478</v>
      </c>
      <c r="I2" t="s">
        <v>2479</v>
      </c>
      <c r="J2" t="s">
        <v>2587</v>
      </c>
      <c r="K2" t="s">
        <v>2481</v>
      </c>
      <c r="L2" t="s">
        <v>2482</v>
      </c>
      <c r="M2" t="s">
        <v>2483</v>
      </c>
      <c r="N2" t="s">
        <v>2484</v>
      </c>
      <c r="O2" t="s">
        <v>2485</v>
      </c>
      <c r="P2" t="s">
        <v>2486</v>
      </c>
      <c r="Q2" t="s">
        <v>2487</v>
      </c>
      <c r="R2" t="s">
        <v>2803</v>
      </c>
      <c r="S2" t="s">
        <v>2488</v>
      </c>
      <c r="T2" t="s">
        <v>2489</v>
      </c>
      <c r="U2" t="s">
        <v>2490</v>
      </c>
      <c r="V2" t="s">
        <v>2491</v>
      </c>
      <c r="W2" t="s">
        <v>2492</v>
      </c>
      <c r="X2" t="s">
        <v>2493</v>
      </c>
      <c r="Y2" t="s">
        <v>2494</v>
      </c>
      <c r="Z2" t="s">
        <v>2588</v>
      </c>
      <c r="AA2" t="s">
        <v>2495</v>
      </c>
    </row>
    <row r="3" spans="1:27" x14ac:dyDescent="0.25">
      <c r="A3" t="s">
        <v>2496</v>
      </c>
      <c r="B3">
        <v>132325470.09999999</v>
      </c>
      <c r="C3">
        <v>2727488.34</v>
      </c>
      <c r="D3">
        <v>20567121.787999999</v>
      </c>
      <c r="E3">
        <v>71119008.129999995</v>
      </c>
      <c r="F3">
        <v>32381962.52</v>
      </c>
      <c r="G3">
        <v>383539.06</v>
      </c>
      <c r="H3">
        <v>201157</v>
      </c>
      <c r="I3">
        <v>1420193.07</v>
      </c>
      <c r="J3">
        <v>200</v>
      </c>
      <c r="K3">
        <v>-6929665.5499999998</v>
      </c>
      <c r="L3">
        <v>-79705338.099999994</v>
      </c>
      <c r="M3">
        <v>294452823.92000002</v>
      </c>
      <c r="N3">
        <v>12145</v>
      </c>
      <c r="O3">
        <v>261640757.90000001</v>
      </c>
      <c r="P3">
        <v>25696780.239999998</v>
      </c>
      <c r="Q3">
        <v>119240.3</v>
      </c>
      <c r="R3">
        <v>660</v>
      </c>
      <c r="S3">
        <v>253517277.90000001</v>
      </c>
      <c r="T3">
        <v>29852799.670000002</v>
      </c>
      <c r="U3">
        <v>329457464.56999999</v>
      </c>
      <c r="V3">
        <v>365965</v>
      </c>
      <c r="W3">
        <v>233939</v>
      </c>
      <c r="X3">
        <v>127295964.902</v>
      </c>
      <c r="Y3">
        <v>17209989.260000002</v>
      </c>
      <c r="Z3">
        <v>8276200</v>
      </c>
      <c r="AA3">
        <v>433691.62</v>
      </c>
    </row>
    <row r="4" spans="1:27" x14ac:dyDescent="0.25">
      <c r="A4" t="s">
        <v>3342</v>
      </c>
      <c r="B4">
        <v>163187.85</v>
      </c>
      <c r="D4">
        <v>38690</v>
      </c>
      <c r="E4">
        <v>2</v>
      </c>
      <c r="F4">
        <v>34</v>
      </c>
      <c r="L4">
        <v>-1131923.03</v>
      </c>
      <c r="M4">
        <v>1250300</v>
      </c>
      <c r="Q4">
        <v>139.33000000000001</v>
      </c>
      <c r="S4">
        <v>1034816</v>
      </c>
      <c r="T4">
        <v>610327.39</v>
      </c>
      <c r="U4">
        <v>1094616</v>
      </c>
      <c r="X4">
        <v>103629.84</v>
      </c>
      <c r="Z4">
        <v>500300</v>
      </c>
    </row>
    <row r="5" spans="1:27" x14ac:dyDescent="0.25">
      <c r="A5" t="s">
        <v>3344</v>
      </c>
      <c r="B5">
        <v>111916.75</v>
      </c>
      <c r="D5">
        <v>25358</v>
      </c>
      <c r="E5">
        <v>7</v>
      </c>
      <c r="F5">
        <v>159827.01</v>
      </c>
      <c r="L5">
        <v>-920321.74</v>
      </c>
      <c r="M5">
        <v>1236758.5</v>
      </c>
      <c r="Q5">
        <v>203.6</v>
      </c>
      <c r="S5">
        <v>1710204.5</v>
      </c>
      <c r="T5">
        <v>2307263.1800000002</v>
      </c>
      <c r="U5">
        <v>1920984.5</v>
      </c>
      <c r="V5">
        <v>23000</v>
      </c>
      <c r="X5">
        <v>195733.12</v>
      </c>
      <c r="Y5">
        <v>75981.66</v>
      </c>
      <c r="Z5">
        <v>4467420</v>
      </c>
    </row>
    <row r="6" spans="1:27" x14ac:dyDescent="0.25">
      <c r="A6" t="s">
        <v>3339</v>
      </c>
      <c r="B6">
        <v>-391935.91</v>
      </c>
      <c r="E6">
        <v>5</v>
      </c>
      <c r="F6">
        <v>26</v>
      </c>
      <c r="L6">
        <v>-1642724.67</v>
      </c>
      <c r="M6">
        <v>1642759</v>
      </c>
      <c r="Q6">
        <v>61.05</v>
      </c>
      <c r="R6">
        <v>660</v>
      </c>
      <c r="S6">
        <v>467910</v>
      </c>
      <c r="T6">
        <v>541150</v>
      </c>
      <c r="U6">
        <v>782210</v>
      </c>
      <c r="X6">
        <v>52270.29</v>
      </c>
      <c r="Z6">
        <v>3105620</v>
      </c>
      <c r="AA6">
        <v>660</v>
      </c>
    </row>
    <row r="22" spans="1:27" x14ac:dyDescent="0.25">
      <c r="A22" t="s">
        <v>3013</v>
      </c>
      <c r="B22">
        <v>993453.73</v>
      </c>
      <c r="C22">
        <v>49512.81</v>
      </c>
      <c r="D22">
        <v>725756.53</v>
      </c>
      <c r="E22">
        <v>193916.75</v>
      </c>
      <c r="F22">
        <v>161736.59</v>
      </c>
      <c r="I22">
        <v>91.97</v>
      </c>
      <c r="L22">
        <v>1561979.88</v>
      </c>
      <c r="O22">
        <v>1514766.32</v>
      </c>
      <c r="Q22">
        <v>885.45</v>
      </c>
      <c r="S22">
        <v>2134728.2999999998</v>
      </c>
      <c r="T22">
        <v>45000</v>
      </c>
      <c r="U22">
        <v>2433881.2999999998</v>
      </c>
      <c r="V22">
        <v>12285</v>
      </c>
      <c r="X22">
        <v>288541.81</v>
      </c>
      <c r="Y22">
        <v>128567.4</v>
      </c>
    </row>
    <row r="23" spans="1:27" x14ac:dyDescent="0.25">
      <c r="A23" t="s">
        <v>3014</v>
      </c>
      <c r="B23">
        <v>990252.87</v>
      </c>
      <c r="C23">
        <v>30442.99</v>
      </c>
      <c r="D23">
        <v>179572.77</v>
      </c>
      <c r="E23">
        <v>152525.42000000001</v>
      </c>
      <c r="F23">
        <v>83201.23</v>
      </c>
      <c r="I23">
        <v>0</v>
      </c>
      <c r="L23">
        <v>-1549609</v>
      </c>
      <c r="M23">
        <v>2340148.79</v>
      </c>
      <c r="O23">
        <v>1389517.39</v>
      </c>
      <c r="P23">
        <v>70000</v>
      </c>
      <c r="Q23">
        <v>632.52</v>
      </c>
      <c r="S23">
        <v>1688236.1</v>
      </c>
      <c r="T23">
        <v>110600</v>
      </c>
      <c r="U23">
        <v>2000764.1</v>
      </c>
      <c r="W23">
        <v>3000</v>
      </c>
      <c r="X23">
        <v>408202.91</v>
      </c>
      <c r="Y23">
        <v>51001.01</v>
      </c>
    </row>
    <row r="24" spans="1:27" x14ac:dyDescent="0.25">
      <c r="A24" t="s">
        <v>3015</v>
      </c>
      <c r="B24">
        <v>2011421.69</v>
      </c>
      <c r="C24">
        <v>58311.74</v>
      </c>
      <c r="D24">
        <v>1029407.8</v>
      </c>
      <c r="E24">
        <v>163451.37</v>
      </c>
      <c r="F24">
        <v>158145.84</v>
      </c>
      <c r="I24">
        <v>15000</v>
      </c>
      <c r="L24">
        <v>-718257.91</v>
      </c>
      <c r="M24">
        <v>2461151.44</v>
      </c>
      <c r="O24">
        <v>3194847.16</v>
      </c>
      <c r="P24">
        <v>527639.30000000005</v>
      </c>
      <c r="Q24">
        <v>1851.77</v>
      </c>
      <c r="S24">
        <v>2583097.7999999998</v>
      </c>
      <c r="T24">
        <v>238850</v>
      </c>
      <c r="U24">
        <v>3118804.3</v>
      </c>
      <c r="V24">
        <v>15864</v>
      </c>
      <c r="X24">
        <v>1109647.95</v>
      </c>
      <c r="Y24">
        <v>61445.87</v>
      </c>
    </row>
    <row r="25" spans="1:27" x14ac:dyDescent="0.25">
      <c r="A25" t="s">
        <v>3016</v>
      </c>
      <c r="B25">
        <v>565128.78</v>
      </c>
      <c r="C25">
        <v>49810.54</v>
      </c>
      <c r="D25">
        <v>152663.04999999999</v>
      </c>
      <c r="E25">
        <v>179745.86</v>
      </c>
      <c r="F25">
        <v>218982.5</v>
      </c>
      <c r="I25">
        <v>1670</v>
      </c>
      <c r="L25">
        <v>-411291.1</v>
      </c>
      <c r="M25">
        <v>1609968.11</v>
      </c>
      <c r="O25">
        <v>1142168.43</v>
      </c>
      <c r="P25">
        <v>125930.04</v>
      </c>
      <c r="Q25">
        <v>807.63</v>
      </c>
      <c r="S25">
        <v>794510.8</v>
      </c>
      <c r="T25">
        <v>100660</v>
      </c>
      <c r="U25">
        <v>1042329.89</v>
      </c>
      <c r="X25">
        <v>616536.07999999996</v>
      </c>
      <c r="Y25">
        <v>215834.71</v>
      </c>
      <c r="AA25">
        <v>500</v>
      </c>
    </row>
    <row r="26" spans="1:27" x14ac:dyDescent="0.25">
      <c r="A26" t="s">
        <v>3017</v>
      </c>
      <c r="B26">
        <v>544502.85</v>
      </c>
      <c r="C26">
        <v>13659.52</v>
      </c>
      <c r="D26">
        <v>182071.87</v>
      </c>
      <c r="E26">
        <v>176058.68</v>
      </c>
      <c r="F26">
        <v>90296.99</v>
      </c>
      <c r="I26">
        <v>-26.92</v>
      </c>
      <c r="L26">
        <v>-978738.46</v>
      </c>
      <c r="M26">
        <v>1693812.25</v>
      </c>
      <c r="O26">
        <v>285837</v>
      </c>
      <c r="P26">
        <v>6000</v>
      </c>
      <c r="Q26">
        <v>491.11</v>
      </c>
      <c r="S26">
        <v>1108770</v>
      </c>
      <c r="T26">
        <v>624682.75</v>
      </c>
      <c r="U26">
        <v>1292400</v>
      </c>
      <c r="X26">
        <v>137819.31</v>
      </c>
      <c r="Y26">
        <v>49956.01</v>
      </c>
    </row>
    <row r="27" spans="1:27" x14ac:dyDescent="0.25">
      <c r="A27" t="s">
        <v>3018</v>
      </c>
      <c r="B27">
        <v>835254.89</v>
      </c>
      <c r="C27">
        <v>48472.03</v>
      </c>
      <c r="D27">
        <v>436849.45</v>
      </c>
      <c r="E27">
        <v>259329.38</v>
      </c>
      <c r="F27">
        <v>329551.13</v>
      </c>
      <c r="I27">
        <v>2046.56</v>
      </c>
      <c r="L27">
        <v>91091.8</v>
      </c>
      <c r="M27">
        <v>1247745.83</v>
      </c>
      <c r="O27">
        <v>1878055.12</v>
      </c>
      <c r="P27">
        <v>566000</v>
      </c>
      <c r="Q27">
        <v>907.97</v>
      </c>
      <c r="S27">
        <v>2035030</v>
      </c>
      <c r="T27">
        <v>35460</v>
      </c>
      <c r="U27">
        <v>2442157.13</v>
      </c>
      <c r="V27">
        <v>6732</v>
      </c>
      <c r="X27">
        <v>1036469.76</v>
      </c>
      <c r="Y27">
        <v>109514.01</v>
      </c>
    </row>
    <row r="28" spans="1:27" x14ac:dyDescent="0.25">
      <c r="A28" t="s">
        <v>3019</v>
      </c>
      <c r="B28">
        <v>1205342.33</v>
      </c>
      <c r="C28">
        <v>19298.330000000002</v>
      </c>
      <c r="D28">
        <v>172351.15</v>
      </c>
      <c r="E28">
        <v>312876.28000000003</v>
      </c>
      <c r="F28">
        <v>358151.31</v>
      </c>
      <c r="I28">
        <v>0</v>
      </c>
      <c r="L28">
        <v>-211642.05</v>
      </c>
      <c r="M28">
        <v>1804121.26</v>
      </c>
      <c r="O28">
        <v>1216299.33</v>
      </c>
      <c r="P28">
        <v>272560</v>
      </c>
      <c r="Q28">
        <v>796.95</v>
      </c>
      <c r="S28">
        <v>1140598.5</v>
      </c>
      <c r="T28">
        <v>122100</v>
      </c>
      <c r="U28">
        <v>1381113</v>
      </c>
      <c r="X28">
        <v>357066.89</v>
      </c>
      <c r="Y28">
        <v>282405.2</v>
      </c>
    </row>
    <row r="29" spans="1:27" x14ac:dyDescent="0.25">
      <c r="A29" t="s">
        <v>3020</v>
      </c>
      <c r="B29">
        <v>1438573.33</v>
      </c>
      <c r="C29">
        <v>81021.539999999994</v>
      </c>
      <c r="D29">
        <v>380361.58</v>
      </c>
      <c r="E29">
        <v>233265.83</v>
      </c>
      <c r="F29">
        <v>566709.17000000004</v>
      </c>
      <c r="G29">
        <v>19400</v>
      </c>
      <c r="I29">
        <v>2971.37</v>
      </c>
      <c r="L29">
        <v>267172.05</v>
      </c>
      <c r="M29">
        <v>1414760.08</v>
      </c>
      <c r="O29">
        <v>2266946.91</v>
      </c>
      <c r="P29">
        <v>424605.07</v>
      </c>
      <c r="Q29">
        <v>760.6</v>
      </c>
      <c r="S29">
        <v>3658800</v>
      </c>
      <c r="T29">
        <v>907.56</v>
      </c>
      <c r="U29">
        <v>4054415</v>
      </c>
      <c r="V29">
        <v>7320</v>
      </c>
      <c r="W29">
        <v>2368</v>
      </c>
      <c r="X29">
        <v>767648.59</v>
      </c>
      <c r="Y29">
        <v>162740.1</v>
      </c>
    </row>
    <row r="30" spans="1:27" x14ac:dyDescent="0.25">
      <c r="A30" t="s">
        <v>3021</v>
      </c>
      <c r="B30">
        <v>1709761.49</v>
      </c>
      <c r="C30">
        <v>0</v>
      </c>
      <c r="D30">
        <v>809361.67</v>
      </c>
      <c r="E30">
        <v>140009.95000000001</v>
      </c>
      <c r="F30">
        <v>646059.64</v>
      </c>
      <c r="I30">
        <v>9286.44</v>
      </c>
      <c r="L30">
        <v>1546666.04</v>
      </c>
      <c r="M30">
        <v>1595887.05</v>
      </c>
      <c r="O30">
        <v>1964643.69</v>
      </c>
      <c r="P30">
        <v>333050</v>
      </c>
      <c r="Q30">
        <v>1873.36</v>
      </c>
      <c r="S30">
        <v>2963830</v>
      </c>
      <c r="T30">
        <v>174020</v>
      </c>
      <c r="U30">
        <v>3489017</v>
      </c>
      <c r="V30">
        <v>8782</v>
      </c>
      <c r="X30">
        <v>1263657.48</v>
      </c>
      <c r="Y30">
        <v>180269.85</v>
      </c>
      <c r="Z30">
        <v>18000</v>
      </c>
    </row>
    <row r="31" spans="1:27" x14ac:dyDescent="0.25">
      <c r="A31" t="s">
        <v>3022</v>
      </c>
      <c r="B31">
        <v>1006032.18</v>
      </c>
      <c r="C31">
        <v>0</v>
      </c>
      <c r="D31">
        <v>770237</v>
      </c>
      <c r="E31">
        <v>81789.61</v>
      </c>
      <c r="F31">
        <v>167479.19</v>
      </c>
      <c r="I31">
        <v>8734.52</v>
      </c>
      <c r="L31">
        <v>-339926.78</v>
      </c>
      <c r="M31">
        <v>1789492.25</v>
      </c>
      <c r="O31">
        <v>1293966.6100000001</v>
      </c>
      <c r="P31">
        <v>228290</v>
      </c>
      <c r="Q31">
        <v>890.11</v>
      </c>
      <c r="S31">
        <v>1447369.8</v>
      </c>
      <c r="T31">
        <v>88200</v>
      </c>
      <c r="U31">
        <v>1719544.52</v>
      </c>
      <c r="X31">
        <v>360355.79</v>
      </c>
      <c r="Y31">
        <v>77070.720000000001</v>
      </c>
    </row>
    <row r="32" spans="1:27" x14ac:dyDescent="0.25">
      <c r="A32" t="s">
        <v>3023</v>
      </c>
      <c r="B32">
        <v>1216413.8700000001</v>
      </c>
      <c r="C32">
        <v>60617.5</v>
      </c>
      <c r="D32">
        <v>232752.06</v>
      </c>
      <c r="E32">
        <v>34940.300000000003</v>
      </c>
      <c r="F32">
        <v>166202.5</v>
      </c>
      <c r="G32">
        <v>11400</v>
      </c>
      <c r="I32">
        <v>679.51</v>
      </c>
      <c r="L32">
        <v>-1879342.57</v>
      </c>
      <c r="M32">
        <v>3102228.3</v>
      </c>
      <c r="O32">
        <v>1430531.93</v>
      </c>
      <c r="P32">
        <v>465240</v>
      </c>
      <c r="Q32">
        <v>1152.5</v>
      </c>
      <c r="S32">
        <v>1741590</v>
      </c>
      <c r="U32">
        <v>2034696</v>
      </c>
      <c r="V32">
        <v>6540</v>
      </c>
      <c r="W32">
        <v>10204</v>
      </c>
      <c r="X32">
        <v>672787.39</v>
      </c>
      <c r="Y32">
        <v>147369.16</v>
      </c>
      <c r="AA32">
        <v>1559.39</v>
      </c>
    </row>
    <row r="33" spans="1:27" x14ac:dyDescent="0.25">
      <c r="A33" t="s">
        <v>3024</v>
      </c>
      <c r="B33">
        <v>1064094.06</v>
      </c>
      <c r="C33">
        <v>204442.66</v>
      </c>
      <c r="D33">
        <v>215116.33</v>
      </c>
      <c r="E33">
        <v>318602.52</v>
      </c>
      <c r="F33">
        <v>99533.54</v>
      </c>
      <c r="H33">
        <v>105050</v>
      </c>
      <c r="I33">
        <v>13650</v>
      </c>
      <c r="L33">
        <v>71574.149999999994</v>
      </c>
      <c r="M33">
        <v>1484748</v>
      </c>
      <c r="O33">
        <v>1663579.85</v>
      </c>
      <c r="Q33">
        <v>1989.16</v>
      </c>
      <c r="S33">
        <v>1531412.4</v>
      </c>
      <c r="T33">
        <v>89444</v>
      </c>
      <c r="U33">
        <v>1913793.75</v>
      </c>
      <c r="V33">
        <v>8822</v>
      </c>
      <c r="X33">
        <v>594617.56999999995</v>
      </c>
      <c r="Y33">
        <v>105858.63</v>
      </c>
    </row>
    <row r="34" spans="1:27" x14ac:dyDescent="0.25">
      <c r="A34" t="s">
        <v>3025</v>
      </c>
      <c r="B34">
        <v>1575804.32</v>
      </c>
      <c r="C34">
        <v>77623.5</v>
      </c>
      <c r="D34">
        <v>410155.1</v>
      </c>
      <c r="E34">
        <v>72281.16</v>
      </c>
      <c r="F34">
        <v>125773.21</v>
      </c>
      <c r="I34">
        <v>15102</v>
      </c>
      <c r="L34">
        <v>-147043.13</v>
      </c>
      <c r="M34">
        <v>1924840.79</v>
      </c>
      <c r="O34">
        <v>1687134.19</v>
      </c>
      <c r="Q34">
        <v>1821.41</v>
      </c>
      <c r="S34">
        <v>870998.7</v>
      </c>
      <c r="T34">
        <v>48000</v>
      </c>
      <c r="U34">
        <v>1258381.7</v>
      </c>
      <c r="X34">
        <v>538341.68000000005</v>
      </c>
      <c r="Y34">
        <v>98495.79</v>
      </c>
    </row>
    <row r="35" spans="1:27" x14ac:dyDescent="0.25">
      <c r="A35" t="s">
        <v>3026</v>
      </c>
      <c r="B35">
        <v>2490838.3199999998</v>
      </c>
      <c r="C35">
        <v>173803.46</v>
      </c>
      <c r="D35">
        <v>212510.94</v>
      </c>
      <c r="E35">
        <v>173641.48</v>
      </c>
      <c r="F35">
        <v>256008.3</v>
      </c>
      <c r="L35">
        <v>1441238.46</v>
      </c>
      <c r="M35">
        <v>1101601.1100000001</v>
      </c>
      <c r="O35">
        <v>1144128.31</v>
      </c>
      <c r="P35">
        <v>925294</v>
      </c>
      <c r="Q35">
        <v>3133.75</v>
      </c>
      <c r="S35">
        <v>2067732</v>
      </c>
      <c r="T35">
        <v>221700</v>
      </c>
      <c r="U35">
        <v>2470302</v>
      </c>
      <c r="V35">
        <v>12000</v>
      </c>
      <c r="X35">
        <v>703997.52</v>
      </c>
      <c r="Y35">
        <v>137793.10999999999</v>
      </c>
    </row>
    <row r="36" spans="1:27" x14ac:dyDescent="0.25">
      <c r="A36" t="s">
        <v>3027</v>
      </c>
      <c r="B36">
        <v>940406.3</v>
      </c>
      <c r="C36">
        <v>17658.150000000001</v>
      </c>
      <c r="D36">
        <v>169628.76</v>
      </c>
      <c r="E36">
        <v>1145145.9099999999</v>
      </c>
      <c r="F36">
        <v>124085.27</v>
      </c>
      <c r="I36">
        <v>1302</v>
      </c>
      <c r="L36">
        <v>1822164.63</v>
      </c>
      <c r="M36">
        <v>528949.56000000006</v>
      </c>
      <c r="O36">
        <v>1594891.39</v>
      </c>
      <c r="P36">
        <v>24090</v>
      </c>
      <c r="Q36">
        <v>1156</v>
      </c>
      <c r="S36">
        <v>1589188.8</v>
      </c>
      <c r="T36">
        <v>105484.08</v>
      </c>
      <c r="U36">
        <v>1926268.88</v>
      </c>
      <c r="W36">
        <v>3000</v>
      </c>
      <c r="X36">
        <v>827006.62</v>
      </c>
      <c r="Y36">
        <v>129333.28</v>
      </c>
    </row>
    <row r="37" spans="1:27" x14ac:dyDescent="0.25">
      <c r="A37" t="s">
        <v>3028</v>
      </c>
      <c r="B37">
        <v>1721809.57</v>
      </c>
      <c r="C37">
        <v>53065.35</v>
      </c>
      <c r="D37">
        <v>199898.16</v>
      </c>
      <c r="E37">
        <v>317921.67</v>
      </c>
      <c r="F37">
        <v>121700.88</v>
      </c>
      <c r="I37">
        <v>11507</v>
      </c>
      <c r="L37">
        <v>151247.01999999999</v>
      </c>
      <c r="M37">
        <v>1603684.39</v>
      </c>
      <c r="O37">
        <v>1459280.65</v>
      </c>
      <c r="P37">
        <v>166270</v>
      </c>
      <c r="Q37">
        <v>1387.91</v>
      </c>
      <c r="S37">
        <v>1441775.4</v>
      </c>
      <c r="T37">
        <v>105300</v>
      </c>
      <c r="U37">
        <v>1697920.96</v>
      </c>
      <c r="X37">
        <v>455859.33</v>
      </c>
      <c r="Y37">
        <v>74076.45</v>
      </c>
    </row>
    <row r="38" spans="1:27" x14ac:dyDescent="0.25">
      <c r="A38" t="s">
        <v>3029</v>
      </c>
      <c r="B38">
        <v>803092.43</v>
      </c>
      <c r="C38">
        <v>107631.1</v>
      </c>
      <c r="D38">
        <v>90936.57</v>
      </c>
      <c r="E38">
        <v>1</v>
      </c>
      <c r="F38">
        <v>63119.81</v>
      </c>
      <c r="I38">
        <v>60</v>
      </c>
      <c r="L38">
        <v>-777043.4</v>
      </c>
      <c r="M38">
        <v>1498620.76</v>
      </c>
      <c r="O38">
        <v>1167575.96</v>
      </c>
      <c r="Q38">
        <v>674.82</v>
      </c>
      <c r="S38">
        <v>985770</v>
      </c>
      <c r="T38">
        <v>82087</v>
      </c>
      <c r="U38">
        <v>1161610</v>
      </c>
      <c r="W38">
        <v>3392</v>
      </c>
      <c r="X38">
        <v>519008.86</v>
      </c>
      <c r="Y38">
        <v>32135.87</v>
      </c>
      <c r="AA38">
        <v>3000</v>
      </c>
    </row>
    <row r="39" spans="1:27" x14ac:dyDescent="0.25">
      <c r="A39" t="s">
        <v>3030</v>
      </c>
      <c r="B39">
        <v>655141.63</v>
      </c>
      <c r="C39">
        <v>310600.75</v>
      </c>
      <c r="D39">
        <v>206906.64</v>
      </c>
      <c r="E39">
        <v>887473.81</v>
      </c>
      <c r="F39">
        <v>502126.38</v>
      </c>
      <c r="I39">
        <v>94.9</v>
      </c>
      <c r="L39">
        <v>45224.41</v>
      </c>
      <c r="M39">
        <v>2339595.1</v>
      </c>
      <c r="O39">
        <v>1423603.11</v>
      </c>
      <c r="P39">
        <v>140990</v>
      </c>
      <c r="Q39">
        <v>36.6</v>
      </c>
      <c r="S39">
        <v>2484520</v>
      </c>
      <c r="U39">
        <v>2838740</v>
      </c>
      <c r="V39">
        <v>9810</v>
      </c>
      <c r="W39">
        <v>10806</v>
      </c>
      <c r="X39">
        <v>526241.32999999996</v>
      </c>
      <c r="Y39">
        <v>321917.58</v>
      </c>
    </row>
    <row r="40" spans="1:27" x14ac:dyDescent="0.25">
      <c r="A40" t="s">
        <v>3031</v>
      </c>
      <c r="B40">
        <v>1693765.22</v>
      </c>
      <c r="C40">
        <v>40770</v>
      </c>
      <c r="D40">
        <v>304919.77</v>
      </c>
      <c r="E40">
        <v>165873.14000000001</v>
      </c>
      <c r="F40">
        <v>270386.43</v>
      </c>
      <c r="I40">
        <v>1827.34</v>
      </c>
      <c r="L40">
        <v>689816.98</v>
      </c>
      <c r="M40">
        <v>1457071.21</v>
      </c>
      <c r="O40">
        <v>1459023.03</v>
      </c>
      <c r="P40">
        <v>382000</v>
      </c>
      <c r="Q40">
        <v>1921.44</v>
      </c>
      <c r="S40">
        <v>948970</v>
      </c>
      <c r="T40">
        <v>58000</v>
      </c>
      <c r="U40">
        <v>1312168</v>
      </c>
      <c r="W40">
        <v>4500</v>
      </c>
      <c r="X40">
        <v>746700.65</v>
      </c>
      <c r="Y40">
        <v>86464.29</v>
      </c>
    </row>
    <row r="41" spans="1:27" x14ac:dyDescent="0.25">
      <c r="A41" t="s">
        <v>3032</v>
      </c>
      <c r="B41">
        <v>2322901.84</v>
      </c>
      <c r="C41">
        <v>187875.54</v>
      </c>
      <c r="D41">
        <v>156268.59</v>
      </c>
      <c r="E41">
        <v>165075.69</v>
      </c>
      <c r="F41">
        <v>308718.59999999998</v>
      </c>
      <c r="I41">
        <v>1389.44</v>
      </c>
      <c r="L41">
        <v>472840.59</v>
      </c>
      <c r="M41">
        <v>1798384.44</v>
      </c>
      <c r="O41">
        <v>1927880.04</v>
      </c>
      <c r="P41">
        <v>106750</v>
      </c>
      <c r="Q41">
        <v>1824.96</v>
      </c>
      <c r="S41">
        <v>1074842.1499999999</v>
      </c>
      <c r="T41">
        <v>120300</v>
      </c>
      <c r="U41">
        <v>1283764.1499999999</v>
      </c>
      <c r="X41">
        <v>371396.19</v>
      </c>
      <c r="Y41">
        <v>320808.02</v>
      </c>
    </row>
    <row r="42" spans="1:27" x14ac:dyDescent="0.25">
      <c r="A42" t="s">
        <v>3033</v>
      </c>
      <c r="B42">
        <v>1042540.98</v>
      </c>
      <c r="C42">
        <v>36971</v>
      </c>
      <c r="D42">
        <v>229954.19</v>
      </c>
      <c r="E42">
        <v>453891.87</v>
      </c>
      <c r="F42">
        <v>66217.3</v>
      </c>
      <c r="I42">
        <v>112.72</v>
      </c>
      <c r="L42">
        <v>-78015.289999999994</v>
      </c>
      <c r="M42">
        <v>1262156.06</v>
      </c>
      <c r="O42">
        <v>2432671.4300000002</v>
      </c>
      <c r="P42">
        <v>222100</v>
      </c>
      <c r="Q42">
        <v>737.48</v>
      </c>
      <c r="S42">
        <v>1232000</v>
      </c>
      <c r="T42">
        <v>31500</v>
      </c>
      <c r="U42">
        <v>1610523</v>
      </c>
      <c r="V42">
        <v>12174</v>
      </c>
      <c r="X42">
        <v>1106728.07</v>
      </c>
      <c r="Y42">
        <v>247286.99</v>
      </c>
    </row>
    <row r="43" spans="1:27" x14ac:dyDescent="0.25">
      <c r="A43" t="s">
        <v>3034</v>
      </c>
      <c r="B43">
        <v>1232560.26</v>
      </c>
      <c r="C43">
        <v>0</v>
      </c>
      <c r="D43">
        <v>177553.07</v>
      </c>
      <c r="E43">
        <v>270411.76</v>
      </c>
      <c r="F43">
        <v>155939.16</v>
      </c>
      <c r="I43">
        <v>0</v>
      </c>
      <c r="J43">
        <v>200</v>
      </c>
      <c r="L43">
        <v>-582338.17000000004</v>
      </c>
      <c r="M43">
        <v>1683339.65</v>
      </c>
      <c r="O43">
        <v>1601939.88</v>
      </c>
      <c r="P43">
        <v>442641</v>
      </c>
      <c r="Q43">
        <v>799.32</v>
      </c>
      <c r="S43">
        <v>736240</v>
      </c>
      <c r="T43">
        <v>63800</v>
      </c>
      <c r="U43">
        <v>1080892</v>
      </c>
      <c r="V43">
        <v>15784</v>
      </c>
      <c r="X43">
        <v>657710.76</v>
      </c>
      <c r="Y43">
        <v>120878.17</v>
      </c>
    </row>
    <row r="44" spans="1:27" x14ac:dyDescent="0.25">
      <c r="A44" t="s">
        <v>3166</v>
      </c>
      <c r="B44">
        <v>1054953.68</v>
      </c>
      <c r="C44">
        <v>141830</v>
      </c>
      <c r="D44">
        <v>138064.89799999999</v>
      </c>
      <c r="E44">
        <v>117099.7</v>
      </c>
      <c r="F44">
        <v>174146.82</v>
      </c>
      <c r="L44">
        <v>-1040223.52</v>
      </c>
      <c r="M44">
        <v>2224890.19</v>
      </c>
      <c r="O44">
        <v>835812.3</v>
      </c>
      <c r="P44">
        <v>240500</v>
      </c>
      <c r="Q44">
        <v>924.95</v>
      </c>
      <c r="S44">
        <v>1044640</v>
      </c>
      <c r="T44">
        <v>490620.82</v>
      </c>
      <c r="U44">
        <v>1189733</v>
      </c>
      <c r="X44">
        <v>601917.272</v>
      </c>
      <c r="Y44">
        <v>91556.87</v>
      </c>
    </row>
    <row r="45" spans="1:27" x14ac:dyDescent="0.25">
      <c r="A45" t="s">
        <v>3179</v>
      </c>
      <c r="B45">
        <v>973838.45</v>
      </c>
      <c r="C45">
        <v>113170</v>
      </c>
      <c r="D45">
        <v>323417.06</v>
      </c>
      <c r="E45">
        <v>1684017.33</v>
      </c>
      <c r="F45">
        <v>265406.34000000003</v>
      </c>
      <c r="I45">
        <v>3214.27</v>
      </c>
      <c r="L45">
        <v>3078445.18</v>
      </c>
      <c r="O45">
        <v>1419681.24</v>
      </c>
      <c r="P45">
        <v>200</v>
      </c>
      <c r="Q45">
        <v>1553.33</v>
      </c>
      <c r="S45">
        <v>1298008.8</v>
      </c>
      <c r="T45">
        <v>71900</v>
      </c>
      <c r="U45">
        <v>1544120.8</v>
      </c>
      <c r="V45">
        <v>6392</v>
      </c>
      <c r="X45">
        <v>412130.58</v>
      </c>
      <c r="Y45">
        <v>264497.76</v>
      </c>
    </row>
    <row r="46" spans="1:27" x14ac:dyDescent="0.25">
      <c r="A46" t="s">
        <v>3035</v>
      </c>
      <c r="B46">
        <v>1343623.29</v>
      </c>
      <c r="C46">
        <v>0</v>
      </c>
      <c r="D46">
        <v>85766.28</v>
      </c>
      <c r="E46">
        <v>1027256.81</v>
      </c>
      <c r="F46">
        <v>157864.82</v>
      </c>
      <c r="I46">
        <v>411</v>
      </c>
      <c r="L46">
        <v>1208526.25</v>
      </c>
      <c r="M46">
        <v>721555.06</v>
      </c>
      <c r="O46">
        <v>2047068.94</v>
      </c>
      <c r="Q46">
        <v>760.47</v>
      </c>
      <c r="S46">
        <v>1425914</v>
      </c>
      <c r="T46">
        <v>636993</v>
      </c>
      <c r="U46">
        <v>2005563</v>
      </c>
      <c r="V46">
        <v>2260</v>
      </c>
      <c r="W46">
        <v>3588</v>
      </c>
      <c r="X46">
        <v>914612.66</v>
      </c>
      <c r="Y46">
        <v>143266.57</v>
      </c>
    </row>
    <row r="47" spans="1:27" x14ac:dyDescent="0.25">
      <c r="A47" t="s">
        <v>3036</v>
      </c>
      <c r="B47">
        <v>1127355.55</v>
      </c>
      <c r="C47">
        <v>0</v>
      </c>
      <c r="D47">
        <v>39097.120000000003</v>
      </c>
      <c r="E47">
        <v>4</v>
      </c>
      <c r="F47">
        <v>524460.80000000005</v>
      </c>
      <c r="I47">
        <v>717.16</v>
      </c>
      <c r="L47">
        <v>-395040.46</v>
      </c>
      <c r="M47">
        <v>1541680.81</v>
      </c>
      <c r="O47">
        <v>1574385.18</v>
      </c>
      <c r="P47">
        <v>95375</v>
      </c>
      <c r="Q47">
        <v>743.9</v>
      </c>
      <c r="S47">
        <v>1881898.8</v>
      </c>
      <c r="T47">
        <v>627710</v>
      </c>
      <c r="U47">
        <v>2368900.7999999998</v>
      </c>
      <c r="X47">
        <v>778794.46</v>
      </c>
      <c r="Y47">
        <v>149419.20000000001</v>
      </c>
    </row>
    <row r="48" spans="1:27" x14ac:dyDescent="0.25">
      <c r="A48" t="s">
        <v>3037</v>
      </c>
      <c r="B48">
        <v>730534</v>
      </c>
      <c r="C48">
        <v>0</v>
      </c>
      <c r="D48">
        <v>35143.839999999997</v>
      </c>
      <c r="E48">
        <v>1180953.5</v>
      </c>
      <c r="F48">
        <v>356131.43</v>
      </c>
      <c r="I48">
        <v>3785.32</v>
      </c>
      <c r="L48">
        <v>-1174353.6599999999</v>
      </c>
      <c r="M48">
        <v>3101072.39</v>
      </c>
      <c r="O48">
        <v>1660972.63</v>
      </c>
      <c r="Q48">
        <v>529.9</v>
      </c>
      <c r="S48">
        <v>2017585.5</v>
      </c>
      <c r="T48">
        <v>614198</v>
      </c>
      <c r="U48">
        <v>2675105.5</v>
      </c>
      <c r="V48">
        <v>2260</v>
      </c>
      <c r="W48">
        <v>6288</v>
      </c>
      <c r="X48">
        <v>716127.42</v>
      </c>
      <c r="Y48">
        <v>210246.45</v>
      </c>
    </row>
    <row r="49" spans="1:25" x14ac:dyDescent="0.25">
      <c r="A49" t="s">
        <v>3038</v>
      </c>
      <c r="B49">
        <v>952129.43</v>
      </c>
      <c r="C49">
        <v>0</v>
      </c>
      <c r="D49">
        <v>46052.65</v>
      </c>
      <c r="E49">
        <v>1429385.35</v>
      </c>
      <c r="F49">
        <v>684598.17</v>
      </c>
      <c r="I49">
        <v>1164.99</v>
      </c>
      <c r="L49">
        <v>-159905.13</v>
      </c>
      <c r="M49">
        <v>2713140.37</v>
      </c>
      <c r="O49">
        <v>1228960.94</v>
      </c>
      <c r="P49">
        <v>101100</v>
      </c>
      <c r="Q49">
        <v>440.38</v>
      </c>
      <c r="S49">
        <v>1143549.5</v>
      </c>
      <c r="T49">
        <v>581184</v>
      </c>
      <c r="U49">
        <v>1551238.5</v>
      </c>
      <c r="W49">
        <v>5554</v>
      </c>
      <c r="X49">
        <v>469010.88</v>
      </c>
      <c r="Y49">
        <v>229927.07</v>
      </c>
    </row>
    <row r="50" spans="1:25" x14ac:dyDescent="0.25">
      <c r="A50" t="s">
        <v>3039</v>
      </c>
      <c r="B50">
        <v>1513969.38</v>
      </c>
      <c r="C50">
        <v>0</v>
      </c>
      <c r="D50">
        <v>68832.03</v>
      </c>
      <c r="E50">
        <v>89364.43</v>
      </c>
      <c r="F50">
        <v>276119.14</v>
      </c>
      <c r="I50">
        <v>2258.69</v>
      </c>
      <c r="L50">
        <v>3295998.96</v>
      </c>
      <c r="M50">
        <v>-2152655.08</v>
      </c>
      <c r="O50">
        <v>1792295.4</v>
      </c>
      <c r="P50">
        <v>365528</v>
      </c>
      <c r="Q50">
        <v>991.35</v>
      </c>
      <c r="S50">
        <v>1883280</v>
      </c>
      <c r="T50">
        <v>667539.09</v>
      </c>
      <c r="U50">
        <v>2396080</v>
      </c>
      <c r="V50">
        <v>1130</v>
      </c>
      <c r="W50">
        <v>11304</v>
      </c>
      <c r="X50">
        <v>1090343.8799999999</v>
      </c>
      <c r="Y50">
        <v>84222.95</v>
      </c>
    </row>
    <row r="51" spans="1:25" x14ac:dyDescent="0.25">
      <c r="A51" t="s">
        <v>3167</v>
      </c>
      <c r="B51">
        <v>1005425.25</v>
      </c>
      <c r="C51">
        <v>0</v>
      </c>
      <c r="D51">
        <v>26386.81</v>
      </c>
      <c r="E51">
        <v>101257.85</v>
      </c>
      <c r="F51">
        <v>876158.41</v>
      </c>
      <c r="I51">
        <v>1815.19</v>
      </c>
      <c r="L51">
        <v>-1552766.34</v>
      </c>
      <c r="M51">
        <v>2872107.81</v>
      </c>
      <c r="O51">
        <v>1246058.19</v>
      </c>
      <c r="P51">
        <v>110000</v>
      </c>
      <c r="Q51">
        <v>601.51</v>
      </c>
      <c r="S51">
        <v>1149078</v>
      </c>
      <c r="T51">
        <v>661504.71</v>
      </c>
      <c r="U51">
        <v>1493203.8</v>
      </c>
      <c r="X51">
        <v>511919.19</v>
      </c>
      <c r="Y51">
        <v>155707.21</v>
      </c>
    </row>
    <row r="52" spans="1:25" x14ac:dyDescent="0.25">
      <c r="A52" t="s">
        <v>3040</v>
      </c>
      <c r="B52">
        <v>492159.39</v>
      </c>
      <c r="C52">
        <v>0</v>
      </c>
      <c r="D52">
        <v>22239.13</v>
      </c>
      <c r="E52">
        <v>239204.03</v>
      </c>
      <c r="F52">
        <v>177445.52</v>
      </c>
      <c r="I52">
        <v>105</v>
      </c>
      <c r="L52">
        <v>-1391263.05</v>
      </c>
      <c r="M52">
        <v>2033236.3</v>
      </c>
      <c r="O52">
        <v>1467321.17</v>
      </c>
      <c r="P52">
        <v>383950</v>
      </c>
      <c r="Q52">
        <v>407.75</v>
      </c>
      <c r="S52">
        <v>644310</v>
      </c>
      <c r="U52">
        <v>1355426</v>
      </c>
      <c r="X52">
        <v>454975.31</v>
      </c>
      <c r="Y52">
        <v>75895.289999999994</v>
      </c>
    </row>
    <row r="53" spans="1:25" x14ac:dyDescent="0.25">
      <c r="A53" t="s">
        <v>3041</v>
      </c>
      <c r="B53">
        <v>513727.02</v>
      </c>
      <c r="C53">
        <v>0</v>
      </c>
      <c r="D53">
        <v>50555.05</v>
      </c>
      <c r="E53">
        <v>1736859.63</v>
      </c>
      <c r="F53">
        <v>94808.04</v>
      </c>
      <c r="L53">
        <v>1963182.51</v>
      </c>
      <c r="M53">
        <v>575288.56999999995</v>
      </c>
      <c r="O53">
        <v>1461053.68</v>
      </c>
      <c r="S53">
        <v>526950</v>
      </c>
      <c r="U53">
        <v>1102770</v>
      </c>
      <c r="X53">
        <v>467170.4</v>
      </c>
      <c r="Y53">
        <v>247654.62</v>
      </c>
    </row>
    <row r="54" spans="1:25" x14ac:dyDescent="0.25">
      <c r="A54" t="s">
        <v>3042</v>
      </c>
      <c r="B54">
        <v>1215005.7</v>
      </c>
      <c r="D54">
        <v>6544.62</v>
      </c>
      <c r="E54">
        <v>2081309.3</v>
      </c>
      <c r="F54">
        <v>110566.41</v>
      </c>
      <c r="L54">
        <v>2124819.9900000002</v>
      </c>
      <c r="M54">
        <v>1317062.58</v>
      </c>
      <c r="O54">
        <v>1367405.05</v>
      </c>
      <c r="Q54">
        <v>1667.21</v>
      </c>
      <c r="S54">
        <v>961240</v>
      </c>
      <c r="U54">
        <v>1571236</v>
      </c>
      <c r="V54">
        <v>2700</v>
      </c>
      <c r="X54">
        <v>365324.45</v>
      </c>
      <c r="Y54">
        <v>137390.85</v>
      </c>
    </row>
    <row r="55" spans="1:25" x14ac:dyDescent="0.25">
      <c r="A55" t="s">
        <v>3043</v>
      </c>
      <c r="B55">
        <v>495868.41</v>
      </c>
      <c r="C55">
        <v>10000</v>
      </c>
      <c r="D55">
        <v>60279.99</v>
      </c>
      <c r="E55">
        <v>6</v>
      </c>
      <c r="F55">
        <v>251061.41</v>
      </c>
      <c r="L55">
        <v>-1831658.39</v>
      </c>
      <c r="M55">
        <v>2202516.2599999998</v>
      </c>
      <c r="O55">
        <v>1351782.89</v>
      </c>
      <c r="P55">
        <v>193400</v>
      </c>
      <c r="Q55">
        <v>515.26</v>
      </c>
      <c r="S55">
        <v>507420</v>
      </c>
      <c r="U55">
        <v>930455</v>
      </c>
      <c r="X55">
        <v>391441.44</v>
      </c>
      <c r="Y55">
        <v>23098.77</v>
      </c>
    </row>
    <row r="56" spans="1:25" x14ac:dyDescent="0.25">
      <c r="A56" t="s">
        <v>3168</v>
      </c>
      <c r="B56">
        <v>1043177.31</v>
      </c>
      <c r="C56">
        <v>50000</v>
      </c>
      <c r="D56">
        <v>42237.27</v>
      </c>
      <c r="E56">
        <v>63041</v>
      </c>
      <c r="F56">
        <v>38710</v>
      </c>
      <c r="L56">
        <v>-1243567.3899999999</v>
      </c>
      <c r="M56">
        <v>2224684.62</v>
      </c>
      <c r="O56">
        <v>1008893.03</v>
      </c>
      <c r="P56">
        <v>122000</v>
      </c>
      <c r="Q56">
        <v>1206.82</v>
      </c>
      <c r="S56">
        <v>323910</v>
      </c>
      <c r="U56">
        <v>679787</v>
      </c>
      <c r="X56">
        <v>206101.81</v>
      </c>
      <c r="Y56">
        <v>70910.19</v>
      </c>
    </row>
    <row r="57" spans="1:25" x14ac:dyDescent="0.25">
      <c r="A57" t="s">
        <v>3044</v>
      </c>
      <c r="B57">
        <v>920968.43</v>
      </c>
      <c r="D57">
        <v>39735.050000000003</v>
      </c>
      <c r="E57">
        <v>5</v>
      </c>
      <c r="F57">
        <v>112286.3</v>
      </c>
      <c r="I57">
        <v>485.96</v>
      </c>
      <c r="L57">
        <v>-970312.11</v>
      </c>
      <c r="M57">
        <v>1546692.27</v>
      </c>
      <c r="O57">
        <v>87486.62</v>
      </c>
      <c r="Q57">
        <v>693.68</v>
      </c>
      <c r="S57">
        <v>2093430</v>
      </c>
      <c r="T57">
        <v>1425565.5</v>
      </c>
      <c r="U57">
        <v>2671463</v>
      </c>
      <c r="W57">
        <v>3146</v>
      </c>
      <c r="X57">
        <v>163686.53</v>
      </c>
      <c r="Y57">
        <v>28501.61</v>
      </c>
    </row>
    <row r="58" spans="1:25" x14ac:dyDescent="0.25">
      <c r="A58" t="s">
        <v>3045</v>
      </c>
      <c r="B58">
        <v>1052240.45</v>
      </c>
      <c r="D58">
        <v>25135.69</v>
      </c>
      <c r="E58">
        <v>1389428.05</v>
      </c>
      <c r="F58">
        <v>271758.25</v>
      </c>
      <c r="I58">
        <v>57.66</v>
      </c>
      <c r="L58">
        <v>1625540.66</v>
      </c>
      <c r="M58">
        <v>305399.93</v>
      </c>
      <c r="O58">
        <v>197251.59</v>
      </c>
      <c r="Q58">
        <v>699.83</v>
      </c>
      <c r="S58">
        <v>1926070</v>
      </c>
      <c r="T58">
        <v>1542477</v>
      </c>
      <c r="U58">
        <v>2453862</v>
      </c>
      <c r="W58">
        <v>3796</v>
      </c>
      <c r="X58">
        <v>325331.3</v>
      </c>
      <c r="Y58">
        <v>40794.93</v>
      </c>
    </row>
    <row r="59" spans="1:25" x14ac:dyDescent="0.25">
      <c r="A59" t="s">
        <v>3046</v>
      </c>
      <c r="B59">
        <v>863891.51</v>
      </c>
      <c r="D59">
        <v>80413.66</v>
      </c>
      <c r="E59">
        <v>9</v>
      </c>
      <c r="F59">
        <v>193460.57</v>
      </c>
      <c r="G59">
        <v>9752</v>
      </c>
      <c r="I59">
        <v>0</v>
      </c>
      <c r="L59">
        <v>-920548.24</v>
      </c>
      <c r="M59">
        <v>1630025.76</v>
      </c>
      <c r="O59">
        <v>207459.05</v>
      </c>
      <c r="P59">
        <v>130</v>
      </c>
      <c r="Q59">
        <v>902.16</v>
      </c>
      <c r="S59">
        <v>1427010</v>
      </c>
      <c r="T59">
        <v>1233146</v>
      </c>
      <c r="U59">
        <v>1956681</v>
      </c>
      <c r="W59">
        <v>4560</v>
      </c>
      <c r="X59">
        <v>212204.82</v>
      </c>
      <c r="Y59">
        <v>52216.67</v>
      </c>
    </row>
    <row r="60" spans="1:25" x14ac:dyDescent="0.25">
      <c r="A60" t="s">
        <v>3047</v>
      </c>
      <c r="B60">
        <v>376828</v>
      </c>
      <c r="D60">
        <v>142966.74</v>
      </c>
      <c r="E60">
        <v>21178.66</v>
      </c>
      <c r="F60">
        <v>63910.18</v>
      </c>
      <c r="I60">
        <v>103.7</v>
      </c>
      <c r="L60">
        <v>-2054856.47</v>
      </c>
      <c r="M60">
        <v>2454167.9500000002</v>
      </c>
      <c r="O60">
        <v>154332.95000000001</v>
      </c>
      <c r="Q60">
        <v>341.99</v>
      </c>
      <c r="S60">
        <v>1289266.1299999999</v>
      </c>
      <c r="T60">
        <v>1069353.7</v>
      </c>
      <c r="U60">
        <v>1789135.13</v>
      </c>
      <c r="W60">
        <v>5890</v>
      </c>
      <c r="X60">
        <v>271749.74</v>
      </c>
      <c r="Y60">
        <v>43224</v>
      </c>
    </row>
    <row r="61" spans="1:25" x14ac:dyDescent="0.25">
      <c r="A61" t="s">
        <v>3048</v>
      </c>
      <c r="B61">
        <v>281140.37</v>
      </c>
      <c r="D61">
        <v>68437.62</v>
      </c>
      <c r="E61">
        <v>742799.68</v>
      </c>
      <c r="F61">
        <v>214016.42</v>
      </c>
      <c r="I61">
        <v>43.17</v>
      </c>
      <c r="L61">
        <v>-246393.76</v>
      </c>
      <c r="M61">
        <v>1419953.5</v>
      </c>
      <c r="O61">
        <v>96928.33</v>
      </c>
      <c r="Q61">
        <v>299.31</v>
      </c>
      <c r="S61">
        <v>946090</v>
      </c>
      <c r="T61">
        <v>895472.5</v>
      </c>
      <c r="U61">
        <v>1450799</v>
      </c>
      <c r="W61">
        <v>5480</v>
      </c>
      <c r="X61">
        <v>160482.44</v>
      </c>
      <c r="Y61">
        <v>24550.02</v>
      </c>
    </row>
    <row r="62" spans="1:25" x14ac:dyDescent="0.25">
      <c r="A62" t="s">
        <v>3049</v>
      </c>
      <c r="B62">
        <v>299571.53999999998</v>
      </c>
      <c r="D62">
        <v>18919.09</v>
      </c>
      <c r="E62">
        <v>441365.7</v>
      </c>
      <c r="F62">
        <v>149348</v>
      </c>
      <c r="I62">
        <v>5.9</v>
      </c>
      <c r="L62">
        <v>-1159710.8500000001</v>
      </c>
      <c r="M62">
        <v>1982389.67</v>
      </c>
      <c r="O62">
        <v>70422.12</v>
      </c>
      <c r="Q62">
        <v>351.32</v>
      </c>
      <c r="S62">
        <v>1460830</v>
      </c>
      <c r="T62">
        <v>830335</v>
      </c>
      <c r="U62">
        <v>1893968</v>
      </c>
      <c r="W62">
        <v>3888</v>
      </c>
      <c r="X62">
        <v>176121.28</v>
      </c>
      <c r="Y62">
        <v>26516.55</v>
      </c>
    </row>
    <row r="63" spans="1:25" x14ac:dyDescent="0.25">
      <c r="A63" t="s">
        <v>3050</v>
      </c>
      <c r="B63">
        <v>846041.73</v>
      </c>
      <c r="D63">
        <v>58272.639999999999</v>
      </c>
      <c r="E63">
        <v>403625.18</v>
      </c>
      <c r="F63">
        <v>160438.21</v>
      </c>
      <c r="G63">
        <v>23790</v>
      </c>
      <c r="I63">
        <v>0</v>
      </c>
      <c r="L63">
        <v>-106953.43</v>
      </c>
      <c r="M63">
        <v>1478254.91</v>
      </c>
      <c r="O63">
        <v>81023.350000000006</v>
      </c>
      <c r="Q63">
        <v>1021.28</v>
      </c>
      <c r="S63">
        <v>1328290</v>
      </c>
      <c r="T63">
        <v>798748.6</v>
      </c>
      <c r="U63">
        <v>1765369</v>
      </c>
      <c r="W63">
        <v>9660</v>
      </c>
      <c r="X63">
        <v>187065.39</v>
      </c>
      <c r="Y63">
        <v>15615</v>
      </c>
    </row>
    <row r="64" spans="1:25" x14ac:dyDescent="0.25">
      <c r="A64" t="s">
        <v>3051</v>
      </c>
      <c r="B64">
        <v>634702.15</v>
      </c>
      <c r="D64">
        <v>63956.19</v>
      </c>
      <c r="E64">
        <v>1403002.99</v>
      </c>
      <c r="F64">
        <v>62469.47</v>
      </c>
      <c r="G64">
        <v>12813.6</v>
      </c>
      <c r="I64">
        <v>60</v>
      </c>
      <c r="L64">
        <v>1476030.64</v>
      </c>
      <c r="M64">
        <v>424358.77</v>
      </c>
      <c r="O64">
        <v>63772.05</v>
      </c>
      <c r="Q64">
        <v>523.27</v>
      </c>
      <c r="S64">
        <v>1675080</v>
      </c>
      <c r="T64">
        <v>1032939</v>
      </c>
      <c r="U64">
        <v>2112861</v>
      </c>
      <c r="V64">
        <v>6000</v>
      </c>
      <c r="X64">
        <v>157981.68</v>
      </c>
      <c r="Y64">
        <v>101253.55</v>
      </c>
    </row>
    <row r="65" spans="1:25" x14ac:dyDescent="0.25">
      <c r="A65" t="s">
        <v>3052</v>
      </c>
      <c r="B65">
        <v>476444.35</v>
      </c>
      <c r="D65">
        <v>32902.14</v>
      </c>
      <c r="E65">
        <v>129933.6</v>
      </c>
      <c r="F65">
        <v>6868.09</v>
      </c>
      <c r="I65">
        <v>51.86</v>
      </c>
      <c r="L65">
        <v>-108745.7</v>
      </c>
      <c r="M65">
        <v>457634.96</v>
      </c>
      <c r="O65">
        <v>82078.11</v>
      </c>
      <c r="Q65">
        <v>340.79</v>
      </c>
      <c r="S65">
        <v>1132320</v>
      </c>
      <c r="T65">
        <v>940498.5</v>
      </c>
      <c r="U65">
        <v>1541079</v>
      </c>
      <c r="V65">
        <v>6000</v>
      </c>
      <c r="W65">
        <v>2930</v>
      </c>
      <c r="X65">
        <v>147312.54</v>
      </c>
      <c r="Y65">
        <v>19266.3</v>
      </c>
    </row>
    <row r="66" spans="1:25" x14ac:dyDescent="0.25">
      <c r="A66" t="s">
        <v>3053</v>
      </c>
      <c r="B66">
        <v>837080.45</v>
      </c>
      <c r="C66">
        <v>5000</v>
      </c>
      <c r="D66">
        <v>118391.69</v>
      </c>
      <c r="E66">
        <v>4</v>
      </c>
      <c r="F66">
        <v>25394</v>
      </c>
      <c r="H66">
        <v>15000</v>
      </c>
      <c r="I66">
        <v>2987.81</v>
      </c>
      <c r="L66">
        <v>-710761.06</v>
      </c>
      <c r="M66">
        <v>1208029.25</v>
      </c>
      <c r="O66">
        <v>94546.68</v>
      </c>
      <c r="Q66">
        <v>599.98</v>
      </c>
      <c r="S66">
        <v>1074250</v>
      </c>
      <c r="T66">
        <v>1340283.67</v>
      </c>
      <c r="U66">
        <v>1654921</v>
      </c>
      <c r="X66">
        <v>160871.74</v>
      </c>
      <c r="Y66">
        <v>30460.95</v>
      </c>
    </row>
    <row r="67" spans="1:25" x14ac:dyDescent="0.25">
      <c r="A67" t="s">
        <v>3054</v>
      </c>
      <c r="B67">
        <v>493651.22</v>
      </c>
      <c r="C67">
        <v>14090</v>
      </c>
      <c r="D67">
        <v>57354.51</v>
      </c>
      <c r="E67">
        <v>626996.6</v>
      </c>
      <c r="F67">
        <v>256575.68</v>
      </c>
      <c r="G67">
        <v>15495</v>
      </c>
      <c r="I67">
        <v>909</v>
      </c>
      <c r="K67">
        <v>-1130627.03</v>
      </c>
      <c r="L67">
        <v>5921.07</v>
      </c>
      <c r="M67">
        <v>2340789.7799999998</v>
      </c>
      <c r="O67">
        <v>82801.919999999998</v>
      </c>
      <c r="Q67">
        <v>530.45000000000005</v>
      </c>
      <c r="S67">
        <v>1342130</v>
      </c>
      <c r="T67">
        <v>796351</v>
      </c>
      <c r="U67">
        <v>1728451</v>
      </c>
      <c r="X67">
        <v>148599.60999999999</v>
      </c>
      <c r="Y67">
        <v>5893.11</v>
      </c>
    </row>
    <row r="68" spans="1:25" x14ac:dyDescent="0.25">
      <c r="A68" t="s">
        <v>3055</v>
      </c>
      <c r="B68">
        <v>301569.33</v>
      </c>
      <c r="D68">
        <v>75871.42</v>
      </c>
      <c r="E68">
        <v>82739</v>
      </c>
      <c r="F68">
        <v>310636.19</v>
      </c>
      <c r="I68">
        <v>0</v>
      </c>
      <c r="L68">
        <v>107596.42</v>
      </c>
      <c r="M68">
        <v>489048.9</v>
      </c>
      <c r="O68">
        <v>110347.56</v>
      </c>
      <c r="Q68">
        <v>279.04000000000002</v>
      </c>
      <c r="S68">
        <v>1317840</v>
      </c>
      <c r="T68">
        <v>1041143</v>
      </c>
      <c r="U68">
        <v>1806194</v>
      </c>
      <c r="W68">
        <v>3860</v>
      </c>
      <c r="X68">
        <v>299807.19</v>
      </c>
      <c r="Y68">
        <v>9002.7900000000009</v>
      </c>
    </row>
    <row r="69" spans="1:25" x14ac:dyDescent="0.25">
      <c r="A69" t="s">
        <v>3169</v>
      </c>
      <c r="B69">
        <v>728755.56</v>
      </c>
      <c r="D69">
        <v>92396.39</v>
      </c>
      <c r="E69">
        <v>1323252.5900000001</v>
      </c>
      <c r="F69">
        <v>497689.33</v>
      </c>
      <c r="H69">
        <v>80000</v>
      </c>
      <c r="I69">
        <v>0</v>
      </c>
      <c r="L69">
        <v>-138024.43</v>
      </c>
      <c r="M69">
        <v>2396007.25</v>
      </c>
      <c r="O69">
        <v>188263.61</v>
      </c>
      <c r="Q69">
        <v>519.94000000000005</v>
      </c>
      <c r="S69">
        <v>2121910</v>
      </c>
      <c r="T69">
        <v>1146650</v>
      </c>
      <c r="U69">
        <v>2669592</v>
      </c>
      <c r="W69">
        <v>3468</v>
      </c>
      <c r="X69">
        <v>190225.04</v>
      </c>
      <c r="Y69">
        <v>100659.96</v>
      </c>
    </row>
    <row r="70" spans="1:25" x14ac:dyDescent="0.25">
      <c r="A70" t="s">
        <v>3180</v>
      </c>
      <c r="B70">
        <v>481276.91</v>
      </c>
      <c r="D70">
        <v>92142.3</v>
      </c>
      <c r="E70">
        <v>4073420.81</v>
      </c>
      <c r="F70">
        <v>13907.15</v>
      </c>
      <c r="I70">
        <v>167</v>
      </c>
      <c r="L70">
        <v>-1658293.97</v>
      </c>
      <c r="M70">
        <v>6403982.4100000001</v>
      </c>
      <c r="O70">
        <v>89381.03</v>
      </c>
      <c r="Q70">
        <v>549.58000000000004</v>
      </c>
      <c r="S70">
        <v>1094060</v>
      </c>
      <c r="T70">
        <v>836263.5</v>
      </c>
      <c r="U70">
        <v>1419617</v>
      </c>
      <c r="V70">
        <v>3000</v>
      </c>
      <c r="W70">
        <v>6168</v>
      </c>
      <c r="X70">
        <v>307398.87</v>
      </c>
      <c r="Y70">
        <v>211791.01</v>
      </c>
    </row>
    <row r="71" spans="1:25" x14ac:dyDescent="0.25">
      <c r="A71" t="s">
        <v>3056</v>
      </c>
      <c r="B71">
        <v>540379.81000000006</v>
      </c>
      <c r="C71">
        <v>0</v>
      </c>
      <c r="D71">
        <v>437194.66</v>
      </c>
      <c r="E71">
        <v>612205.81000000006</v>
      </c>
      <c r="F71">
        <v>42325.31</v>
      </c>
      <c r="I71">
        <v>3155</v>
      </c>
      <c r="L71">
        <v>-651663.09</v>
      </c>
      <c r="M71">
        <v>2227185.62</v>
      </c>
      <c r="O71">
        <v>1702914.91</v>
      </c>
      <c r="Q71">
        <v>970.59</v>
      </c>
      <c r="S71">
        <v>2988470</v>
      </c>
      <c r="U71">
        <v>3508916.32</v>
      </c>
      <c r="X71">
        <v>790604.01</v>
      </c>
      <c r="Y71">
        <v>75414.61</v>
      </c>
    </row>
    <row r="72" spans="1:25" x14ac:dyDescent="0.25">
      <c r="A72" t="s">
        <v>3057</v>
      </c>
      <c r="B72">
        <v>555157.65</v>
      </c>
      <c r="C72">
        <v>0</v>
      </c>
      <c r="D72">
        <v>492747.89</v>
      </c>
      <c r="E72">
        <v>152404.56</v>
      </c>
      <c r="F72">
        <v>32948.67</v>
      </c>
      <c r="I72">
        <v>3034.5</v>
      </c>
      <c r="L72">
        <v>-2682010.44</v>
      </c>
      <c r="M72">
        <v>4014093.13</v>
      </c>
      <c r="O72">
        <v>1352379.6</v>
      </c>
      <c r="Q72">
        <v>1176.71</v>
      </c>
      <c r="S72">
        <v>1873690</v>
      </c>
      <c r="U72">
        <v>2396382.79</v>
      </c>
      <c r="X72">
        <v>589809.36</v>
      </c>
      <c r="Y72">
        <v>66925.08</v>
      </c>
    </row>
    <row r="73" spans="1:25" x14ac:dyDescent="0.25">
      <c r="A73" t="s">
        <v>3058</v>
      </c>
      <c r="B73">
        <v>1193101.54</v>
      </c>
      <c r="C73">
        <v>0</v>
      </c>
      <c r="D73">
        <v>61761.65</v>
      </c>
      <c r="E73">
        <v>-49443.81</v>
      </c>
      <c r="F73">
        <v>135668.43</v>
      </c>
      <c r="I73">
        <v>205.61</v>
      </c>
      <c r="L73">
        <v>-1208337.76</v>
      </c>
      <c r="M73">
        <v>2082417.38</v>
      </c>
      <c r="O73">
        <v>1677193.48</v>
      </c>
      <c r="Q73">
        <v>1066.6199999999999</v>
      </c>
      <c r="S73">
        <v>2332170</v>
      </c>
      <c r="U73">
        <v>2842087.08</v>
      </c>
      <c r="X73">
        <v>414834.58</v>
      </c>
      <c r="Y73">
        <v>18318.36</v>
      </c>
    </row>
    <row r="74" spans="1:25" x14ac:dyDescent="0.25">
      <c r="A74" t="s">
        <v>3059</v>
      </c>
      <c r="B74">
        <v>796297.58</v>
      </c>
      <c r="C74">
        <v>0</v>
      </c>
      <c r="D74">
        <v>86125.51</v>
      </c>
      <c r="E74">
        <v>4</v>
      </c>
      <c r="F74">
        <v>289200.02</v>
      </c>
      <c r="I74">
        <v>1822.59</v>
      </c>
      <c r="L74">
        <v>-1177719.31</v>
      </c>
      <c r="M74">
        <v>2028298.74</v>
      </c>
      <c r="O74">
        <v>1801959.86</v>
      </c>
      <c r="Q74">
        <v>813.69</v>
      </c>
      <c r="S74">
        <v>2219940</v>
      </c>
      <c r="T74">
        <v>27399</v>
      </c>
      <c r="U74">
        <v>2780678</v>
      </c>
      <c r="X74">
        <v>670183.05000000005</v>
      </c>
      <c r="Y74">
        <v>28803.41</v>
      </c>
    </row>
    <row r="75" spans="1:25" x14ac:dyDescent="0.25">
      <c r="A75" t="s">
        <v>3060</v>
      </c>
      <c r="B75">
        <v>400662.88</v>
      </c>
      <c r="C75">
        <v>0</v>
      </c>
      <c r="D75">
        <v>112802.53</v>
      </c>
      <c r="E75">
        <v>-61412.25</v>
      </c>
      <c r="F75">
        <v>61719.199999999997</v>
      </c>
      <c r="L75">
        <v>-2243773.7000000002</v>
      </c>
      <c r="M75">
        <v>2569886.96</v>
      </c>
      <c r="O75">
        <v>1419230.44</v>
      </c>
      <c r="Q75">
        <v>550.08000000000004</v>
      </c>
      <c r="S75">
        <v>2221840</v>
      </c>
      <c r="T75">
        <v>17680</v>
      </c>
      <c r="U75">
        <v>2793014</v>
      </c>
      <c r="V75">
        <v>6078</v>
      </c>
      <c r="X75">
        <v>370716.57</v>
      </c>
      <c r="Y75">
        <v>24707.85</v>
      </c>
    </row>
    <row r="76" spans="1:25" x14ac:dyDescent="0.25">
      <c r="A76" t="s">
        <v>3061</v>
      </c>
      <c r="B76">
        <v>685661.34</v>
      </c>
      <c r="C76">
        <v>0</v>
      </c>
      <c r="D76">
        <v>29705.47</v>
      </c>
      <c r="E76">
        <v>-140514.29</v>
      </c>
      <c r="F76">
        <v>-33821.06</v>
      </c>
      <c r="L76">
        <v>-1057340.58</v>
      </c>
      <c r="M76">
        <v>1423307.83</v>
      </c>
      <c r="O76">
        <v>1057449.6000000001</v>
      </c>
      <c r="Q76">
        <v>1475.92</v>
      </c>
      <c r="S76">
        <v>1239810</v>
      </c>
      <c r="U76">
        <v>1688328</v>
      </c>
      <c r="X76">
        <v>171061.35</v>
      </c>
      <c r="Y76">
        <v>41494.46</v>
      </c>
    </row>
    <row r="77" spans="1:25" x14ac:dyDescent="0.25">
      <c r="A77" t="s">
        <v>3170</v>
      </c>
      <c r="B77">
        <v>463323.94</v>
      </c>
      <c r="C77">
        <v>0</v>
      </c>
      <c r="D77">
        <v>288584.44</v>
      </c>
      <c r="E77">
        <v>-116370.59</v>
      </c>
      <c r="F77">
        <v>65978.41</v>
      </c>
      <c r="I77">
        <v>1068.3900000000001</v>
      </c>
      <c r="L77">
        <v>-1415934.05</v>
      </c>
      <c r="M77">
        <v>2051654.89</v>
      </c>
      <c r="O77">
        <v>1323406.08</v>
      </c>
      <c r="Q77">
        <v>603.49</v>
      </c>
      <c r="S77">
        <v>2102740</v>
      </c>
      <c r="U77">
        <v>2570040</v>
      </c>
      <c r="X77">
        <v>552089.01</v>
      </c>
      <c r="Y77">
        <v>18906.09</v>
      </c>
    </row>
    <row r="78" spans="1:25" x14ac:dyDescent="0.25">
      <c r="A78" t="s">
        <v>3062</v>
      </c>
      <c r="B78">
        <v>317201.21000000002</v>
      </c>
      <c r="C78">
        <v>0</v>
      </c>
      <c r="D78">
        <v>64225.43</v>
      </c>
      <c r="E78">
        <v>655539.97</v>
      </c>
      <c r="F78">
        <v>24906.86</v>
      </c>
      <c r="I78">
        <v>0</v>
      </c>
      <c r="L78">
        <v>-627936.68000000005</v>
      </c>
      <c r="M78">
        <v>1625943.2</v>
      </c>
      <c r="O78">
        <v>1347456.86</v>
      </c>
      <c r="P78">
        <v>22400</v>
      </c>
      <c r="Q78">
        <v>262.38</v>
      </c>
      <c r="S78">
        <v>1101420</v>
      </c>
      <c r="U78">
        <v>1460298</v>
      </c>
      <c r="V78">
        <v>408</v>
      </c>
      <c r="X78">
        <v>484890</v>
      </c>
      <c r="Y78">
        <v>145947.29</v>
      </c>
    </row>
    <row r="79" spans="1:25" x14ac:dyDescent="0.25">
      <c r="A79" t="s">
        <v>3063</v>
      </c>
      <c r="B79">
        <v>664932.62</v>
      </c>
      <c r="C79">
        <v>0</v>
      </c>
      <c r="D79">
        <v>52033.62</v>
      </c>
      <c r="E79">
        <v>512624.35</v>
      </c>
      <c r="F79">
        <v>72278.13</v>
      </c>
      <c r="L79">
        <v>-974111.54</v>
      </c>
      <c r="M79">
        <v>1700209.39</v>
      </c>
      <c r="O79">
        <v>1937353.23</v>
      </c>
      <c r="P79">
        <v>1084000</v>
      </c>
      <c r="Q79">
        <v>429.33</v>
      </c>
      <c r="S79">
        <v>1302610</v>
      </c>
      <c r="T79">
        <v>178800</v>
      </c>
      <c r="U79">
        <v>1870648</v>
      </c>
      <c r="X79">
        <v>1609529.2</v>
      </c>
      <c r="Y79">
        <v>58174.49</v>
      </c>
    </row>
    <row r="80" spans="1:25" x14ac:dyDescent="0.25">
      <c r="A80" t="s">
        <v>3064</v>
      </c>
      <c r="B80">
        <v>788326.46</v>
      </c>
      <c r="C80">
        <v>0</v>
      </c>
      <c r="D80">
        <v>80432.77</v>
      </c>
      <c r="E80">
        <v>508172.3</v>
      </c>
      <c r="F80">
        <v>50967.17</v>
      </c>
      <c r="I80">
        <v>334.58</v>
      </c>
      <c r="L80">
        <v>-583035.37</v>
      </c>
      <c r="M80">
        <v>1448416.88</v>
      </c>
      <c r="O80">
        <v>1514614.52</v>
      </c>
      <c r="P80">
        <v>547150</v>
      </c>
      <c r="Q80">
        <v>475.42</v>
      </c>
      <c r="S80">
        <v>1402680</v>
      </c>
      <c r="U80">
        <v>1854625</v>
      </c>
      <c r="X80">
        <v>656051.99</v>
      </c>
      <c r="Y80">
        <v>81562.84</v>
      </c>
    </row>
    <row r="81" spans="1:25" x14ac:dyDescent="0.25">
      <c r="A81" t="s">
        <v>3065</v>
      </c>
      <c r="B81">
        <v>312605.33</v>
      </c>
      <c r="C81">
        <v>0</v>
      </c>
      <c r="D81">
        <v>21544.91</v>
      </c>
      <c r="E81">
        <v>498255.59</v>
      </c>
      <c r="F81">
        <v>43</v>
      </c>
      <c r="I81">
        <v>470</v>
      </c>
      <c r="L81">
        <v>-1169850.67</v>
      </c>
      <c r="M81">
        <v>2079850.72</v>
      </c>
      <c r="O81">
        <v>1305774.92</v>
      </c>
      <c r="Q81">
        <v>327.99</v>
      </c>
      <c r="S81">
        <v>1032080</v>
      </c>
      <c r="U81">
        <v>1437032</v>
      </c>
      <c r="V81">
        <v>8600</v>
      </c>
      <c r="X81">
        <v>429461.79</v>
      </c>
      <c r="Y81">
        <v>222800.34</v>
      </c>
    </row>
    <row r="82" spans="1:25" x14ac:dyDescent="0.25">
      <c r="A82" t="s">
        <v>3066</v>
      </c>
      <c r="B82">
        <v>458478.5</v>
      </c>
      <c r="C82">
        <v>0</v>
      </c>
      <c r="D82">
        <v>29068.77</v>
      </c>
      <c r="E82">
        <v>530483.61</v>
      </c>
      <c r="F82">
        <v>29012.76</v>
      </c>
      <c r="L82">
        <v>-604942.32999999996</v>
      </c>
      <c r="M82">
        <v>1478004.6</v>
      </c>
      <c r="O82">
        <v>1620960.42</v>
      </c>
      <c r="Q82">
        <v>449.3</v>
      </c>
      <c r="S82">
        <v>760010</v>
      </c>
      <c r="U82">
        <v>1201596.69</v>
      </c>
      <c r="X82">
        <v>567997.09</v>
      </c>
      <c r="Y82">
        <v>125207.57</v>
      </c>
    </row>
    <row r="83" spans="1:25" x14ac:dyDescent="0.25">
      <c r="A83" t="s">
        <v>3067</v>
      </c>
      <c r="B83">
        <v>592254.71999999997</v>
      </c>
      <c r="C83">
        <v>0</v>
      </c>
      <c r="D83">
        <v>73662.740000000005</v>
      </c>
      <c r="E83">
        <v>442695.71</v>
      </c>
      <c r="F83">
        <v>465173.57</v>
      </c>
      <c r="I83">
        <v>660.15</v>
      </c>
      <c r="L83">
        <v>-468707.54</v>
      </c>
      <c r="M83">
        <v>1774409.19</v>
      </c>
      <c r="O83">
        <v>1923749.52</v>
      </c>
      <c r="P83">
        <v>243660</v>
      </c>
      <c r="Q83">
        <v>432.83</v>
      </c>
      <c r="S83">
        <v>1689470</v>
      </c>
      <c r="U83">
        <v>2318039</v>
      </c>
      <c r="X83">
        <v>664907.74</v>
      </c>
      <c r="Y83">
        <v>175603.17</v>
      </c>
    </row>
    <row r="84" spans="1:25" x14ac:dyDescent="0.25">
      <c r="A84" t="s">
        <v>3068</v>
      </c>
      <c r="B84">
        <v>259720.68</v>
      </c>
      <c r="C84">
        <v>0</v>
      </c>
      <c r="D84">
        <v>111569.53</v>
      </c>
      <c r="E84">
        <v>614262.80000000005</v>
      </c>
      <c r="F84">
        <v>12350.78</v>
      </c>
      <c r="L84">
        <v>-729108.34</v>
      </c>
      <c r="M84">
        <v>1568940.19</v>
      </c>
      <c r="O84">
        <v>1520925.39</v>
      </c>
      <c r="P84">
        <v>80580</v>
      </c>
      <c r="Q84">
        <v>168.39</v>
      </c>
      <c r="S84">
        <v>1592690</v>
      </c>
      <c r="U84">
        <v>2118511.96</v>
      </c>
      <c r="X84">
        <v>453109.6</v>
      </c>
      <c r="Y84">
        <v>119695.28</v>
      </c>
    </row>
    <row r="85" spans="1:25" x14ac:dyDescent="0.25">
      <c r="A85" t="s">
        <v>3069</v>
      </c>
      <c r="B85">
        <v>434560</v>
      </c>
      <c r="C85">
        <v>0</v>
      </c>
      <c r="D85">
        <v>37044.22</v>
      </c>
      <c r="E85">
        <v>395181.39</v>
      </c>
      <c r="F85">
        <v>3561.08</v>
      </c>
      <c r="L85">
        <v>-857620.83</v>
      </c>
      <c r="M85">
        <v>1499346.49</v>
      </c>
      <c r="O85">
        <v>1536523.47</v>
      </c>
      <c r="P85">
        <v>152000</v>
      </c>
      <c r="Q85">
        <v>438.08</v>
      </c>
      <c r="S85">
        <v>1392380</v>
      </c>
      <c r="U85">
        <v>1828094</v>
      </c>
      <c r="X85">
        <v>608176.48</v>
      </c>
      <c r="Y85">
        <v>68262.539999999994</v>
      </c>
    </row>
    <row r="86" spans="1:25" x14ac:dyDescent="0.25">
      <c r="A86" t="s">
        <v>3176</v>
      </c>
      <c r="B86">
        <v>418131.69</v>
      </c>
      <c r="C86">
        <v>0</v>
      </c>
      <c r="D86">
        <v>12632.83</v>
      </c>
      <c r="E86">
        <v>417139.91</v>
      </c>
      <c r="F86">
        <v>22294.68</v>
      </c>
      <c r="I86">
        <v>0</v>
      </c>
      <c r="L86">
        <v>-1687938.17</v>
      </c>
      <c r="M86">
        <v>2293429.0699999998</v>
      </c>
      <c r="O86">
        <v>1207308.1299999999</v>
      </c>
      <c r="P86">
        <v>177200</v>
      </c>
      <c r="Q86">
        <v>294.56</v>
      </c>
      <c r="S86">
        <v>667130</v>
      </c>
      <c r="U86">
        <v>961427</v>
      </c>
      <c r="X86">
        <v>464074.61</v>
      </c>
      <c r="Y86">
        <v>82522.87</v>
      </c>
    </row>
    <row r="87" spans="1:25" x14ac:dyDescent="0.25">
      <c r="A87" t="s">
        <v>3070</v>
      </c>
      <c r="B87">
        <v>732150.16</v>
      </c>
      <c r="C87">
        <v>0</v>
      </c>
      <c r="D87">
        <v>47979.98</v>
      </c>
      <c r="E87">
        <v>416943.49</v>
      </c>
      <c r="F87">
        <v>60155.9</v>
      </c>
      <c r="L87">
        <v>1135463.68</v>
      </c>
      <c r="N87">
        <v>615.67999999999995</v>
      </c>
      <c r="O87">
        <v>906631.29</v>
      </c>
      <c r="P87">
        <v>1330</v>
      </c>
      <c r="S87">
        <v>1161410</v>
      </c>
      <c r="T87">
        <v>117</v>
      </c>
      <c r="U87">
        <v>1447861</v>
      </c>
      <c r="X87">
        <v>298611.63</v>
      </c>
      <c r="Y87">
        <v>55670.49</v>
      </c>
    </row>
    <row r="88" spans="1:25" x14ac:dyDescent="0.25">
      <c r="A88" t="s">
        <v>3071</v>
      </c>
      <c r="B88">
        <v>359308.41</v>
      </c>
      <c r="C88">
        <v>0</v>
      </c>
      <c r="D88">
        <v>5093.97</v>
      </c>
      <c r="E88">
        <v>2142708.98</v>
      </c>
      <c r="F88">
        <v>64870.59</v>
      </c>
      <c r="L88">
        <v>2670277.84</v>
      </c>
      <c r="N88">
        <v>464.46</v>
      </c>
      <c r="O88">
        <v>569989.13</v>
      </c>
      <c r="S88">
        <v>903330</v>
      </c>
      <c r="T88">
        <v>600</v>
      </c>
      <c r="U88">
        <v>1204297</v>
      </c>
      <c r="X88">
        <v>208844.38</v>
      </c>
      <c r="Y88">
        <v>30363.1</v>
      </c>
    </row>
    <row r="89" spans="1:25" x14ac:dyDescent="0.25">
      <c r="A89" t="s">
        <v>3072</v>
      </c>
      <c r="B89">
        <v>874202.84</v>
      </c>
      <c r="C89">
        <v>0</v>
      </c>
      <c r="D89">
        <v>11577.53</v>
      </c>
      <c r="E89">
        <v>1936509.6</v>
      </c>
      <c r="F89">
        <v>63366.33</v>
      </c>
      <c r="I89">
        <v>0</v>
      </c>
      <c r="L89">
        <v>2724094.23</v>
      </c>
      <c r="O89">
        <v>672204.49</v>
      </c>
      <c r="P89">
        <v>334440</v>
      </c>
      <c r="Q89">
        <v>1071.7</v>
      </c>
      <c r="S89">
        <v>1244470</v>
      </c>
      <c r="T89">
        <v>1487.43</v>
      </c>
      <c r="U89">
        <v>1466225.4</v>
      </c>
      <c r="X89">
        <v>394323.34</v>
      </c>
      <c r="Y89">
        <v>118012.81</v>
      </c>
    </row>
    <row r="90" spans="1:25" x14ac:dyDescent="0.25">
      <c r="A90" t="s">
        <v>3165</v>
      </c>
      <c r="B90">
        <v>410823.66</v>
      </c>
      <c r="C90">
        <v>0</v>
      </c>
      <c r="D90">
        <v>29409.01</v>
      </c>
      <c r="E90">
        <v>199755.42</v>
      </c>
      <c r="F90">
        <v>34197.440000000002</v>
      </c>
      <c r="L90">
        <v>516568.53</v>
      </c>
      <c r="O90">
        <v>539421.9</v>
      </c>
      <c r="P90">
        <v>204000</v>
      </c>
      <c r="Q90">
        <v>242.99</v>
      </c>
      <c r="S90">
        <v>576640</v>
      </c>
      <c r="U90">
        <v>789482</v>
      </c>
      <c r="X90">
        <v>230469.82</v>
      </c>
      <c r="Y90">
        <v>39386.07</v>
      </c>
    </row>
    <row r="91" spans="1:25" x14ac:dyDescent="0.25">
      <c r="A91" t="s">
        <v>3073</v>
      </c>
      <c r="B91">
        <v>537739.23</v>
      </c>
      <c r="C91">
        <v>0</v>
      </c>
      <c r="D91">
        <v>83308.97</v>
      </c>
      <c r="E91">
        <v>247063.71</v>
      </c>
      <c r="F91">
        <v>14457.88</v>
      </c>
      <c r="I91">
        <v>23.36</v>
      </c>
      <c r="L91">
        <v>-1777299.81</v>
      </c>
      <c r="M91">
        <v>2452917.63</v>
      </c>
      <c r="O91">
        <v>1547125.46</v>
      </c>
      <c r="P91">
        <v>112960</v>
      </c>
      <c r="Q91">
        <v>423.1</v>
      </c>
      <c r="S91">
        <v>1958490</v>
      </c>
      <c r="T91">
        <v>31500</v>
      </c>
      <c r="U91">
        <v>2449727.7200000002</v>
      </c>
      <c r="X91">
        <v>690146.62</v>
      </c>
      <c r="Y91">
        <v>21883.11</v>
      </c>
    </row>
    <row r="92" spans="1:25" x14ac:dyDescent="0.25">
      <c r="A92" t="s">
        <v>3074</v>
      </c>
      <c r="B92">
        <v>257616.13</v>
      </c>
      <c r="C92">
        <v>0</v>
      </c>
      <c r="D92">
        <v>17967.84</v>
      </c>
      <c r="E92">
        <v>5</v>
      </c>
      <c r="F92">
        <v>41168.089999999997</v>
      </c>
      <c r="I92">
        <v>46.73</v>
      </c>
      <c r="L92">
        <v>-1839967.35</v>
      </c>
      <c r="M92">
        <v>1997915.47</v>
      </c>
      <c r="O92">
        <v>1231380.99</v>
      </c>
      <c r="P92">
        <v>94300</v>
      </c>
      <c r="Q92">
        <v>111.34</v>
      </c>
      <c r="S92">
        <v>1253880</v>
      </c>
      <c r="T92">
        <v>13500</v>
      </c>
      <c r="U92">
        <v>1707782</v>
      </c>
      <c r="V92">
        <v>3000</v>
      </c>
      <c r="X92">
        <v>448570.8</v>
      </c>
      <c r="Y92">
        <v>4949.82</v>
      </c>
    </row>
    <row r="93" spans="1:25" x14ac:dyDescent="0.25">
      <c r="A93" t="s">
        <v>3075</v>
      </c>
      <c r="B93">
        <v>205806.92</v>
      </c>
      <c r="C93">
        <v>0</v>
      </c>
      <c r="D93">
        <v>36174.75</v>
      </c>
      <c r="E93">
        <v>5</v>
      </c>
      <c r="F93">
        <v>93963.34</v>
      </c>
      <c r="I93">
        <v>-590</v>
      </c>
      <c r="L93">
        <v>-1900021.98</v>
      </c>
      <c r="M93">
        <v>2154589.06</v>
      </c>
      <c r="O93">
        <v>1626503.39</v>
      </c>
      <c r="P93">
        <v>97891</v>
      </c>
      <c r="Q93">
        <v>129.38</v>
      </c>
      <c r="S93">
        <v>1788750</v>
      </c>
      <c r="T93">
        <v>27000</v>
      </c>
      <c r="U93">
        <v>2333071.48</v>
      </c>
      <c r="X93">
        <v>711413.51</v>
      </c>
      <c r="Y93">
        <v>45928.35</v>
      </c>
    </row>
    <row r="94" spans="1:25" x14ac:dyDescent="0.25">
      <c r="A94" t="s">
        <v>3076</v>
      </c>
      <c r="B94">
        <v>589106.81000000006</v>
      </c>
      <c r="C94">
        <v>11430</v>
      </c>
      <c r="D94">
        <v>38337.03</v>
      </c>
      <c r="E94">
        <v>3</v>
      </c>
      <c r="F94">
        <v>56765.8</v>
      </c>
      <c r="I94">
        <v>-500</v>
      </c>
      <c r="L94">
        <v>-257926.3</v>
      </c>
      <c r="M94">
        <v>679279.9</v>
      </c>
      <c r="O94">
        <v>2001148.05</v>
      </c>
      <c r="P94">
        <v>203320</v>
      </c>
      <c r="Q94">
        <v>576.95000000000005</v>
      </c>
      <c r="S94">
        <v>1503000</v>
      </c>
      <c r="U94">
        <v>2047691.26</v>
      </c>
      <c r="X94">
        <v>994732.17</v>
      </c>
      <c r="Y94">
        <v>10995.03</v>
      </c>
    </row>
    <row r="95" spans="1:25" x14ac:dyDescent="0.25">
      <c r="A95" t="s">
        <v>3077</v>
      </c>
      <c r="B95">
        <v>508367.48</v>
      </c>
      <c r="C95">
        <v>0</v>
      </c>
      <c r="D95">
        <v>17102.96</v>
      </c>
      <c r="E95">
        <v>2024.21</v>
      </c>
      <c r="F95">
        <v>80620.5</v>
      </c>
      <c r="L95">
        <v>-1928458.6</v>
      </c>
      <c r="M95">
        <v>2305013.7999999998</v>
      </c>
      <c r="O95">
        <v>1327034.6499999999</v>
      </c>
      <c r="P95">
        <v>242400</v>
      </c>
      <c r="Q95">
        <v>489.12</v>
      </c>
      <c r="S95">
        <v>1718010</v>
      </c>
      <c r="T95">
        <v>22500</v>
      </c>
      <c r="U95">
        <v>2077587</v>
      </c>
      <c r="W95">
        <v>10680</v>
      </c>
      <c r="X95">
        <v>584883.11</v>
      </c>
      <c r="Y95">
        <v>27001.71</v>
      </c>
    </row>
    <row r="96" spans="1:25" x14ac:dyDescent="0.25">
      <c r="A96" t="s">
        <v>3078</v>
      </c>
      <c r="B96">
        <v>495256.42</v>
      </c>
      <c r="C96">
        <v>0</v>
      </c>
      <c r="D96">
        <v>43217.61</v>
      </c>
      <c r="E96">
        <v>4</v>
      </c>
      <c r="F96">
        <v>68092.66</v>
      </c>
      <c r="I96">
        <v>256.14</v>
      </c>
      <c r="L96">
        <v>160585.31</v>
      </c>
      <c r="M96">
        <v>266818</v>
      </c>
      <c r="O96">
        <v>1392925.98</v>
      </c>
      <c r="P96">
        <v>96000</v>
      </c>
      <c r="Q96">
        <v>263.48</v>
      </c>
      <c r="S96">
        <v>1985580</v>
      </c>
      <c r="T96">
        <v>27000</v>
      </c>
      <c r="U96">
        <v>2307015</v>
      </c>
      <c r="V96">
        <v>11600</v>
      </c>
      <c r="X96">
        <v>743506.74</v>
      </c>
      <c r="Y96">
        <v>10496</v>
      </c>
    </row>
    <row r="97" spans="1:25" x14ac:dyDescent="0.25">
      <c r="A97" t="s">
        <v>3079</v>
      </c>
      <c r="B97">
        <v>704545.68</v>
      </c>
      <c r="C97">
        <v>0</v>
      </c>
      <c r="D97">
        <v>29917.94</v>
      </c>
      <c r="E97">
        <v>34106</v>
      </c>
      <c r="F97">
        <v>90164.1</v>
      </c>
      <c r="I97">
        <v>2035.78</v>
      </c>
      <c r="L97">
        <v>-1495769.9</v>
      </c>
      <c r="M97">
        <v>1877398.81</v>
      </c>
      <c r="O97">
        <v>1618540.16</v>
      </c>
      <c r="P97">
        <v>114750</v>
      </c>
      <c r="Q97">
        <v>349.7</v>
      </c>
      <c r="S97">
        <v>1312850</v>
      </c>
      <c r="T97">
        <v>13500</v>
      </c>
      <c r="U97">
        <v>1737139</v>
      </c>
      <c r="W97">
        <v>6000</v>
      </c>
      <c r="X97">
        <v>498406.9</v>
      </c>
      <c r="Y97">
        <v>32724.93</v>
      </c>
    </row>
    <row r="98" spans="1:25" x14ac:dyDescent="0.25">
      <c r="A98" t="s">
        <v>3080</v>
      </c>
      <c r="B98">
        <v>598276.94999999995</v>
      </c>
      <c r="C98">
        <v>0</v>
      </c>
      <c r="D98">
        <v>32846.26</v>
      </c>
      <c r="E98">
        <v>463549.07</v>
      </c>
      <c r="F98">
        <v>6931.05</v>
      </c>
      <c r="I98">
        <v>655.75</v>
      </c>
      <c r="L98">
        <v>-216721.96</v>
      </c>
      <c r="M98">
        <v>804941.61</v>
      </c>
      <c r="O98">
        <v>1997794.28</v>
      </c>
      <c r="P98">
        <v>182600</v>
      </c>
      <c r="Q98">
        <v>173.69</v>
      </c>
      <c r="S98">
        <v>1564650</v>
      </c>
      <c r="T98">
        <v>22500</v>
      </c>
      <c r="U98">
        <v>2086709</v>
      </c>
      <c r="X98">
        <v>786545.98</v>
      </c>
      <c r="Y98">
        <v>10222.56</v>
      </c>
    </row>
    <row r="99" spans="1:25" x14ac:dyDescent="0.25">
      <c r="A99" t="s">
        <v>3081</v>
      </c>
      <c r="B99">
        <v>411105.78</v>
      </c>
      <c r="C99">
        <v>0</v>
      </c>
      <c r="D99">
        <v>27914.95</v>
      </c>
      <c r="E99">
        <v>3</v>
      </c>
      <c r="F99">
        <v>4166.71</v>
      </c>
      <c r="L99">
        <v>-2269555.08</v>
      </c>
      <c r="M99">
        <v>2543552.06</v>
      </c>
      <c r="O99">
        <v>1094844.1200000001</v>
      </c>
      <c r="P99">
        <v>273180</v>
      </c>
      <c r="Q99">
        <v>302</v>
      </c>
      <c r="S99">
        <v>803700</v>
      </c>
      <c r="T99">
        <v>18000</v>
      </c>
      <c r="U99">
        <v>971696</v>
      </c>
      <c r="X99">
        <v>743578.93</v>
      </c>
      <c r="Y99">
        <v>332.73</v>
      </c>
    </row>
    <row r="100" spans="1:25" x14ac:dyDescent="0.25">
      <c r="A100" t="s">
        <v>3082</v>
      </c>
      <c r="B100">
        <v>272669.71000000002</v>
      </c>
      <c r="C100">
        <v>0</v>
      </c>
      <c r="D100">
        <v>35770.15</v>
      </c>
      <c r="E100">
        <v>-495.52</v>
      </c>
      <c r="F100">
        <v>122591.69</v>
      </c>
      <c r="I100">
        <v>553.46</v>
      </c>
      <c r="L100">
        <v>-1176848.45</v>
      </c>
      <c r="M100">
        <v>1708771</v>
      </c>
      <c r="O100">
        <v>1636311.77</v>
      </c>
      <c r="P100">
        <v>105120</v>
      </c>
      <c r="Q100">
        <v>334.92</v>
      </c>
      <c r="S100">
        <v>2152980</v>
      </c>
      <c r="T100">
        <v>27000</v>
      </c>
      <c r="U100">
        <v>2491035</v>
      </c>
      <c r="W100">
        <v>1500</v>
      </c>
      <c r="X100">
        <v>1125319.92</v>
      </c>
      <c r="Y100">
        <v>94246.75</v>
      </c>
    </row>
    <row r="101" spans="1:25" x14ac:dyDescent="0.25">
      <c r="A101" t="s">
        <v>3083</v>
      </c>
      <c r="B101">
        <v>342049.21</v>
      </c>
      <c r="C101">
        <v>22000</v>
      </c>
      <c r="D101">
        <v>23654.560000000001</v>
      </c>
      <c r="E101">
        <v>5137.8999999999996</v>
      </c>
      <c r="F101">
        <v>73363.47</v>
      </c>
      <c r="I101">
        <v>1923</v>
      </c>
      <c r="L101">
        <v>-2000345.17</v>
      </c>
      <c r="M101">
        <v>2266060.31</v>
      </c>
      <c r="O101">
        <v>1900542.61</v>
      </c>
      <c r="P101">
        <v>146780</v>
      </c>
      <c r="Q101">
        <v>186.62</v>
      </c>
      <c r="S101">
        <v>1745010</v>
      </c>
      <c r="T101">
        <v>27000</v>
      </c>
      <c r="U101">
        <v>2247020</v>
      </c>
      <c r="V101">
        <v>3000</v>
      </c>
      <c r="X101">
        <v>819713.68</v>
      </c>
      <c r="Y101">
        <v>62668.55</v>
      </c>
    </row>
    <row r="102" spans="1:25" x14ac:dyDescent="0.25">
      <c r="A102" t="s">
        <v>3084</v>
      </c>
      <c r="B102">
        <v>251404.61</v>
      </c>
      <c r="C102">
        <v>0</v>
      </c>
      <c r="D102">
        <v>27950.58</v>
      </c>
      <c r="E102">
        <v>4</v>
      </c>
      <c r="F102">
        <v>16978.400000000001</v>
      </c>
      <c r="L102">
        <v>-692972.73</v>
      </c>
      <c r="M102">
        <v>803987.63</v>
      </c>
      <c r="O102">
        <v>1254587.52</v>
      </c>
      <c r="P102">
        <v>92390</v>
      </c>
      <c r="Q102">
        <v>117.51</v>
      </c>
      <c r="S102">
        <v>906120</v>
      </c>
      <c r="T102">
        <v>13500</v>
      </c>
      <c r="U102">
        <v>1307910.1499999999</v>
      </c>
      <c r="X102">
        <v>483711.3</v>
      </c>
      <c r="Y102">
        <v>4083.34</v>
      </c>
    </row>
    <row r="103" spans="1:25" x14ac:dyDescent="0.25">
      <c r="A103" t="s">
        <v>3085</v>
      </c>
      <c r="B103">
        <v>548998.02</v>
      </c>
      <c r="C103">
        <v>0</v>
      </c>
      <c r="D103">
        <v>18632.27</v>
      </c>
      <c r="E103">
        <v>54503.76</v>
      </c>
      <c r="F103">
        <v>35814.93</v>
      </c>
      <c r="I103">
        <v>0</v>
      </c>
      <c r="L103">
        <v>-2440959.6</v>
      </c>
      <c r="M103">
        <v>2982456.62</v>
      </c>
      <c r="O103">
        <v>1420217.27</v>
      </c>
      <c r="P103">
        <v>30000</v>
      </c>
      <c r="Q103">
        <v>506.24</v>
      </c>
      <c r="S103">
        <v>1499310</v>
      </c>
      <c r="T103">
        <v>31500</v>
      </c>
      <c r="U103">
        <v>1919665</v>
      </c>
      <c r="X103">
        <v>585413.74</v>
      </c>
      <c r="Y103">
        <v>10240.31</v>
      </c>
    </row>
    <row r="104" spans="1:25" x14ac:dyDescent="0.25">
      <c r="A104" t="s">
        <v>3086</v>
      </c>
      <c r="B104">
        <v>337379.91</v>
      </c>
      <c r="C104">
        <v>0</v>
      </c>
      <c r="D104">
        <v>36223.94</v>
      </c>
      <c r="E104">
        <v>5</v>
      </c>
      <c r="F104">
        <v>192313.12</v>
      </c>
      <c r="I104">
        <v>141.16999999999999</v>
      </c>
      <c r="L104">
        <v>-1736504.39</v>
      </c>
      <c r="M104">
        <v>2096504</v>
      </c>
      <c r="O104">
        <v>1234510.72</v>
      </c>
      <c r="P104">
        <v>232130</v>
      </c>
      <c r="Q104">
        <v>99.2</v>
      </c>
      <c r="S104">
        <v>1503550</v>
      </c>
      <c r="T104">
        <v>25500</v>
      </c>
      <c r="U104">
        <v>1916564</v>
      </c>
      <c r="X104">
        <v>560490.51</v>
      </c>
      <c r="Y104">
        <v>30254.22</v>
      </c>
    </row>
    <row r="105" spans="1:25" x14ac:dyDescent="0.25">
      <c r="A105" t="s">
        <v>3087</v>
      </c>
      <c r="B105">
        <v>237451.2</v>
      </c>
      <c r="C105">
        <v>0</v>
      </c>
      <c r="D105">
        <v>32724.63</v>
      </c>
      <c r="E105">
        <v>158731.07</v>
      </c>
      <c r="F105">
        <v>96775.679999999993</v>
      </c>
      <c r="I105">
        <v>101948.22</v>
      </c>
      <c r="L105">
        <v>-3937947.74</v>
      </c>
      <c r="M105">
        <v>4349913</v>
      </c>
      <c r="O105">
        <v>1919326.59</v>
      </c>
      <c r="P105">
        <v>124640</v>
      </c>
      <c r="Q105">
        <v>105.19</v>
      </c>
      <c r="S105">
        <v>1638270</v>
      </c>
      <c r="T105">
        <v>119514</v>
      </c>
      <c r="U105">
        <v>2247637</v>
      </c>
      <c r="V105">
        <v>1500</v>
      </c>
      <c r="X105">
        <v>1076463.82</v>
      </c>
      <c r="Y105">
        <v>120460.86</v>
      </c>
    </row>
    <row r="106" spans="1:25" x14ac:dyDescent="0.25">
      <c r="A106" t="s">
        <v>3088</v>
      </c>
      <c r="B106">
        <v>513174.38</v>
      </c>
      <c r="C106">
        <v>0</v>
      </c>
      <c r="D106">
        <v>69872.12</v>
      </c>
      <c r="E106">
        <v>182935.13</v>
      </c>
      <c r="F106">
        <v>42230.44</v>
      </c>
      <c r="I106">
        <v>0</v>
      </c>
      <c r="L106">
        <v>-758552.19</v>
      </c>
      <c r="M106">
        <v>1350408.04</v>
      </c>
      <c r="O106">
        <v>1440951.14</v>
      </c>
      <c r="P106">
        <v>299985</v>
      </c>
      <c r="Q106">
        <v>562.21</v>
      </c>
      <c r="S106">
        <v>1595880</v>
      </c>
      <c r="T106">
        <v>27000</v>
      </c>
      <c r="U106">
        <v>2084226</v>
      </c>
      <c r="X106">
        <v>723620.13</v>
      </c>
      <c r="Y106">
        <v>19738.5</v>
      </c>
    </row>
    <row r="107" spans="1:25" x14ac:dyDescent="0.25">
      <c r="A107" t="s">
        <v>3171</v>
      </c>
      <c r="B107">
        <v>282063.71999999997</v>
      </c>
      <c r="C107">
        <v>0</v>
      </c>
      <c r="D107">
        <v>28343.85</v>
      </c>
      <c r="E107">
        <v>-70457.42</v>
      </c>
      <c r="F107">
        <v>4587.34</v>
      </c>
      <c r="I107">
        <v>323.2</v>
      </c>
      <c r="L107">
        <v>-2093757.33</v>
      </c>
      <c r="M107">
        <v>2389700.83</v>
      </c>
      <c r="O107">
        <v>1225909.3</v>
      </c>
      <c r="P107">
        <v>35000</v>
      </c>
      <c r="Q107">
        <v>267.42</v>
      </c>
      <c r="S107">
        <v>1308420</v>
      </c>
      <c r="T107">
        <v>13500</v>
      </c>
      <c r="U107">
        <v>1763724</v>
      </c>
      <c r="X107">
        <v>441969.43</v>
      </c>
      <c r="Y107">
        <v>109480.88</v>
      </c>
    </row>
    <row r="108" spans="1:25" x14ac:dyDescent="0.25">
      <c r="A108" t="s">
        <v>3172</v>
      </c>
      <c r="B108">
        <v>429223.64</v>
      </c>
      <c r="C108">
        <v>0</v>
      </c>
      <c r="D108">
        <v>29238.81</v>
      </c>
      <c r="E108">
        <v>92512.27</v>
      </c>
      <c r="F108">
        <v>1025</v>
      </c>
      <c r="L108">
        <v>-4985665.6399999997</v>
      </c>
      <c r="M108">
        <v>5385590.1100000003</v>
      </c>
      <c r="O108">
        <v>1054875.8400000001</v>
      </c>
      <c r="P108">
        <v>190920</v>
      </c>
      <c r="Q108">
        <v>362.28</v>
      </c>
      <c r="S108">
        <v>928980</v>
      </c>
      <c r="T108">
        <v>18000</v>
      </c>
      <c r="U108">
        <v>1246110</v>
      </c>
      <c r="W108">
        <v>6380</v>
      </c>
      <c r="X108">
        <v>491643.02</v>
      </c>
      <c r="Y108">
        <v>22042.35</v>
      </c>
    </row>
    <row r="109" spans="1:25" x14ac:dyDescent="0.25">
      <c r="A109" t="s">
        <v>3089</v>
      </c>
      <c r="B109">
        <v>615014.22</v>
      </c>
      <c r="C109">
        <v>0</v>
      </c>
      <c r="D109">
        <v>105815.79</v>
      </c>
      <c r="E109">
        <v>133414.70000000001</v>
      </c>
      <c r="F109">
        <v>37</v>
      </c>
      <c r="I109">
        <v>712</v>
      </c>
      <c r="L109">
        <v>-1275633.1000000001</v>
      </c>
      <c r="M109">
        <v>1851650.31</v>
      </c>
      <c r="O109">
        <v>1391481.74</v>
      </c>
      <c r="Q109">
        <v>627.94000000000005</v>
      </c>
      <c r="S109">
        <v>739160</v>
      </c>
      <c r="T109">
        <v>13150</v>
      </c>
      <c r="U109">
        <v>1080097.03</v>
      </c>
      <c r="X109">
        <v>401522.14</v>
      </c>
      <c r="Y109">
        <v>24358.01</v>
      </c>
    </row>
    <row r="110" spans="1:25" x14ac:dyDescent="0.25">
      <c r="A110" t="s">
        <v>3090</v>
      </c>
      <c r="B110">
        <v>716204.41</v>
      </c>
      <c r="C110">
        <v>0</v>
      </c>
      <c r="D110">
        <v>17186.45</v>
      </c>
      <c r="E110">
        <v>431362.76</v>
      </c>
      <c r="F110">
        <v>618394.75</v>
      </c>
      <c r="I110">
        <v>0</v>
      </c>
      <c r="L110">
        <v>88761.600000000006</v>
      </c>
      <c r="M110">
        <v>1448584.45</v>
      </c>
      <c r="O110">
        <v>2062747.08</v>
      </c>
      <c r="Q110">
        <v>643.13</v>
      </c>
      <c r="S110">
        <v>1808520</v>
      </c>
      <c r="T110">
        <v>27675</v>
      </c>
      <c r="U110">
        <v>2187747</v>
      </c>
      <c r="X110">
        <v>777051.16</v>
      </c>
      <c r="Y110">
        <v>239377.23</v>
      </c>
    </row>
    <row r="111" spans="1:25" x14ac:dyDescent="0.25">
      <c r="A111" t="s">
        <v>3091</v>
      </c>
      <c r="B111">
        <v>839094.87</v>
      </c>
      <c r="D111">
        <v>29047.16</v>
      </c>
      <c r="E111">
        <v>181940.69</v>
      </c>
      <c r="F111">
        <v>48664.160000000003</v>
      </c>
      <c r="I111">
        <v>1099.0999999999999</v>
      </c>
      <c r="L111">
        <v>-1655768.67</v>
      </c>
      <c r="M111">
        <v>2294612.94</v>
      </c>
      <c r="O111">
        <v>2313521.5299999998</v>
      </c>
      <c r="Q111">
        <v>761.37</v>
      </c>
      <c r="S111">
        <v>1326700</v>
      </c>
      <c r="T111">
        <v>13500</v>
      </c>
      <c r="U111">
        <v>1797624.47</v>
      </c>
      <c r="X111">
        <v>806913.14</v>
      </c>
      <c r="Y111">
        <v>79546.78</v>
      </c>
    </row>
    <row r="112" spans="1:25" x14ac:dyDescent="0.25">
      <c r="A112" t="s">
        <v>3092</v>
      </c>
      <c r="B112">
        <v>417858.03</v>
      </c>
      <c r="C112">
        <v>0</v>
      </c>
      <c r="D112">
        <v>33393.980000000003</v>
      </c>
      <c r="E112">
        <v>16247.73</v>
      </c>
      <c r="F112">
        <v>16844.900000000001</v>
      </c>
      <c r="I112">
        <v>268.58999999999997</v>
      </c>
      <c r="L112">
        <v>-1663487.46</v>
      </c>
      <c r="M112">
        <v>1767292.42</v>
      </c>
      <c r="O112">
        <v>1412936.52</v>
      </c>
      <c r="Q112">
        <v>716.52</v>
      </c>
      <c r="S112">
        <v>1606150</v>
      </c>
      <c r="T112">
        <v>20400</v>
      </c>
      <c r="U112">
        <v>1862757.5</v>
      </c>
      <c r="X112">
        <v>454546.05</v>
      </c>
      <c r="Y112">
        <v>19465.900000000001</v>
      </c>
    </row>
    <row r="113" spans="1:25" x14ac:dyDescent="0.25">
      <c r="A113" t="s">
        <v>3093</v>
      </c>
      <c r="B113">
        <v>617382.65</v>
      </c>
      <c r="C113">
        <v>0</v>
      </c>
      <c r="D113">
        <v>43341.21</v>
      </c>
      <c r="E113">
        <v>485272.01</v>
      </c>
      <c r="F113">
        <v>103810.94</v>
      </c>
      <c r="I113">
        <v>2842</v>
      </c>
      <c r="L113">
        <v>-976750.96</v>
      </c>
      <c r="M113">
        <v>1775492.61</v>
      </c>
      <c r="O113">
        <v>2666348.33</v>
      </c>
      <c r="Q113">
        <v>577.79999999999995</v>
      </c>
      <c r="S113">
        <v>1741660</v>
      </c>
      <c r="T113">
        <v>36850</v>
      </c>
      <c r="U113">
        <v>2223877</v>
      </c>
      <c r="X113">
        <v>1108659.5</v>
      </c>
      <c r="Y113">
        <v>113301.47</v>
      </c>
    </row>
    <row r="114" spans="1:25" x14ac:dyDescent="0.25">
      <c r="A114" t="s">
        <v>3173</v>
      </c>
      <c r="B114">
        <v>913668.99</v>
      </c>
      <c r="D114">
        <v>33596.660000000003</v>
      </c>
      <c r="E114">
        <v>143701.53</v>
      </c>
      <c r="F114">
        <v>35079.75</v>
      </c>
      <c r="I114">
        <v>-2572</v>
      </c>
      <c r="L114">
        <v>-1796129.5</v>
      </c>
      <c r="M114">
        <v>2441491.2400000002</v>
      </c>
      <c r="O114">
        <v>1790682.5</v>
      </c>
      <c r="Q114">
        <v>800.22</v>
      </c>
      <c r="S114">
        <v>1336820</v>
      </c>
      <c r="T114">
        <v>13500</v>
      </c>
      <c r="U114">
        <v>1591981</v>
      </c>
      <c r="X114">
        <v>715397.61</v>
      </c>
      <c r="Y114">
        <v>34254.42</v>
      </c>
    </row>
    <row r="115" spans="1:25" x14ac:dyDescent="0.25">
      <c r="A115" t="s">
        <v>3094</v>
      </c>
      <c r="B115">
        <v>544526.71</v>
      </c>
      <c r="C115">
        <v>0</v>
      </c>
      <c r="D115">
        <v>32303.9</v>
      </c>
      <c r="E115">
        <v>63974.05</v>
      </c>
      <c r="F115">
        <v>254632.27</v>
      </c>
      <c r="I115">
        <v>42.06</v>
      </c>
      <c r="L115">
        <v>-826281.24</v>
      </c>
      <c r="M115">
        <v>1753510.53</v>
      </c>
      <c r="N115">
        <v>961.53</v>
      </c>
      <c r="O115">
        <v>1350485.51</v>
      </c>
      <c r="P115">
        <v>230800</v>
      </c>
      <c r="S115">
        <v>2066880</v>
      </c>
      <c r="T115">
        <v>70000</v>
      </c>
      <c r="U115">
        <v>2646171</v>
      </c>
      <c r="V115">
        <v>6000</v>
      </c>
      <c r="W115">
        <v>8164</v>
      </c>
      <c r="X115">
        <v>729957.28</v>
      </c>
      <c r="Y115">
        <v>60711.68</v>
      </c>
    </row>
    <row r="116" spans="1:25" x14ac:dyDescent="0.25">
      <c r="A116" t="s">
        <v>3095</v>
      </c>
      <c r="B116">
        <v>387271.65</v>
      </c>
      <c r="C116">
        <v>0</v>
      </c>
      <c r="D116">
        <v>54157.5</v>
      </c>
      <c r="E116">
        <v>515521.33</v>
      </c>
      <c r="F116">
        <v>281027</v>
      </c>
      <c r="I116">
        <v>4895.28</v>
      </c>
      <c r="L116">
        <v>-1413343.21</v>
      </c>
      <c r="M116">
        <v>2570940.36</v>
      </c>
      <c r="N116">
        <v>1072.6500000000001</v>
      </c>
      <c r="O116">
        <v>2019644.21</v>
      </c>
      <c r="P116">
        <v>131995</v>
      </c>
      <c r="S116">
        <v>1419180</v>
      </c>
      <c r="T116">
        <v>140000</v>
      </c>
      <c r="U116">
        <v>2449306</v>
      </c>
      <c r="X116">
        <v>786091.76</v>
      </c>
      <c r="Y116">
        <v>52069.55</v>
      </c>
    </row>
    <row r="117" spans="1:25" x14ac:dyDescent="0.25">
      <c r="A117" t="s">
        <v>3096</v>
      </c>
      <c r="B117">
        <v>281412.46999999997</v>
      </c>
      <c r="C117">
        <v>0</v>
      </c>
      <c r="D117">
        <v>68081.22</v>
      </c>
      <c r="E117">
        <v>885260.67</v>
      </c>
      <c r="F117">
        <v>295215.24</v>
      </c>
      <c r="I117">
        <v>0</v>
      </c>
      <c r="L117">
        <v>-284394.89</v>
      </c>
      <c r="M117">
        <v>2193906.69</v>
      </c>
      <c r="N117">
        <v>839.64</v>
      </c>
      <c r="O117">
        <v>1973537.73</v>
      </c>
      <c r="P117">
        <v>60868</v>
      </c>
      <c r="S117">
        <v>2430870</v>
      </c>
      <c r="T117">
        <v>1000</v>
      </c>
      <c r="U117">
        <v>3202585.8</v>
      </c>
      <c r="W117">
        <v>960</v>
      </c>
      <c r="X117">
        <v>1122579.17</v>
      </c>
      <c r="Y117">
        <v>151840.1</v>
      </c>
    </row>
    <row r="118" spans="1:25" x14ac:dyDescent="0.25">
      <c r="A118" t="s">
        <v>3097</v>
      </c>
      <c r="B118">
        <v>256678.02</v>
      </c>
      <c r="C118">
        <v>0</v>
      </c>
      <c r="D118">
        <v>32657.439999999999</v>
      </c>
      <c r="E118">
        <v>193259.27</v>
      </c>
      <c r="F118">
        <v>265163.78000000003</v>
      </c>
      <c r="I118">
        <v>0</v>
      </c>
      <c r="L118">
        <v>-1280643.9099999999</v>
      </c>
      <c r="M118">
        <v>2140701.11</v>
      </c>
      <c r="N118">
        <v>674.25</v>
      </c>
      <c r="O118">
        <v>1163393.8899999999</v>
      </c>
      <c r="P118">
        <v>238520</v>
      </c>
      <c r="S118">
        <v>572730</v>
      </c>
      <c r="T118">
        <v>139800</v>
      </c>
      <c r="U118">
        <v>1055959.5</v>
      </c>
      <c r="V118">
        <v>5610</v>
      </c>
      <c r="X118">
        <v>818716.47</v>
      </c>
      <c r="Y118">
        <v>119585.86</v>
      </c>
    </row>
    <row r="119" spans="1:25" x14ac:dyDescent="0.25">
      <c r="A119" t="s">
        <v>3098</v>
      </c>
      <c r="B119">
        <v>174906.06</v>
      </c>
      <c r="C119">
        <v>0</v>
      </c>
      <c r="D119">
        <v>31553.759999999998</v>
      </c>
      <c r="E119">
        <v>844347.34</v>
      </c>
      <c r="F119">
        <v>133867.88</v>
      </c>
      <c r="I119">
        <v>45</v>
      </c>
      <c r="L119">
        <v>-1762172.63</v>
      </c>
      <c r="M119">
        <v>2916966.34</v>
      </c>
      <c r="N119">
        <v>1071.79</v>
      </c>
      <c r="O119">
        <v>1646815.43</v>
      </c>
      <c r="P119">
        <v>347910</v>
      </c>
      <c r="S119">
        <v>1937760</v>
      </c>
      <c r="U119">
        <v>2601743</v>
      </c>
      <c r="V119">
        <v>5610</v>
      </c>
      <c r="X119">
        <v>788368.67</v>
      </c>
      <c r="Y119">
        <v>128673.72</v>
      </c>
    </row>
    <row r="120" spans="1:25" x14ac:dyDescent="0.25">
      <c r="A120" t="s">
        <v>3099</v>
      </c>
      <c r="B120">
        <v>538660.79</v>
      </c>
      <c r="C120">
        <v>0</v>
      </c>
      <c r="D120">
        <v>24049.23</v>
      </c>
      <c r="E120">
        <v>1970334.48</v>
      </c>
      <c r="F120">
        <v>776097.67</v>
      </c>
      <c r="I120">
        <v>0</v>
      </c>
      <c r="L120">
        <v>2350884.63</v>
      </c>
      <c r="M120">
        <v>1273796.02</v>
      </c>
      <c r="N120">
        <v>2316.2399999999998</v>
      </c>
      <c r="O120">
        <v>1578537.43</v>
      </c>
      <c r="P120">
        <v>-13174</v>
      </c>
      <c r="S120">
        <v>1018440</v>
      </c>
      <c r="U120">
        <v>1678546</v>
      </c>
      <c r="W120">
        <v>4522</v>
      </c>
      <c r="X120">
        <v>612166.82999999996</v>
      </c>
      <c r="Y120">
        <v>272898.32</v>
      </c>
    </row>
    <row r="121" spans="1:25" x14ac:dyDescent="0.25">
      <c r="A121" t="s">
        <v>3100</v>
      </c>
      <c r="B121">
        <v>744596.64</v>
      </c>
      <c r="C121">
        <v>0</v>
      </c>
      <c r="D121">
        <v>64188.04</v>
      </c>
      <c r="E121">
        <v>1364249.98</v>
      </c>
      <c r="F121">
        <v>437721.05</v>
      </c>
      <c r="I121">
        <v>0</v>
      </c>
      <c r="L121">
        <v>775983.4</v>
      </c>
      <c r="M121">
        <v>1503797.2</v>
      </c>
      <c r="N121">
        <v>1312.21</v>
      </c>
      <c r="O121">
        <v>1842580.27</v>
      </c>
      <c r="P121">
        <v>467000</v>
      </c>
      <c r="S121">
        <v>2126370</v>
      </c>
      <c r="T121">
        <v>139800</v>
      </c>
      <c r="U121">
        <v>2963846.74</v>
      </c>
      <c r="X121">
        <v>720462.3</v>
      </c>
      <c r="Y121">
        <v>127478.33</v>
      </c>
    </row>
    <row r="122" spans="1:25" x14ac:dyDescent="0.25">
      <c r="A122" t="s">
        <v>3101</v>
      </c>
      <c r="B122">
        <v>1208872.57</v>
      </c>
      <c r="C122">
        <v>0</v>
      </c>
      <c r="D122">
        <v>37842.949999999997</v>
      </c>
      <c r="E122">
        <v>576089</v>
      </c>
      <c r="F122">
        <v>139598.60999999999</v>
      </c>
      <c r="I122">
        <v>2705</v>
      </c>
      <c r="L122">
        <v>-2429.4899999999998</v>
      </c>
      <c r="M122">
        <v>1567499.51</v>
      </c>
      <c r="N122">
        <v>1228.55</v>
      </c>
      <c r="O122">
        <v>1327954.76</v>
      </c>
      <c r="P122">
        <v>503800</v>
      </c>
      <c r="S122">
        <v>1581510</v>
      </c>
      <c r="T122">
        <v>40</v>
      </c>
      <c r="U122">
        <v>2187695</v>
      </c>
      <c r="V122">
        <v>3000</v>
      </c>
      <c r="W122">
        <v>2610</v>
      </c>
      <c r="X122">
        <v>443780.26</v>
      </c>
      <c r="Y122">
        <v>69192.44</v>
      </c>
    </row>
    <row r="123" spans="1:25" x14ac:dyDescent="0.25">
      <c r="A123" t="s">
        <v>3177</v>
      </c>
      <c r="B123">
        <v>710039.5</v>
      </c>
      <c r="C123">
        <v>0</v>
      </c>
      <c r="D123">
        <v>38148.42</v>
      </c>
      <c r="E123">
        <v>309041.69</v>
      </c>
      <c r="F123">
        <v>121000.11</v>
      </c>
      <c r="I123">
        <v>0</v>
      </c>
      <c r="L123">
        <v>-1511653.29</v>
      </c>
      <c r="M123">
        <v>2486417.9700000002</v>
      </c>
      <c r="N123">
        <v>606.86</v>
      </c>
      <c r="O123">
        <v>1086789.24</v>
      </c>
      <c r="P123">
        <v>323450</v>
      </c>
      <c r="S123">
        <v>1245060</v>
      </c>
      <c r="U123">
        <v>1729586</v>
      </c>
      <c r="X123">
        <v>368725.15</v>
      </c>
      <c r="Y123">
        <v>131441.91</v>
      </c>
    </row>
    <row r="124" spans="1:25" x14ac:dyDescent="0.25">
      <c r="A124" t="s">
        <v>3178</v>
      </c>
      <c r="B124">
        <v>577063.59</v>
      </c>
      <c r="C124">
        <v>0</v>
      </c>
      <c r="D124">
        <v>27429.95</v>
      </c>
      <c r="E124">
        <v>188803.35</v>
      </c>
      <c r="F124">
        <v>655131.67000000004</v>
      </c>
      <c r="I124">
        <v>1518.7</v>
      </c>
      <c r="L124">
        <v>-1083657.96</v>
      </c>
      <c r="M124">
        <v>2517902.33</v>
      </c>
      <c r="N124">
        <v>981.14</v>
      </c>
      <c r="O124">
        <v>1442535.95</v>
      </c>
      <c r="P124">
        <v>156000</v>
      </c>
      <c r="S124">
        <v>847740</v>
      </c>
      <c r="T124">
        <v>140000</v>
      </c>
      <c r="U124">
        <v>1439591</v>
      </c>
      <c r="V124">
        <v>11610</v>
      </c>
      <c r="X124">
        <v>667952.21</v>
      </c>
      <c r="Y124">
        <v>220863.39</v>
      </c>
    </row>
    <row r="125" spans="1:25" x14ac:dyDescent="0.25">
      <c r="A125" t="s">
        <v>3102</v>
      </c>
      <c r="B125">
        <v>543737.04</v>
      </c>
      <c r="C125">
        <v>0</v>
      </c>
      <c r="D125">
        <v>34922.21</v>
      </c>
      <c r="E125">
        <v>9266.44</v>
      </c>
      <c r="F125">
        <v>92376.320000000007</v>
      </c>
      <c r="I125">
        <v>37.380000000000003</v>
      </c>
      <c r="L125">
        <v>-1392520.58</v>
      </c>
      <c r="M125">
        <v>2171633.4300000002</v>
      </c>
      <c r="O125">
        <v>1153270.07</v>
      </c>
      <c r="P125">
        <v>68300</v>
      </c>
      <c r="Q125">
        <v>921.83</v>
      </c>
      <c r="S125">
        <v>1266361.3999999999</v>
      </c>
      <c r="U125">
        <v>1699158.4</v>
      </c>
      <c r="X125">
        <v>671735.12</v>
      </c>
      <c r="Y125">
        <v>17008</v>
      </c>
    </row>
    <row r="126" spans="1:25" x14ac:dyDescent="0.25">
      <c r="A126" t="s">
        <v>3103</v>
      </c>
      <c r="B126">
        <v>898021.03</v>
      </c>
      <c r="C126">
        <v>0</v>
      </c>
      <c r="D126">
        <v>136898.92000000001</v>
      </c>
      <c r="E126">
        <v>8</v>
      </c>
      <c r="F126">
        <v>194286.23</v>
      </c>
      <c r="I126">
        <v>4376.6000000000004</v>
      </c>
      <c r="L126">
        <v>-1537870.25</v>
      </c>
      <c r="M126">
        <v>1977387.82</v>
      </c>
      <c r="O126">
        <v>2909570.75</v>
      </c>
      <c r="P126">
        <v>30000</v>
      </c>
      <c r="Q126">
        <v>745.69</v>
      </c>
      <c r="S126">
        <v>2861527</v>
      </c>
      <c r="U126">
        <v>3389973</v>
      </c>
      <c r="X126">
        <v>1262184.93</v>
      </c>
      <c r="Y126">
        <v>55428</v>
      </c>
    </row>
    <row r="127" spans="1:25" x14ac:dyDescent="0.25">
      <c r="A127" t="s">
        <v>3104</v>
      </c>
      <c r="B127">
        <v>559851.78</v>
      </c>
      <c r="C127">
        <v>0</v>
      </c>
      <c r="D127">
        <v>19518.46</v>
      </c>
      <c r="E127">
        <v>103513.17</v>
      </c>
      <c r="F127">
        <v>135472.32999999999</v>
      </c>
      <c r="I127">
        <v>872.5</v>
      </c>
      <c r="L127">
        <v>-1415371.96</v>
      </c>
      <c r="M127">
        <v>1774116.27</v>
      </c>
      <c r="O127">
        <v>1265432.3400000001</v>
      </c>
      <c r="P127">
        <v>130450</v>
      </c>
      <c r="Q127">
        <v>555.82000000000005</v>
      </c>
      <c r="S127">
        <v>1182381</v>
      </c>
      <c r="T127">
        <v>120</v>
      </c>
      <c r="U127">
        <v>1475339</v>
      </c>
      <c r="X127">
        <v>471717.89</v>
      </c>
      <c r="Y127">
        <v>43713.34</v>
      </c>
    </row>
    <row r="128" spans="1:25" x14ac:dyDescent="0.25">
      <c r="A128" t="s">
        <v>3105</v>
      </c>
      <c r="B128">
        <v>1480323.72</v>
      </c>
      <c r="C128">
        <v>0</v>
      </c>
      <c r="D128">
        <v>92084.479999999996</v>
      </c>
      <c r="E128">
        <v>73241.100000000006</v>
      </c>
      <c r="F128">
        <v>196989.75</v>
      </c>
      <c r="I128">
        <v>389.9</v>
      </c>
      <c r="L128">
        <v>-607514.43999999994</v>
      </c>
      <c r="M128">
        <v>1942485.74</v>
      </c>
      <c r="O128">
        <v>1961283.88</v>
      </c>
      <c r="Q128">
        <v>1665.44</v>
      </c>
      <c r="S128">
        <v>2275266</v>
      </c>
      <c r="U128">
        <v>2530552</v>
      </c>
      <c r="X128">
        <v>974220.52</v>
      </c>
      <c r="Y128">
        <v>73114.95</v>
      </c>
    </row>
    <row r="129" spans="1:27" x14ac:dyDescent="0.25">
      <c r="A129" t="s">
        <v>3106</v>
      </c>
      <c r="B129">
        <v>1280634.77</v>
      </c>
      <c r="C129">
        <v>0</v>
      </c>
      <c r="D129">
        <v>56598.91</v>
      </c>
      <c r="E129">
        <v>106438.14</v>
      </c>
      <c r="F129">
        <v>460516.92</v>
      </c>
      <c r="I129">
        <v>656.95</v>
      </c>
      <c r="L129">
        <v>-1109080.07</v>
      </c>
      <c r="M129">
        <v>2436322.09</v>
      </c>
      <c r="O129">
        <v>2303696.2799999998</v>
      </c>
      <c r="P129">
        <v>247510</v>
      </c>
      <c r="Q129">
        <v>1686.94</v>
      </c>
      <c r="S129">
        <v>2093143.5</v>
      </c>
      <c r="T129">
        <v>116746.94</v>
      </c>
      <c r="U129">
        <v>2647712.5</v>
      </c>
      <c r="X129">
        <v>1110091.1399999999</v>
      </c>
      <c r="Y129">
        <v>118340.25</v>
      </c>
    </row>
    <row r="130" spans="1:27" x14ac:dyDescent="0.25">
      <c r="A130" t="s">
        <v>3107</v>
      </c>
      <c r="B130">
        <v>262355.61</v>
      </c>
      <c r="C130">
        <v>0</v>
      </c>
      <c r="D130">
        <v>66640.41</v>
      </c>
      <c r="E130">
        <v>109373.12</v>
      </c>
      <c r="F130">
        <v>138427.07999999999</v>
      </c>
      <c r="I130">
        <v>573</v>
      </c>
      <c r="L130">
        <v>-1233716.8700000001</v>
      </c>
      <c r="M130">
        <v>1752442.7</v>
      </c>
      <c r="O130">
        <v>968840.36</v>
      </c>
      <c r="P130">
        <v>134549.34</v>
      </c>
      <c r="Q130">
        <v>239.28</v>
      </c>
      <c r="S130">
        <v>647551.5</v>
      </c>
      <c r="T130">
        <v>35000</v>
      </c>
      <c r="U130">
        <v>958896</v>
      </c>
      <c r="W130">
        <v>4245</v>
      </c>
      <c r="X130">
        <v>495855.09</v>
      </c>
      <c r="Y130">
        <v>114027</v>
      </c>
    </row>
    <row r="131" spans="1:27" x14ac:dyDescent="0.25">
      <c r="A131" t="s">
        <v>3108</v>
      </c>
      <c r="B131">
        <v>486088.48</v>
      </c>
      <c r="C131">
        <v>0</v>
      </c>
      <c r="D131">
        <v>66051.42</v>
      </c>
      <c r="E131">
        <v>120829.67</v>
      </c>
      <c r="F131">
        <v>102929.86</v>
      </c>
      <c r="I131">
        <v>789.31</v>
      </c>
      <c r="L131">
        <v>-2086934.38</v>
      </c>
      <c r="M131">
        <v>2586652.75</v>
      </c>
      <c r="O131">
        <v>1308853.43</v>
      </c>
      <c r="Q131">
        <v>687.48</v>
      </c>
      <c r="S131">
        <v>832159.5</v>
      </c>
      <c r="U131">
        <v>1287383.5</v>
      </c>
      <c r="X131">
        <v>317876.96999999997</v>
      </c>
      <c r="Y131">
        <v>92128.19</v>
      </c>
    </row>
    <row r="132" spans="1:27" x14ac:dyDescent="0.25">
      <c r="A132" t="s">
        <v>3109</v>
      </c>
      <c r="B132">
        <v>1078697.3899999999</v>
      </c>
      <c r="C132">
        <v>0</v>
      </c>
      <c r="D132">
        <v>110745.56</v>
      </c>
      <c r="E132">
        <v>7006.39</v>
      </c>
      <c r="F132">
        <v>120297.01</v>
      </c>
      <c r="I132">
        <v>95.5</v>
      </c>
      <c r="L132">
        <v>-1044038.62</v>
      </c>
      <c r="M132">
        <v>1898238.82</v>
      </c>
      <c r="O132">
        <v>1577324.16</v>
      </c>
      <c r="P132">
        <v>133900</v>
      </c>
      <c r="Q132">
        <v>1311.89</v>
      </c>
      <c r="S132">
        <v>1751503.5</v>
      </c>
      <c r="T132">
        <v>40</v>
      </c>
      <c r="U132">
        <v>2257811.8199999998</v>
      </c>
      <c r="X132">
        <v>462379.49</v>
      </c>
      <c r="Y132">
        <v>41612.589999999997</v>
      </c>
    </row>
    <row r="133" spans="1:27" x14ac:dyDescent="0.25">
      <c r="A133" t="s">
        <v>3110</v>
      </c>
      <c r="B133">
        <v>719820</v>
      </c>
      <c r="C133">
        <v>0</v>
      </c>
      <c r="D133">
        <v>100203.92</v>
      </c>
      <c r="E133">
        <v>91616.16</v>
      </c>
      <c r="F133">
        <v>245537.4</v>
      </c>
      <c r="I133">
        <v>660</v>
      </c>
      <c r="L133">
        <v>-1719795.39</v>
      </c>
      <c r="M133">
        <v>2434424.27</v>
      </c>
      <c r="O133">
        <v>1882731.52</v>
      </c>
      <c r="Q133">
        <v>1042.4000000000001</v>
      </c>
      <c r="S133">
        <v>1372648.5</v>
      </c>
      <c r="T133">
        <v>75400</v>
      </c>
      <c r="U133">
        <v>1890683.62</v>
      </c>
      <c r="X133">
        <v>609476</v>
      </c>
      <c r="Y133">
        <v>115695.12</v>
      </c>
    </row>
    <row r="134" spans="1:27" x14ac:dyDescent="0.25">
      <c r="A134" t="s">
        <v>3111</v>
      </c>
      <c r="B134">
        <v>829731.59</v>
      </c>
      <c r="C134">
        <v>0</v>
      </c>
      <c r="D134">
        <v>58698.14</v>
      </c>
      <c r="E134">
        <v>216941.53</v>
      </c>
      <c r="F134">
        <v>33306.68</v>
      </c>
      <c r="I134">
        <v>421.88</v>
      </c>
      <c r="L134">
        <v>-1658626.46</v>
      </c>
      <c r="M134">
        <v>2150215.54</v>
      </c>
      <c r="O134">
        <v>2111308.42</v>
      </c>
      <c r="P134">
        <v>380400</v>
      </c>
      <c r="Q134">
        <v>969.49</v>
      </c>
      <c r="S134">
        <v>1441093.5</v>
      </c>
      <c r="U134">
        <v>2108085.83</v>
      </c>
      <c r="X134">
        <v>812901.32</v>
      </c>
      <c r="Y134">
        <v>64955.98</v>
      </c>
    </row>
    <row r="135" spans="1:27" x14ac:dyDescent="0.25">
      <c r="A135" t="s">
        <v>3174</v>
      </c>
      <c r="B135">
        <v>751087.33</v>
      </c>
      <c r="C135">
        <v>0</v>
      </c>
      <c r="D135">
        <v>6479.2</v>
      </c>
      <c r="E135">
        <v>113133.74</v>
      </c>
      <c r="F135">
        <v>35784.980000000003</v>
      </c>
      <c r="I135">
        <v>196.95</v>
      </c>
      <c r="L135">
        <v>-1186217.42</v>
      </c>
      <c r="M135">
        <v>1699412.19</v>
      </c>
      <c r="O135">
        <v>935779.09</v>
      </c>
      <c r="Q135">
        <v>780.32</v>
      </c>
      <c r="S135">
        <v>757260</v>
      </c>
      <c r="U135">
        <v>960544</v>
      </c>
      <c r="X135">
        <v>187350.39</v>
      </c>
      <c r="Y135">
        <v>31906.49</v>
      </c>
    </row>
    <row r="136" spans="1:27" x14ac:dyDescent="0.25">
      <c r="A136" t="s">
        <v>3112</v>
      </c>
      <c r="B136">
        <v>1374917.35</v>
      </c>
      <c r="C136">
        <v>0</v>
      </c>
      <c r="D136">
        <v>103399.13</v>
      </c>
      <c r="E136">
        <v>644925.42000000004</v>
      </c>
      <c r="F136">
        <v>657597.57999999996</v>
      </c>
      <c r="I136">
        <v>1106.55</v>
      </c>
      <c r="K136">
        <v>-1077115.68</v>
      </c>
      <c r="M136">
        <v>3628521.74</v>
      </c>
      <c r="O136">
        <v>4480847.4000000004</v>
      </c>
      <c r="P136">
        <v>84000</v>
      </c>
      <c r="Q136">
        <v>1288.3399999999999</v>
      </c>
      <c r="S136">
        <v>3764170.47</v>
      </c>
      <c r="T136">
        <v>94500</v>
      </c>
      <c r="U136">
        <v>4592763.47</v>
      </c>
      <c r="V136">
        <v>5506</v>
      </c>
      <c r="X136">
        <v>3305990.98</v>
      </c>
      <c r="Y136">
        <v>182076.39</v>
      </c>
      <c r="AA136">
        <v>10000</v>
      </c>
    </row>
    <row r="137" spans="1:27" x14ac:dyDescent="0.25">
      <c r="A137" t="s">
        <v>3113</v>
      </c>
      <c r="B137">
        <v>730353.68</v>
      </c>
      <c r="C137">
        <v>0</v>
      </c>
      <c r="D137">
        <v>98778.42</v>
      </c>
      <c r="E137">
        <v>1112914.1399999999</v>
      </c>
      <c r="F137">
        <v>442601.65</v>
      </c>
      <c r="I137">
        <v>96082.8</v>
      </c>
      <c r="K137">
        <v>1516554.98</v>
      </c>
      <c r="M137">
        <v>365872.84</v>
      </c>
      <c r="O137">
        <v>2548756.58</v>
      </c>
      <c r="P137">
        <v>101550</v>
      </c>
      <c r="Q137">
        <v>455.62</v>
      </c>
      <c r="S137">
        <v>1400886</v>
      </c>
      <c r="T137">
        <v>13500</v>
      </c>
      <c r="U137">
        <v>1846054</v>
      </c>
      <c r="V137">
        <v>960</v>
      </c>
      <c r="X137">
        <v>1655405.82</v>
      </c>
      <c r="Y137">
        <v>195465.11</v>
      </c>
      <c r="AA137">
        <v>10000</v>
      </c>
    </row>
    <row r="138" spans="1:27" x14ac:dyDescent="0.25">
      <c r="A138" t="s">
        <v>3114</v>
      </c>
      <c r="B138">
        <v>594438.69999999995</v>
      </c>
      <c r="C138">
        <v>0</v>
      </c>
      <c r="D138">
        <v>187966.57</v>
      </c>
      <c r="E138">
        <v>73888.14</v>
      </c>
      <c r="F138">
        <v>86212.479999999996</v>
      </c>
      <c r="I138">
        <v>61766</v>
      </c>
      <c r="K138">
        <v>-1519592.63</v>
      </c>
      <c r="M138">
        <v>2122751.4700000002</v>
      </c>
      <c r="O138">
        <v>2840202.85</v>
      </c>
      <c r="P138">
        <v>130550</v>
      </c>
      <c r="Q138">
        <v>561.42999999999995</v>
      </c>
      <c r="S138">
        <v>1612611</v>
      </c>
      <c r="T138">
        <v>27000</v>
      </c>
      <c r="U138">
        <v>2311558</v>
      </c>
      <c r="X138">
        <v>1939529.67</v>
      </c>
      <c r="Y138">
        <v>25599.06</v>
      </c>
      <c r="AA138">
        <v>10000</v>
      </c>
    </row>
    <row r="139" spans="1:27" x14ac:dyDescent="0.25">
      <c r="A139" t="s">
        <v>3115</v>
      </c>
      <c r="B139">
        <v>1117082.29</v>
      </c>
      <c r="C139">
        <v>0</v>
      </c>
      <c r="D139">
        <v>107372.98</v>
      </c>
      <c r="E139">
        <v>1725806.31</v>
      </c>
      <c r="F139">
        <v>134566.29</v>
      </c>
      <c r="I139">
        <v>15000</v>
      </c>
      <c r="K139">
        <v>2028064.37</v>
      </c>
      <c r="M139">
        <v>765116.2</v>
      </c>
      <c r="O139">
        <v>2578931.27</v>
      </c>
      <c r="P139">
        <v>150000</v>
      </c>
      <c r="Q139">
        <v>1006.5</v>
      </c>
      <c r="S139">
        <v>1656774</v>
      </c>
      <c r="T139">
        <v>13500</v>
      </c>
      <c r="U139">
        <v>2158278</v>
      </c>
      <c r="V139">
        <v>4500</v>
      </c>
      <c r="X139">
        <v>1756660.98</v>
      </c>
      <c r="Y139">
        <v>206946.99</v>
      </c>
      <c r="AA139">
        <v>10000</v>
      </c>
    </row>
    <row r="140" spans="1:27" x14ac:dyDescent="0.25">
      <c r="A140" t="s">
        <v>3116</v>
      </c>
      <c r="B140">
        <v>900861.76</v>
      </c>
      <c r="C140">
        <v>0</v>
      </c>
      <c r="D140">
        <v>140465.69</v>
      </c>
      <c r="E140">
        <v>-14343.37</v>
      </c>
      <c r="F140">
        <v>629160.44999999995</v>
      </c>
      <c r="K140">
        <v>-1975188.72</v>
      </c>
      <c r="M140">
        <v>3234091.19</v>
      </c>
      <c r="O140">
        <v>3411914.32</v>
      </c>
      <c r="Q140">
        <v>480.25</v>
      </c>
      <c r="S140">
        <v>948181.5</v>
      </c>
      <c r="T140">
        <v>13500</v>
      </c>
      <c r="U140">
        <v>1358267.5</v>
      </c>
      <c r="X140">
        <v>2320131.2599999998</v>
      </c>
      <c r="Y140">
        <v>207216.75</v>
      </c>
      <c r="AA140">
        <v>10000</v>
      </c>
    </row>
    <row r="141" spans="1:27" x14ac:dyDescent="0.25">
      <c r="A141" t="s">
        <v>3117</v>
      </c>
      <c r="B141">
        <v>879898.92</v>
      </c>
      <c r="C141">
        <v>0</v>
      </c>
      <c r="D141">
        <v>112155.56</v>
      </c>
      <c r="E141">
        <v>349582.64</v>
      </c>
      <c r="F141">
        <v>103224.96000000001</v>
      </c>
      <c r="I141">
        <v>116278.46</v>
      </c>
      <c r="K141">
        <v>-1020153.28</v>
      </c>
      <c r="M141">
        <v>1809525.85</v>
      </c>
      <c r="O141">
        <v>2554809.84</v>
      </c>
      <c r="P141">
        <v>89875</v>
      </c>
      <c r="Q141">
        <v>354.21</v>
      </c>
      <c r="S141">
        <v>796392.45</v>
      </c>
      <c r="T141">
        <v>13042.3</v>
      </c>
      <c r="U141">
        <v>1101524.75</v>
      </c>
      <c r="X141">
        <v>1891406.1</v>
      </c>
      <c r="Y141">
        <v>96732.45</v>
      </c>
      <c r="AA141">
        <v>10000</v>
      </c>
    </row>
    <row r="142" spans="1:27" x14ac:dyDescent="0.25">
      <c r="A142" t="s">
        <v>3118</v>
      </c>
      <c r="B142">
        <v>1170999.17</v>
      </c>
      <c r="C142">
        <v>0</v>
      </c>
      <c r="D142">
        <v>130423.99</v>
      </c>
      <c r="E142">
        <v>853951.3</v>
      </c>
      <c r="F142">
        <v>666466.64</v>
      </c>
      <c r="I142">
        <v>231111</v>
      </c>
      <c r="K142">
        <v>1154674.74</v>
      </c>
      <c r="M142">
        <v>1034850.95</v>
      </c>
      <c r="O142">
        <v>3743026.65</v>
      </c>
      <c r="P142">
        <v>9600</v>
      </c>
      <c r="Q142">
        <v>607.44000000000005</v>
      </c>
      <c r="S142">
        <v>1280821.5</v>
      </c>
      <c r="T142">
        <v>13500</v>
      </c>
      <c r="U142">
        <v>1949008.5</v>
      </c>
      <c r="V142">
        <v>3000</v>
      </c>
      <c r="X142">
        <v>2320161.4900000002</v>
      </c>
      <c r="Y142">
        <v>192641.19</v>
      </c>
      <c r="AA142">
        <v>10000</v>
      </c>
    </row>
    <row r="143" spans="1:27" x14ac:dyDescent="0.25">
      <c r="A143" t="s">
        <v>3119</v>
      </c>
      <c r="B143">
        <v>560007.62</v>
      </c>
      <c r="C143">
        <v>24472</v>
      </c>
      <c r="D143">
        <v>55823.17</v>
      </c>
      <c r="E143">
        <v>93610.69</v>
      </c>
      <c r="F143">
        <v>123339.96</v>
      </c>
      <c r="I143">
        <v>273985.8</v>
      </c>
      <c r="K143">
        <v>-1184545.1399999999</v>
      </c>
      <c r="M143">
        <v>1778360.15</v>
      </c>
      <c r="O143">
        <v>2923219.9</v>
      </c>
      <c r="P143">
        <v>21800</v>
      </c>
      <c r="Q143">
        <v>561.38</v>
      </c>
      <c r="S143">
        <v>2708213</v>
      </c>
      <c r="T143">
        <v>27000</v>
      </c>
      <c r="U143">
        <v>3258834</v>
      </c>
      <c r="V143">
        <v>480</v>
      </c>
      <c r="X143">
        <v>2236203.98</v>
      </c>
      <c r="Y143">
        <v>40197.11</v>
      </c>
      <c r="AA143">
        <v>10000</v>
      </c>
    </row>
    <row r="144" spans="1:27" x14ac:dyDescent="0.25">
      <c r="A144" t="s">
        <v>3120</v>
      </c>
      <c r="B144">
        <v>411333.88</v>
      </c>
      <c r="C144">
        <v>61050</v>
      </c>
      <c r="D144">
        <v>41346.28</v>
      </c>
      <c r="E144">
        <v>408164.67</v>
      </c>
      <c r="F144">
        <v>201336.19</v>
      </c>
      <c r="I144">
        <v>2838.77</v>
      </c>
      <c r="K144">
        <v>-1677638.01</v>
      </c>
      <c r="M144">
        <v>2463401.71</v>
      </c>
      <c r="O144">
        <v>2809922.87</v>
      </c>
      <c r="P144">
        <v>217075</v>
      </c>
      <c r="Q144">
        <v>334.17</v>
      </c>
      <c r="S144">
        <v>1349460</v>
      </c>
      <c r="T144">
        <v>13500</v>
      </c>
      <c r="U144">
        <v>1710738</v>
      </c>
      <c r="V144">
        <v>3000</v>
      </c>
      <c r="X144">
        <v>2107729.52</v>
      </c>
      <c r="Y144">
        <v>105719.47</v>
      </c>
      <c r="AA144">
        <v>10000</v>
      </c>
    </row>
    <row r="145" spans="1:27" x14ac:dyDescent="0.25">
      <c r="A145" t="s">
        <v>3121</v>
      </c>
      <c r="B145">
        <v>1495132.31</v>
      </c>
      <c r="C145">
        <v>0</v>
      </c>
      <c r="D145">
        <v>175088.47</v>
      </c>
      <c r="E145">
        <v>13967.51</v>
      </c>
      <c r="F145">
        <v>68840.77</v>
      </c>
      <c r="I145">
        <v>10.08</v>
      </c>
      <c r="K145">
        <v>-897136.65</v>
      </c>
      <c r="M145">
        <v>1748544.54</v>
      </c>
      <c r="O145">
        <v>4173854.04</v>
      </c>
      <c r="P145">
        <v>256050</v>
      </c>
      <c r="Q145">
        <v>883.13</v>
      </c>
      <c r="S145">
        <v>2293464.6</v>
      </c>
      <c r="T145">
        <v>13500</v>
      </c>
      <c r="U145">
        <v>2597894.6</v>
      </c>
      <c r="V145">
        <v>25748</v>
      </c>
      <c r="X145">
        <v>3392788.08</v>
      </c>
      <c r="Y145">
        <v>34366</v>
      </c>
    </row>
    <row r="146" spans="1:27" x14ac:dyDescent="0.25">
      <c r="A146" t="s">
        <v>3122</v>
      </c>
      <c r="B146">
        <v>639060.43999999994</v>
      </c>
      <c r="C146">
        <v>0</v>
      </c>
      <c r="D146">
        <v>72829.53</v>
      </c>
      <c r="E146">
        <v>991473.02</v>
      </c>
      <c r="F146">
        <v>98998.31</v>
      </c>
      <c r="I146">
        <v>518.65</v>
      </c>
      <c r="K146">
        <v>1209491.26</v>
      </c>
      <c r="M146">
        <v>577706.88</v>
      </c>
      <c r="O146">
        <v>3855993.32</v>
      </c>
      <c r="Q146">
        <v>684.79</v>
      </c>
      <c r="S146">
        <v>2155286</v>
      </c>
      <c r="T146">
        <v>13500</v>
      </c>
      <c r="U146">
        <v>2728445.88</v>
      </c>
      <c r="V146">
        <v>15000</v>
      </c>
      <c r="X146">
        <v>3036157.85</v>
      </c>
      <c r="Y146">
        <v>117666.46</v>
      </c>
      <c r="AA146">
        <v>10000</v>
      </c>
    </row>
    <row r="147" spans="1:27" x14ac:dyDescent="0.25">
      <c r="A147" t="s">
        <v>3123</v>
      </c>
      <c r="B147">
        <v>1377893.35</v>
      </c>
      <c r="C147">
        <v>0</v>
      </c>
      <c r="D147">
        <v>309364.62</v>
      </c>
      <c r="E147">
        <v>58233</v>
      </c>
      <c r="F147">
        <v>115807.85</v>
      </c>
      <c r="I147">
        <v>71546.429999999993</v>
      </c>
      <c r="K147">
        <v>-1607109.34</v>
      </c>
      <c r="M147">
        <v>3628551.99</v>
      </c>
      <c r="O147">
        <v>3918067.56</v>
      </c>
      <c r="P147">
        <v>709499</v>
      </c>
      <c r="Q147">
        <v>1513.07</v>
      </c>
      <c r="S147">
        <v>2403796.5</v>
      </c>
      <c r="T147">
        <v>13500</v>
      </c>
      <c r="U147">
        <v>2803136.5</v>
      </c>
      <c r="V147">
        <v>4500</v>
      </c>
      <c r="X147">
        <v>4167994.83</v>
      </c>
      <c r="Y147">
        <v>29984.58</v>
      </c>
      <c r="AA147">
        <v>50920.480000000003</v>
      </c>
    </row>
    <row r="148" spans="1:27" x14ac:dyDescent="0.25">
      <c r="A148" t="s">
        <v>3124</v>
      </c>
      <c r="B148">
        <v>1115132.6100000001</v>
      </c>
      <c r="C148">
        <v>0</v>
      </c>
      <c r="D148">
        <v>60183.25</v>
      </c>
      <c r="E148">
        <v>419537.35</v>
      </c>
      <c r="F148">
        <v>90833.94</v>
      </c>
      <c r="I148">
        <v>47169</v>
      </c>
      <c r="K148">
        <v>-710280.34</v>
      </c>
      <c r="M148">
        <v>2252597.11</v>
      </c>
      <c r="O148">
        <v>3134839.43</v>
      </c>
      <c r="P148">
        <v>188000</v>
      </c>
      <c r="Q148">
        <v>1058.74</v>
      </c>
      <c r="S148">
        <v>1715395.5</v>
      </c>
      <c r="T148">
        <v>27000</v>
      </c>
      <c r="U148">
        <v>2170713.4300000002</v>
      </c>
      <c r="X148">
        <v>2663893.36</v>
      </c>
      <c r="Y148">
        <v>75798.720000000001</v>
      </c>
      <c r="AA148">
        <v>10000</v>
      </c>
    </row>
    <row r="149" spans="1:27" x14ac:dyDescent="0.25">
      <c r="A149" t="s">
        <v>3125</v>
      </c>
      <c r="B149">
        <v>395826.84</v>
      </c>
      <c r="C149">
        <v>0</v>
      </c>
      <c r="D149">
        <v>46424.97</v>
      </c>
      <c r="E149">
        <v>1125599.3400000001</v>
      </c>
      <c r="F149">
        <v>57780</v>
      </c>
      <c r="I149">
        <v>6735</v>
      </c>
      <c r="K149">
        <v>875914.91</v>
      </c>
      <c r="M149">
        <v>605433.22</v>
      </c>
      <c r="O149">
        <v>2057187.68</v>
      </c>
      <c r="P149">
        <v>81815</v>
      </c>
      <c r="Q149">
        <v>341.37</v>
      </c>
      <c r="S149">
        <v>1008639</v>
      </c>
      <c r="T149">
        <v>-2062.8000000000002</v>
      </c>
      <c r="U149">
        <v>1436038.2</v>
      </c>
      <c r="X149">
        <v>1439931.57</v>
      </c>
      <c r="Y149">
        <v>104477.46</v>
      </c>
      <c r="AA149">
        <v>10000</v>
      </c>
    </row>
    <row r="150" spans="1:27" x14ac:dyDescent="0.25">
      <c r="A150" t="s">
        <v>3126</v>
      </c>
      <c r="B150">
        <v>582669.67000000004</v>
      </c>
      <c r="C150">
        <v>0</v>
      </c>
      <c r="D150">
        <v>38961.85</v>
      </c>
      <c r="E150">
        <v>1176657.6499999999</v>
      </c>
      <c r="F150">
        <v>28254.69</v>
      </c>
      <c r="I150">
        <v>1076.05</v>
      </c>
      <c r="K150">
        <v>927555.26</v>
      </c>
      <c r="M150">
        <v>698047.3</v>
      </c>
      <c r="O150">
        <v>1546966.69</v>
      </c>
      <c r="P150">
        <v>60019.49</v>
      </c>
      <c r="Q150">
        <v>326.77999999999997</v>
      </c>
      <c r="S150">
        <v>1438633.5</v>
      </c>
      <c r="T150">
        <v>27000</v>
      </c>
      <c r="U150">
        <v>1835806.5</v>
      </c>
      <c r="X150">
        <v>1260091.44</v>
      </c>
      <c r="Y150">
        <v>87181.02</v>
      </c>
      <c r="AA150">
        <v>10000</v>
      </c>
    </row>
    <row r="151" spans="1:27" x14ac:dyDescent="0.25">
      <c r="A151" t="s">
        <v>3127</v>
      </c>
      <c r="B151">
        <v>239675.72</v>
      </c>
      <c r="C151">
        <v>0</v>
      </c>
      <c r="D151">
        <v>62433.17</v>
      </c>
      <c r="E151">
        <v>815017.7</v>
      </c>
      <c r="F151">
        <v>11702.64</v>
      </c>
      <c r="I151">
        <v>24386.23</v>
      </c>
      <c r="K151">
        <v>587481.24</v>
      </c>
      <c r="M151">
        <v>399608.02</v>
      </c>
      <c r="O151">
        <v>1911954.25</v>
      </c>
      <c r="P151">
        <v>141010</v>
      </c>
      <c r="Q151">
        <v>168.95</v>
      </c>
      <c r="S151">
        <v>1632744</v>
      </c>
      <c r="T151">
        <v>15500</v>
      </c>
      <c r="U151">
        <v>1930097</v>
      </c>
      <c r="X151">
        <v>1606587.93</v>
      </c>
      <c r="Y151">
        <v>79129.03</v>
      </c>
      <c r="AA151">
        <v>10000</v>
      </c>
    </row>
    <row r="152" spans="1:27" x14ac:dyDescent="0.25">
      <c r="A152" t="s">
        <v>3128</v>
      </c>
      <c r="B152">
        <v>401828.18</v>
      </c>
      <c r="C152">
        <v>0</v>
      </c>
      <c r="D152">
        <v>81072.78</v>
      </c>
      <c r="E152">
        <v>290650.23</v>
      </c>
      <c r="F152">
        <v>78275.7</v>
      </c>
      <c r="I152">
        <v>65587</v>
      </c>
      <c r="K152">
        <v>-1009202.71</v>
      </c>
      <c r="M152">
        <v>1677902.08</v>
      </c>
      <c r="O152">
        <v>1918836.54</v>
      </c>
      <c r="P152">
        <v>113970</v>
      </c>
      <c r="Q152">
        <v>334.46</v>
      </c>
      <c r="S152">
        <v>1205135</v>
      </c>
      <c r="T152">
        <v>13500</v>
      </c>
      <c r="U152">
        <v>1677585</v>
      </c>
      <c r="V152">
        <v>4500</v>
      </c>
      <c r="X152">
        <v>1290872.42</v>
      </c>
      <c r="Y152">
        <v>73429.56</v>
      </c>
      <c r="AA152">
        <v>10000</v>
      </c>
    </row>
    <row r="153" spans="1:27" x14ac:dyDescent="0.25">
      <c r="A153" t="s">
        <v>3129</v>
      </c>
      <c r="B153">
        <v>602359.53</v>
      </c>
      <c r="C153">
        <v>0</v>
      </c>
      <c r="D153">
        <v>223602.61</v>
      </c>
      <c r="E153">
        <v>745044.98</v>
      </c>
      <c r="F153">
        <v>115957.05</v>
      </c>
      <c r="I153">
        <v>1086.74</v>
      </c>
      <c r="K153">
        <v>662257.37</v>
      </c>
      <c r="M153">
        <v>511906.95</v>
      </c>
      <c r="O153">
        <v>2768093.54</v>
      </c>
      <c r="P153">
        <v>262000</v>
      </c>
      <c r="Q153">
        <v>498.71</v>
      </c>
      <c r="S153">
        <v>2612762</v>
      </c>
      <c r="T153">
        <v>63000</v>
      </c>
      <c r="U153">
        <v>3278816</v>
      </c>
      <c r="V153">
        <v>16048</v>
      </c>
      <c r="X153">
        <v>1619866.1</v>
      </c>
      <c r="Y153">
        <v>103359.6</v>
      </c>
      <c r="AA153">
        <v>10000</v>
      </c>
    </row>
    <row r="154" spans="1:27" x14ac:dyDescent="0.25">
      <c r="A154" t="s">
        <v>3130</v>
      </c>
      <c r="B154">
        <v>1196745.19</v>
      </c>
      <c r="C154">
        <v>0</v>
      </c>
      <c r="D154">
        <v>143672.68</v>
      </c>
      <c r="E154">
        <v>644043.06000000006</v>
      </c>
      <c r="F154">
        <v>148641.97</v>
      </c>
      <c r="I154">
        <v>127444.14</v>
      </c>
      <c r="K154">
        <v>-1553505.16</v>
      </c>
      <c r="M154">
        <v>3252587.34</v>
      </c>
      <c r="O154">
        <v>2756898.43</v>
      </c>
      <c r="P154">
        <v>140300</v>
      </c>
      <c r="Q154">
        <v>890.59</v>
      </c>
      <c r="S154">
        <v>1718951.5</v>
      </c>
      <c r="T154">
        <v>30000</v>
      </c>
      <c r="U154">
        <v>2339883.5</v>
      </c>
      <c r="V154">
        <v>3000</v>
      </c>
      <c r="X154">
        <v>1949359.44</v>
      </c>
      <c r="Y154">
        <v>174127</v>
      </c>
      <c r="AA154">
        <v>10000</v>
      </c>
    </row>
    <row r="155" spans="1:27" x14ac:dyDescent="0.25">
      <c r="A155" t="s">
        <v>3175</v>
      </c>
      <c r="B155">
        <v>755307.22</v>
      </c>
      <c r="C155">
        <v>0</v>
      </c>
      <c r="D155">
        <v>148068.68</v>
      </c>
      <c r="E155">
        <v>1486447.88</v>
      </c>
      <c r="F155">
        <v>107888.99</v>
      </c>
      <c r="I155">
        <v>196.82</v>
      </c>
      <c r="K155">
        <v>-529564.99</v>
      </c>
      <c r="M155">
        <v>2705484.32</v>
      </c>
      <c r="O155">
        <v>2269479.9900000002</v>
      </c>
      <c r="P155">
        <v>200380</v>
      </c>
      <c r="Q155">
        <v>712.5</v>
      </c>
      <c r="S155">
        <v>1089272</v>
      </c>
      <c r="T155">
        <v>14980</v>
      </c>
      <c r="U155">
        <v>1458796</v>
      </c>
      <c r="V155">
        <v>720</v>
      </c>
      <c r="X155">
        <v>1701900.68</v>
      </c>
      <c r="Y155">
        <v>127943.19</v>
      </c>
      <c r="AA155">
        <v>10000</v>
      </c>
    </row>
    <row r="156" spans="1:27" x14ac:dyDescent="0.25">
      <c r="A156" t="s">
        <v>3131</v>
      </c>
      <c r="B156">
        <v>876782.6</v>
      </c>
      <c r="C156">
        <v>0</v>
      </c>
      <c r="D156">
        <v>79018.27</v>
      </c>
      <c r="E156">
        <v>284395.43</v>
      </c>
      <c r="F156">
        <v>86299.8</v>
      </c>
      <c r="I156">
        <v>3398.04</v>
      </c>
      <c r="L156">
        <v>-771368.44</v>
      </c>
      <c r="M156">
        <v>1733406.94</v>
      </c>
      <c r="O156">
        <v>1691353.23</v>
      </c>
      <c r="P156">
        <v>775915</v>
      </c>
      <c r="Q156">
        <v>542.46</v>
      </c>
      <c r="S156">
        <v>1757700</v>
      </c>
      <c r="T156">
        <v>11500</v>
      </c>
      <c r="U156">
        <v>2428719.25</v>
      </c>
      <c r="V156">
        <v>2000</v>
      </c>
      <c r="W156">
        <v>11386</v>
      </c>
      <c r="X156">
        <v>771546.32</v>
      </c>
      <c r="Y156">
        <v>254832.06</v>
      </c>
      <c r="AA156">
        <v>45000</v>
      </c>
    </row>
    <row r="157" spans="1:27" x14ac:dyDescent="0.25">
      <c r="A157" t="s">
        <v>3132</v>
      </c>
      <c r="B157">
        <v>582542.77</v>
      </c>
      <c r="C157">
        <v>0</v>
      </c>
      <c r="D157">
        <v>31067.59</v>
      </c>
      <c r="E157">
        <v>69610.13</v>
      </c>
      <c r="F157">
        <v>76063.820000000007</v>
      </c>
      <c r="I157">
        <v>975</v>
      </c>
      <c r="L157">
        <v>-1475347.24</v>
      </c>
      <c r="M157">
        <v>1890457.72</v>
      </c>
      <c r="O157">
        <v>1026220.85</v>
      </c>
      <c r="P157">
        <v>504281</v>
      </c>
      <c r="Q157">
        <v>376.14</v>
      </c>
      <c r="S157">
        <v>1119200</v>
      </c>
      <c r="T157">
        <v>27000</v>
      </c>
      <c r="U157">
        <v>1430504</v>
      </c>
      <c r="W157">
        <v>4800</v>
      </c>
      <c r="X157">
        <v>511427.01</v>
      </c>
      <c r="Y157">
        <v>30435.65</v>
      </c>
      <c r="AA157">
        <v>54000</v>
      </c>
    </row>
    <row r="158" spans="1:27" x14ac:dyDescent="0.25">
      <c r="A158" t="s">
        <v>3133</v>
      </c>
      <c r="B158">
        <v>560754.04</v>
      </c>
      <c r="C158">
        <v>0</v>
      </c>
      <c r="D158">
        <v>123569.81</v>
      </c>
      <c r="E158">
        <v>1945884.4</v>
      </c>
      <c r="F158">
        <v>-60655.45</v>
      </c>
      <c r="I158">
        <v>6.9</v>
      </c>
      <c r="L158">
        <v>1780150.13</v>
      </c>
      <c r="M158">
        <v>715300.29</v>
      </c>
      <c r="O158">
        <v>1873884.42</v>
      </c>
      <c r="P158">
        <v>168030</v>
      </c>
      <c r="Q158">
        <v>423.24</v>
      </c>
      <c r="S158">
        <v>1351910</v>
      </c>
      <c r="T158">
        <v>13500</v>
      </c>
      <c r="U158">
        <v>2104067</v>
      </c>
      <c r="W158">
        <v>15080</v>
      </c>
      <c r="X158">
        <v>463634.61</v>
      </c>
      <c r="Y158">
        <v>287295.57</v>
      </c>
    </row>
    <row r="159" spans="1:27" x14ac:dyDescent="0.25">
      <c r="A159" t="s">
        <v>3134</v>
      </c>
      <c r="B159">
        <v>409203.76</v>
      </c>
      <c r="C159">
        <v>0</v>
      </c>
      <c r="D159">
        <v>128818.14</v>
      </c>
      <c r="E159">
        <v>103859.53</v>
      </c>
      <c r="F159">
        <v>88979.03</v>
      </c>
      <c r="I159">
        <v>2771.04</v>
      </c>
      <c r="L159">
        <v>-819109.57</v>
      </c>
      <c r="M159">
        <v>1595931.52</v>
      </c>
      <c r="O159">
        <v>1825974.23</v>
      </c>
      <c r="P159">
        <v>29500</v>
      </c>
      <c r="Q159">
        <v>663.75</v>
      </c>
      <c r="S159">
        <v>1220940</v>
      </c>
      <c r="U159">
        <v>1966835</v>
      </c>
      <c r="W159">
        <v>12120</v>
      </c>
      <c r="X159">
        <v>568161.24</v>
      </c>
      <c r="Y159">
        <v>99680.02</v>
      </c>
      <c r="AA159">
        <v>89051.75</v>
      </c>
    </row>
    <row r="160" spans="1:27" x14ac:dyDescent="0.25">
      <c r="A160" t="s">
        <v>3135</v>
      </c>
      <c r="B160">
        <v>421579.58</v>
      </c>
      <c r="C160">
        <v>0</v>
      </c>
      <c r="D160">
        <v>48981.62</v>
      </c>
      <c r="E160">
        <v>245525.98</v>
      </c>
      <c r="F160">
        <v>906530.82</v>
      </c>
      <c r="G160">
        <v>14355</v>
      </c>
      <c r="I160">
        <v>374.32</v>
      </c>
      <c r="L160">
        <v>-1351937.17</v>
      </c>
      <c r="M160">
        <v>2218013.29</v>
      </c>
      <c r="O160">
        <v>1490039.32</v>
      </c>
      <c r="P160">
        <v>14250</v>
      </c>
      <c r="Q160">
        <v>1190.43</v>
      </c>
      <c r="S160">
        <v>1333676.5</v>
      </c>
      <c r="U160">
        <v>1673654.5</v>
      </c>
      <c r="X160">
        <v>225013.81</v>
      </c>
      <c r="Y160">
        <v>76623.38</v>
      </c>
    </row>
    <row r="161" spans="1:26" x14ac:dyDescent="0.25">
      <c r="A161" t="s">
        <v>3136</v>
      </c>
      <c r="B161">
        <v>418104.19</v>
      </c>
      <c r="C161">
        <v>0</v>
      </c>
      <c r="D161">
        <v>44974.59</v>
      </c>
      <c r="E161">
        <v>110745.28</v>
      </c>
      <c r="F161">
        <v>346449.91</v>
      </c>
      <c r="I161">
        <v>814.95</v>
      </c>
      <c r="L161">
        <v>-765562.14</v>
      </c>
      <c r="M161">
        <v>1904185.77</v>
      </c>
      <c r="O161">
        <v>876164.71</v>
      </c>
      <c r="P161">
        <v>115337</v>
      </c>
      <c r="Q161">
        <v>599.64</v>
      </c>
      <c r="S161">
        <v>2211387</v>
      </c>
      <c r="T161">
        <v>11840</v>
      </c>
      <c r="U161">
        <v>2655151</v>
      </c>
      <c r="X161">
        <v>383438.79</v>
      </c>
      <c r="Y161">
        <v>155275.67000000001</v>
      </c>
    </row>
    <row r="162" spans="1:26" x14ac:dyDescent="0.25">
      <c r="A162" t="s">
        <v>3137</v>
      </c>
      <c r="B162">
        <v>278950.84999999998</v>
      </c>
      <c r="C162">
        <v>0</v>
      </c>
      <c r="D162">
        <v>35940.31</v>
      </c>
      <c r="E162">
        <v>352766.92</v>
      </c>
      <c r="F162">
        <v>393608.99</v>
      </c>
      <c r="I162">
        <v>136.63999999999999</v>
      </c>
      <c r="L162">
        <v>-872815.34</v>
      </c>
      <c r="M162">
        <v>2050038.21</v>
      </c>
      <c r="O162">
        <v>962633.34</v>
      </c>
      <c r="Q162">
        <v>378.09</v>
      </c>
      <c r="S162">
        <v>1395635</v>
      </c>
      <c r="U162">
        <v>1866254</v>
      </c>
      <c r="X162">
        <v>195101.71</v>
      </c>
      <c r="Y162">
        <v>185033.16</v>
      </c>
    </row>
    <row r="163" spans="1:26" x14ac:dyDescent="0.25">
      <c r="A163" t="s">
        <v>3138</v>
      </c>
      <c r="B163">
        <v>485544.67</v>
      </c>
      <c r="D163">
        <v>92597.85</v>
      </c>
      <c r="E163">
        <v>1225474.07</v>
      </c>
      <c r="F163">
        <v>277685.57</v>
      </c>
      <c r="G163">
        <v>2190</v>
      </c>
      <c r="I163">
        <v>480</v>
      </c>
      <c r="L163">
        <v>1961602.78</v>
      </c>
      <c r="M163">
        <v>345682.71</v>
      </c>
      <c r="O163">
        <v>643897.37</v>
      </c>
      <c r="P163">
        <v>281300</v>
      </c>
      <c r="Q163">
        <v>684.33</v>
      </c>
      <c r="S163">
        <v>1964536.5</v>
      </c>
      <c r="T163">
        <v>37331</v>
      </c>
      <c r="U163">
        <v>2398941.5</v>
      </c>
      <c r="X163">
        <v>230158.24</v>
      </c>
      <c r="Y163">
        <v>289102.78999999998</v>
      </c>
    </row>
    <row r="164" spans="1:26" x14ac:dyDescent="0.25">
      <c r="A164" t="s">
        <v>3139</v>
      </c>
      <c r="B164">
        <v>999536.21</v>
      </c>
      <c r="C164">
        <v>0</v>
      </c>
      <c r="D164">
        <v>63251.03</v>
      </c>
      <c r="E164">
        <v>690202.08</v>
      </c>
      <c r="F164">
        <v>148988.35</v>
      </c>
      <c r="I164">
        <v>254.04</v>
      </c>
      <c r="L164">
        <v>969753.64</v>
      </c>
      <c r="M164">
        <v>633085.80000000005</v>
      </c>
      <c r="O164">
        <v>1032103.27</v>
      </c>
      <c r="P164">
        <v>234400</v>
      </c>
      <c r="Q164">
        <v>785.58</v>
      </c>
      <c r="S164">
        <v>783640</v>
      </c>
      <c r="T164">
        <v>28500</v>
      </c>
      <c r="U164">
        <v>1098217</v>
      </c>
      <c r="X164">
        <v>397033.93</v>
      </c>
      <c r="Y164">
        <v>140245.01999999999</v>
      </c>
    </row>
    <row r="165" spans="1:26" x14ac:dyDescent="0.25">
      <c r="A165" t="s">
        <v>3140</v>
      </c>
      <c r="B165">
        <v>1843073.92</v>
      </c>
      <c r="C165">
        <v>0</v>
      </c>
      <c r="D165">
        <v>39181.25</v>
      </c>
      <c r="E165">
        <v>66210.06</v>
      </c>
      <c r="F165">
        <v>223726.03</v>
      </c>
      <c r="I165">
        <v>192.47</v>
      </c>
      <c r="L165">
        <v>148508.89000000001</v>
      </c>
      <c r="M165">
        <v>1315994.6399999999</v>
      </c>
      <c r="O165">
        <v>1398030.76</v>
      </c>
      <c r="P165">
        <v>204000</v>
      </c>
      <c r="Q165">
        <v>1673.42</v>
      </c>
      <c r="S165">
        <v>1667730</v>
      </c>
      <c r="T165">
        <v>111100</v>
      </c>
      <c r="U165">
        <v>2052616</v>
      </c>
      <c r="X165">
        <v>396867.76</v>
      </c>
      <c r="Y165">
        <v>28965.06</v>
      </c>
      <c r="Z165">
        <v>51360</v>
      </c>
    </row>
    <row r="166" spans="1:26" x14ac:dyDescent="0.25">
      <c r="A166" t="s">
        <v>3141</v>
      </c>
      <c r="B166">
        <v>1148553.49</v>
      </c>
      <c r="C166">
        <v>0</v>
      </c>
      <c r="D166">
        <v>55329.83</v>
      </c>
      <c r="E166">
        <v>83876.22</v>
      </c>
      <c r="F166">
        <v>415998.86</v>
      </c>
      <c r="G166">
        <v>7500</v>
      </c>
      <c r="I166">
        <v>619.48</v>
      </c>
      <c r="L166">
        <v>-410467.24</v>
      </c>
      <c r="M166">
        <v>1954472.19</v>
      </c>
      <c r="O166">
        <v>1478049.2</v>
      </c>
      <c r="P166">
        <v>186000</v>
      </c>
      <c r="Q166">
        <v>979.87</v>
      </c>
      <c r="S166">
        <v>2149420</v>
      </c>
      <c r="T166">
        <v>27000</v>
      </c>
      <c r="U166">
        <v>2566428</v>
      </c>
      <c r="X166">
        <v>787142.37</v>
      </c>
      <c r="Y166">
        <v>157180.23000000001</v>
      </c>
      <c r="Z166">
        <v>52500</v>
      </c>
    </row>
    <row r="167" spans="1:26" x14ac:dyDescent="0.25">
      <c r="A167" t="s">
        <v>3142</v>
      </c>
      <c r="B167">
        <v>1060348.1100000001</v>
      </c>
      <c r="C167">
        <v>0</v>
      </c>
      <c r="D167">
        <v>42222.34</v>
      </c>
      <c r="E167">
        <v>308183.25</v>
      </c>
      <c r="F167">
        <v>37428.83</v>
      </c>
      <c r="G167">
        <v>18900</v>
      </c>
      <c r="I167">
        <v>354.76</v>
      </c>
      <c r="L167">
        <v>-258143.61</v>
      </c>
      <c r="M167">
        <v>1659140.58</v>
      </c>
      <c r="O167">
        <v>1132211.74</v>
      </c>
      <c r="P167">
        <v>25200</v>
      </c>
      <c r="Q167">
        <v>1299.6099999999999</v>
      </c>
      <c r="S167">
        <v>1341170</v>
      </c>
      <c r="T167">
        <v>29500</v>
      </c>
      <c r="U167">
        <v>1641054</v>
      </c>
      <c r="X167">
        <v>733522.76</v>
      </c>
      <c r="Y167">
        <v>83886.33</v>
      </c>
      <c r="Z167">
        <v>45000</v>
      </c>
    </row>
    <row r="168" spans="1:26" x14ac:dyDescent="0.25">
      <c r="A168" t="s">
        <v>3143</v>
      </c>
      <c r="B168">
        <v>297969.32</v>
      </c>
      <c r="C168">
        <v>0</v>
      </c>
      <c r="D168">
        <v>34757.39</v>
      </c>
      <c r="E168">
        <v>152223.43</v>
      </c>
      <c r="F168">
        <v>189930.38</v>
      </c>
      <c r="G168">
        <v>44795</v>
      </c>
      <c r="I168">
        <v>1309.98</v>
      </c>
      <c r="L168">
        <v>-2633095.4700000002</v>
      </c>
      <c r="M168">
        <v>3430123.36</v>
      </c>
      <c r="O168">
        <v>1427034.32</v>
      </c>
      <c r="Q168">
        <v>417.94</v>
      </c>
      <c r="S168">
        <v>2225520</v>
      </c>
      <c r="T168">
        <v>15250</v>
      </c>
      <c r="U168">
        <v>2613433.79</v>
      </c>
      <c r="V168">
        <v>5672</v>
      </c>
      <c r="W168">
        <v>19000</v>
      </c>
      <c r="X168">
        <v>934201.51</v>
      </c>
      <c r="Y168">
        <v>91941.66</v>
      </c>
      <c r="Z168">
        <v>36000</v>
      </c>
    </row>
    <row r="169" spans="1:26" x14ac:dyDescent="0.25">
      <c r="A169" t="s">
        <v>3144</v>
      </c>
      <c r="B169">
        <v>345568.31</v>
      </c>
      <c r="C169">
        <v>0</v>
      </c>
      <c r="D169">
        <v>69162.59</v>
      </c>
      <c r="E169">
        <v>399773.27</v>
      </c>
      <c r="F169">
        <v>152569.15</v>
      </c>
      <c r="I169">
        <v>1155.93</v>
      </c>
      <c r="L169">
        <v>915401.62</v>
      </c>
      <c r="O169">
        <v>1443815.69</v>
      </c>
      <c r="Q169">
        <v>770.37</v>
      </c>
      <c r="S169">
        <v>1101220</v>
      </c>
      <c r="T169">
        <v>17000</v>
      </c>
      <c r="U169">
        <v>1529389</v>
      </c>
      <c r="V169">
        <v>3000</v>
      </c>
      <c r="X169">
        <v>364324.86</v>
      </c>
      <c r="Y169">
        <v>25700.18</v>
      </c>
    </row>
    <row r="170" spans="1:26" x14ac:dyDescent="0.25">
      <c r="A170" t="s">
        <v>3145</v>
      </c>
      <c r="B170">
        <v>523818.97</v>
      </c>
      <c r="C170">
        <v>0</v>
      </c>
      <c r="D170">
        <v>76445.67</v>
      </c>
      <c r="E170">
        <v>150263.89000000001</v>
      </c>
      <c r="F170">
        <v>473511.59</v>
      </c>
      <c r="I170">
        <v>915.95</v>
      </c>
      <c r="L170">
        <v>1261350.3999999999</v>
      </c>
      <c r="O170">
        <v>1685240.13</v>
      </c>
      <c r="Q170">
        <v>1078.55</v>
      </c>
      <c r="S170">
        <v>1496750</v>
      </c>
      <c r="T170">
        <v>34000</v>
      </c>
      <c r="U170">
        <v>2117916.84</v>
      </c>
      <c r="X170">
        <v>564391.21</v>
      </c>
      <c r="Y170">
        <v>122088.11</v>
      </c>
    </row>
    <row r="171" spans="1:26" x14ac:dyDescent="0.25">
      <c r="A171" t="s">
        <v>3146</v>
      </c>
      <c r="B171">
        <v>190223.62</v>
      </c>
      <c r="D171">
        <v>47935.11</v>
      </c>
      <c r="E171">
        <v>319690.44</v>
      </c>
      <c r="F171">
        <v>723083.66</v>
      </c>
      <c r="I171">
        <v>18</v>
      </c>
      <c r="L171">
        <v>1190014.76</v>
      </c>
      <c r="O171">
        <v>1227846.1399999999</v>
      </c>
      <c r="Q171">
        <v>485.43</v>
      </c>
      <c r="S171">
        <v>1356070</v>
      </c>
      <c r="T171">
        <v>22000</v>
      </c>
      <c r="U171">
        <v>1826582</v>
      </c>
      <c r="V171">
        <v>1500</v>
      </c>
      <c r="X171">
        <v>274283.76</v>
      </c>
      <c r="Y171">
        <v>60359.49</v>
      </c>
    </row>
    <row r="172" spans="1:26" x14ac:dyDescent="0.25">
      <c r="A172" t="s">
        <v>3147</v>
      </c>
      <c r="B172">
        <v>1071806.6599999999</v>
      </c>
      <c r="C172">
        <v>0</v>
      </c>
      <c r="D172">
        <v>91947.95</v>
      </c>
      <c r="E172">
        <v>46443.86</v>
      </c>
      <c r="F172">
        <v>-47257.46</v>
      </c>
      <c r="I172">
        <v>883.6</v>
      </c>
      <c r="L172">
        <v>722298.2</v>
      </c>
      <c r="O172">
        <v>1485139.12</v>
      </c>
      <c r="P172">
        <v>291520</v>
      </c>
      <c r="Q172">
        <v>1150.6600000000001</v>
      </c>
      <c r="S172">
        <v>2043070</v>
      </c>
      <c r="T172">
        <v>34000</v>
      </c>
      <c r="U172">
        <v>2551093</v>
      </c>
      <c r="W172">
        <v>6000</v>
      </c>
      <c r="X172">
        <v>308231.21000000002</v>
      </c>
      <c r="Y172">
        <v>132190.10999999999</v>
      </c>
    </row>
    <row r="173" spans="1:26" x14ac:dyDescent="0.25">
      <c r="A173" t="s">
        <v>3148</v>
      </c>
      <c r="B173">
        <v>1100187.32</v>
      </c>
      <c r="C173">
        <v>0</v>
      </c>
      <c r="D173">
        <v>115473.66</v>
      </c>
      <c r="E173">
        <v>282165.67</v>
      </c>
      <c r="F173">
        <v>281283.39</v>
      </c>
      <c r="I173">
        <v>1414.98</v>
      </c>
      <c r="L173">
        <v>1516605.12</v>
      </c>
      <c r="O173">
        <v>1623223.59</v>
      </c>
      <c r="P173">
        <v>263900</v>
      </c>
      <c r="Q173">
        <v>1792.04</v>
      </c>
      <c r="S173">
        <v>1746230</v>
      </c>
      <c r="T173">
        <v>29000</v>
      </c>
      <c r="U173">
        <v>2251328</v>
      </c>
      <c r="V173">
        <v>4500</v>
      </c>
      <c r="W173">
        <v>2940</v>
      </c>
      <c r="X173">
        <v>575550.5</v>
      </c>
      <c r="Y173">
        <v>128573.44</v>
      </c>
    </row>
    <row r="174" spans="1:26" x14ac:dyDescent="0.25">
      <c r="A174" t="s">
        <v>3149</v>
      </c>
      <c r="B174">
        <v>672334.09</v>
      </c>
      <c r="C174">
        <v>0</v>
      </c>
      <c r="D174">
        <v>41264.39</v>
      </c>
      <c r="E174">
        <v>303175.11</v>
      </c>
      <c r="F174">
        <v>158861.76999999999</v>
      </c>
      <c r="I174">
        <v>-616.41999999999996</v>
      </c>
      <c r="L174">
        <v>1064877.83</v>
      </c>
      <c r="O174">
        <v>2131283.9</v>
      </c>
      <c r="Q174">
        <v>979.26</v>
      </c>
      <c r="S174">
        <v>1617640</v>
      </c>
      <c r="T174">
        <v>34000</v>
      </c>
      <c r="U174">
        <v>2500081.92</v>
      </c>
      <c r="X174">
        <v>636582.22</v>
      </c>
      <c r="Y174">
        <v>80046.320000000007</v>
      </c>
    </row>
    <row r="175" spans="1:26" x14ac:dyDescent="0.25">
      <c r="A175" t="s">
        <v>3150</v>
      </c>
      <c r="B175">
        <v>1777528.75</v>
      </c>
      <c r="C175">
        <v>0</v>
      </c>
      <c r="D175">
        <v>559815.66</v>
      </c>
      <c r="E175">
        <v>96727.87</v>
      </c>
      <c r="F175">
        <v>172332.17</v>
      </c>
      <c r="I175">
        <v>514.11</v>
      </c>
      <c r="L175">
        <v>-282522.40000000002</v>
      </c>
      <c r="M175">
        <v>1908740.29</v>
      </c>
      <c r="O175">
        <v>2166874.6</v>
      </c>
      <c r="P175">
        <v>326000</v>
      </c>
      <c r="Q175">
        <v>1356.83</v>
      </c>
      <c r="S175">
        <v>1545030</v>
      </c>
      <c r="U175">
        <v>2142458</v>
      </c>
      <c r="X175">
        <v>412052.01</v>
      </c>
      <c r="Y175">
        <v>59078.97</v>
      </c>
    </row>
    <row r="176" spans="1:26" x14ac:dyDescent="0.25">
      <c r="A176" t="s">
        <v>3151</v>
      </c>
      <c r="B176">
        <v>1385024.88</v>
      </c>
      <c r="C176">
        <v>9700</v>
      </c>
      <c r="D176">
        <v>301866.15999999997</v>
      </c>
      <c r="E176">
        <v>281573.36</v>
      </c>
      <c r="F176">
        <v>757496.48</v>
      </c>
      <c r="I176">
        <v>65.42</v>
      </c>
      <c r="L176">
        <v>-625494.52</v>
      </c>
      <c r="M176">
        <v>2036218.61</v>
      </c>
      <c r="O176">
        <v>2838333.61</v>
      </c>
      <c r="P176">
        <v>296000</v>
      </c>
      <c r="Q176">
        <v>960.16</v>
      </c>
      <c r="S176">
        <v>1106550</v>
      </c>
      <c r="U176">
        <v>1594099</v>
      </c>
      <c r="X176">
        <v>518114.42</v>
      </c>
      <c r="Y176">
        <v>150381.48000000001</v>
      </c>
    </row>
    <row r="177" spans="1:27" x14ac:dyDescent="0.25">
      <c r="A177" t="s">
        <v>3152</v>
      </c>
      <c r="B177">
        <v>933288.81</v>
      </c>
      <c r="C177">
        <v>33966</v>
      </c>
      <c r="D177">
        <v>272358.28000000003</v>
      </c>
      <c r="E177">
        <v>10</v>
      </c>
      <c r="F177">
        <v>184039.03</v>
      </c>
      <c r="I177">
        <v>1574.6</v>
      </c>
      <c r="L177">
        <v>-1444997.47</v>
      </c>
      <c r="M177">
        <v>2581996.2400000002</v>
      </c>
      <c r="O177">
        <v>1353882.13</v>
      </c>
      <c r="P177">
        <v>193900</v>
      </c>
      <c r="Q177">
        <v>883.16</v>
      </c>
      <c r="S177">
        <v>1009260</v>
      </c>
      <c r="U177">
        <v>1419170</v>
      </c>
      <c r="X177">
        <v>480872.76</v>
      </c>
      <c r="Y177">
        <v>44581.279999999999</v>
      </c>
      <c r="AA177">
        <v>6000</v>
      </c>
    </row>
    <row r="178" spans="1:27" x14ac:dyDescent="0.25">
      <c r="A178" t="s">
        <v>3153</v>
      </c>
      <c r="B178">
        <v>1067507.93</v>
      </c>
      <c r="C178">
        <v>47090</v>
      </c>
      <c r="D178">
        <v>553897.75</v>
      </c>
      <c r="E178">
        <v>3871.14</v>
      </c>
      <c r="F178">
        <v>165088.28</v>
      </c>
      <c r="I178">
        <v>1261.92</v>
      </c>
      <c r="L178">
        <v>22098.97</v>
      </c>
      <c r="M178">
        <v>1442473.15</v>
      </c>
      <c r="O178">
        <v>1730689.04</v>
      </c>
      <c r="P178">
        <v>368316</v>
      </c>
      <c r="Q178">
        <v>650.78</v>
      </c>
      <c r="S178">
        <v>1161540</v>
      </c>
      <c r="T178">
        <v>80</v>
      </c>
      <c r="U178">
        <v>1577793</v>
      </c>
      <c r="X178">
        <v>583145.88</v>
      </c>
      <c r="Y178">
        <v>298305.88</v>
      </c>
    </row>
    <row r="179" spans="1:27" x14ac:dyDescent="0.25">
      <c r="A179" t="s">
        <v>3154</v>
      </c>
      <c r="B179">
        <v>1080604.25</v>
      </c>
      <c r="C179">
        <v>0</v>
      </c>
      <c r="D179">
        <v>289260.52</v>
      </c>
      <c r="E179">
        <v>30000.77</v>
      </c>
      <c r="F179">
        <v>65265.33</v>
      </c>
      <c r="I179">
        <v>0</v>
      </c>
      <c r="L179">
        <v>-725814.17</v>
      </c>
      <c r="M179">
        <v>1708773.29</v>
      </c>
      <c r="O179">
        <v>1227739.7</v>
      </c>
      <c r="P179">
        <v>311745</v>
      </c>
      <c r="Q179">
        <v>836.79</v>
      </c>
      <c r="S179">
        <v>772560</v>
      </c>
      <c r="U179">
        <v>983923</v>
      </c>
      <c r="V179">
        <v>20524</v>
      </c>
      <c r="X179">
        <v>387126.09</v>
      </c>
      <c r="Y179">
        <v>129708.65</v>
      </c>
    </row>
    <row r="180" spans="1:27" x14ac:dyDescent="0.25">
      <c r="A180" t="s">
        <v>3155</v>
      </c>
      <c r="B180">
        <v>1099641.3500000001</v>
      </c>
      <c r="C180">
        <v>0</v>
      </c>
      <c r="D180">
        <v>432979</v>
      </c>
      <c r="E180">
        <v>9498.7800000000007</v>
      </c>
      <c r="F180">
        <v>26391.68</v>
      </c>
      <c r="I180">
        <v>223.54</v>
      </c>
      <c r="L180">
        <v>-833970.31</v>
      </c>
      <c r="M180">
        <v>1572242.02</v>
      </c>
      <c r="O180">
        <v>1535338.9</v>
      </c>
      <c r="P180">
        <v>338935</v>
      </c>
      <c r="Q180">
        <v>581.91</v>
      </c>
      <c r="S180">
        <v>1182960</v>
      </c>
      <c r="U180">
        <v>1540962</v>
      </c>
      <c r="X180">
        <v>299509.5</v>
      </c>
      <c r="Y180">
        <v>19816.25</v>
      </c>
    </row>
    <row r="181" spans="1:27" x14ac:dyDescent="0.25">
      <c r="A181" t="s">
        <v>3156</v>
      </c>
      <c r="B181">
        <v>1051765.3799999999</v>
      </c>
      <c r="C181">
        <v>0</v>
      </c>
      <c r="D181">
        <v>370807.74</v>
      </c>
      <c r="E181">
        <v>77568.53</v>
      </c>
      <c r="F181">
        <v>66184.070000000007</v>
      </c>
      <c r="I181">
        <v>315.42</v>
      </c>
      <c r="L181">
        <v>154820.74</v>
      </c>
      <c r="M181">
        <v>1286359.3700000001</v>
      </c>
      <c r="O181">
        <v>1672043.05</v>
      </c>
      <c r="P181">
        <v>405590</v>
      </c>
      <c r="Q181">
        <v>896.7</v>
      </c>
      <c r="S181">
        <v>1617030</v>
      </c>
      <c r="U181">
        <v>1953552</v>
      </c>
      <c r="X181">
        <v>946510.46</v>
      </c>
      <c r="Y181">
        <v>281229.59999999998</v>
      </c>
    </row>
    <row r="182" spans="1:27" x14ac:dyDescent="0.25">
      <c r="A182" t="s">
        <v>3157</v>
      </c>
      <c r="B182">
        <v>570355.14</v>
      </c>
      <c r="C182">
        <v>39054.879999999997</v>
      </c>
      <c r="D182">
        <v>71685.87</v>
      </c>
      <c r="E182">
        <v>184824.77</v>
      </c>
      <c r="F182">
        <v>99969</v>
      </c>
      <c r="G182">
        <v>26646.47</v>
      </c>
      <c r="H182">
        <v>1107</v>
      </c>
      <c r="L182">
        <v>-815884.01</v>
      </c>
      <c r="M182">
        <v>1621669.25</v>
      </c>
      <c r="O182">
        <v>667967.32999999996</v>
      </c>
      <c r="P182">
        <v>70040</v>
      </c>
      <c r="Q182">
        <v>658.5</v>
      </c>
      <c r="S182">
        <v>700450</v>
      </c>
      <c r="T182">
        <v>190822.82</v>
      </c>
      <c r="U182">
        <v>977096</v>
      </c>
      <c r="X182">
        <v>252223.94</v>
      </c>
      <c r="Y182">
        <v>48697.760000000002</v>
      </c>
    </row>
    <row r="183" spans="1:27" x14ac:dyDescent="0.25">
      <c r="A183" t="s">
        <v>3158</v>
      </c>
      <c r="B183">
        <v>383007.15</v>
      </c>
      <c r="C183">
        <v>0</v>
      </c>
      <c r="D183">
        <v>87346.16</v>
      </c>
      <c r="E183">
        <v>116362.74</v>
      </c>
      <c r="F183">
        <v>583752.44999999995</v>
      </c>
      <c r="G183">
        <v>55120</v>
      </c>
      <c r="I183">
        <v>0</v>
      </c>
      <c r="L183">
        <v>-1182690.04</v>
      </c>
      <c r="M183">
        <v>2143817.25</v>
      </c>
      <c r="O183">
        <v>994070.07</v>
      </c>
      <c r="P183">
        <v>99930</v>
      </c>
      <c r="Q183">
        <v>270.95999999999998</v>
      </c>
      <c r="S183">
        <v>1115630</v>
      </c>
      <c r="T183">
        <v>390526.75</v>
      </c>
      <c r="U183">
        <v>1621318</v>
      </c>
      <c r="X183">
        <v>346856.12</v>
      </c>
      <c r="Y183">
        <v>177391.37</v>
      </c>
    </row>
    <row r="184" spans="1:27" x14ac:dyDescent="0.25">
      <c r="A184" t="s">
        <v>3159</v>
      </c>
      <c r="B184">
        <v>506155.72</v>
      </c>
      <c r="C184">
        <v>798</v>
      </c>
      <c r="D184">
        <v>21816.68</v>
      </c>
      <c r="E184">
        <v>1994114.6</v>
      </c>
      <c r="F184">
        <v>177531.29</v>
      </c>
      <c r="G184">
        <v>0</v>
      </c>
      <c r="L184">
        <v>2417802.64</v>
      </c>
      <c r="M184">
        <v>309335.96999999997</v>
      </c>
      <c r="O184">
        <v>570369.21</v>
      </c>
      <c r="P184">
        <v>65500</v>
      </c>
      <c r="Q184">
        <v>490.65</v>
      </c>
      <c r="S184">
        <v>770400</v>
      </c>
      <c r="T184">
        <v>157320.20000000001</v>
      </c>
      <c r="U184">
        <v>921034</v>
      </c>
      <c r="X184">
        <v>273303.36</v>
      </c>
      <c r="Y184">
        <v>129825.02</v>
      </c>
    </row>
    <row r="185" spans="1:27" x14ac:dyDescent="0.25">
      <c r="A185" t="s">
        <v>3160</v>
      </c>
      <c r="B185">
        <v>417257.49</v>
      </c>
      <c r="C185">
        <v>55809.4</v>
      </c>
      <c r="D185">
        <v>26100.19</v>
      </c>
      <c r="E185">
        <v>85264.8</v>
      </c>
      <c r="F185">
        <v>559296.01</v>
      </c>
      <c r="G185">
        <v>19989</v>
      </c>
      <c r="I185">
        <v>620</v>
      </c>
      <c r="L185">
        <v>-590880.96</v>
      </c>
      <c r="M185">
        <v>1558084.6</v>
      </c>
      <c r="O185">
        <v>549145.07999999996</v>
      </c>
      <c r="P185">
        <v>153070</v>
      </c>
      <c r="Q185">
        <v>291.61</v>
      </c>
      <c r="S185">
        <v>662580</v>
      </c>
      <c r="T185">
        <v>175813.05</v>
      </c>
      <c r="U185">
        <v>868274</v>
      </c>
      <c r="V185">
        <v>480</v>
      </c>
      <c r="X185">
        <v>238705.7</v>
      </c>
      <c r="Y185">
        <v>135010.75</v>
      </c>
    </row>
    <row r="186" spans="1:27" x14ac:dyDescent="0.25">
      <c r="A186" t="s">
        <v>3161</v>
      </c>
      <c r="B186">
        <v>638379.56999999995</v>
      </c>
      <c r="C186">
        <v>20000</v>
      </c>
      <c r="D186">
        <v>43644.800000000003</v>
      </c>
      <c r="E186">
        <v>317859.78000000003</v>
      </c>
      <c r="F186">
        <v>45772.32</v>
      </c>
      <c r="G186">
        <v>0</v>
      </c>
      <c r="I186">
        <v>918</v>
      </c>
      <c r="L186">
        <v>-1031675.21</v>
      </c>
      <c r="M186">
        <v>1939631.19</v>
      </c>
      <c r="O186">
        <v>1054150.1399999999</v>
      </c>
      <c r="P186">
        <v>171690</v>
      </c>
      <c r="Q186">
        <v>546.04</v>
      </c>
      <c r="S186">
        <v>1325430</v>
      </c>
      <c r="T186">
        <v>258485.73</v>
      </c>
      <c r="U186">
        <v>1574465.8</v>
      </c>
      <c r="X186">
        <v>702647.02</v>
      </c>
      <c r="Y186">
        <v>54641.599999999999</v>
      </c>
    </row>
    <row r="187" spans="1:27" x14ac:dyDescent="0.25">
      <c r="A187" t="s">
        <v>3162</v>
      </c>
      <c r="B187">
        <v>887883.74</v>
      </c>
      <c r="C187">
        <v>68864.350000000006</v>
      </c>
      <c r="D187">
        <v>77889.539999999994</v>
      </c>
      <c r="E187">
        <v>90923.88</v>
      </c>
      <c r="F187">
        <v>103815.83</v>
      </c>
      <c r="G187">
        <v>10220</v>
      </c>
      <c r="I187">
        <v>420</v>
      </c>
      <c r="L187">
        <v>-1213901.95</v>
      </c>
      <c r="M187">
        <v>2258666.42</v>
      </c>
      <c r="O187">
        <v>1449485.75</v>
      </c>
      <c r="P187">
        <v>273260</v>
      </c>
      <c r="Q187">
        <v>844.55</v>
      </c>
      <c r="S187">
        <v>2051556</v>
      </c>
      <c r="T187">
        <v>288421.75</v>
      </c>
      <c r="U187">
        <v>2633591.39</v>
      </c>
      <c r="X187">
        <v>783118.5</v>
      </c>
      <c r="Y187">
        <v>43058.239999999998</v>
      </c>
      <c r="AA187">
        <v>3000</v>
      </c>
    </row>
    <row r="188" spans="1:27" x14ac:dyDescent="0.25">
      <c r="A188" t="s">
        <v>3163</v>
      </c>
      <c r="B188">
        <v>248115.71</v>
      </c>
      <c r="C188">
        <v>43050.46</v>
      </c>
      <c r="D188">
        <v>59063.14</v>
      </c>
      <c r="E188">
        <v>-49685.16</v>
      </c>
      <c r="F188">
        <v>254368.07</v>
      </c>
      <c r="G188">
        <v>12697.22</v>
      </c>
      <c r="L188">
        <v>-2798713.46</v>
      </c>
      <c r="M188">
        <v>3335566.08</v>
      </c>
      <c r="O188">
        <v>525086.26</v>
      </c>
      <c r="P188">
        <v>25000</v>
      </c>
      <c r="Q188">
        <v>240.66</v>
      </c>
      <c r="S188">
        <v>796770</v>
      </c>
      <c r="T188">
        <v>172908.04</v>
      </c>
      <c r="U188">
        <v>1017187.48</v>
      </c>
      <c r="X188">
        <v>173476.32</v>
      </c>
      <c r="Y188">
        <v>112621.28</v>
      </c>
    </row>
    <row r="189" spans="1:27" x14ac:dyDescent="0.25">
      <c r="A189" t="s">
        <v>3164</v>
      </c>
      <c r="B189">
        <v>673397.69</v>
      </c>
      <c r="C189">
        <v>1744</v>
      </c>
      <c r="D189">
        <v>29049.360000000001</v>
      </c>
      <c r="E189">
        <v>129252.18</v>
      </c>
      <c r="F189">
        <v>164196.26999999999</v>
      </c>
      <c r="G189">
        <v>78475.77</v>
      </c>
      <c r="I189">
        <v>11383</v>
      </c>
      <c r="L189">
        <v>-1278400.3500000001</v>
      </c>
      <c r="M189">
        <v>1980732.96</v>
      </c>
      <c r="O189">
        <v>925327.59</v>
      </c>
      <c r="P189">
        <v>18661</v>
      </c>
      <c r="Q189">
        <v>651.78</v>
      </c>
      <c r="S189">
        <v>1256340</v>
      </c>
      <c r="T189">
        <v>375608.91</v>
      </c>
      <c r="U189">
        <v>1662890</v>
      </c>
      <c r="V189">
        <v>2736</v>
      </c>
      <c r="X189">
        <v>396022.21</v>
      </c>
      <c r="Y189">
        <v>26936.65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K189"/>
  <sheetViews>
    <sheetView topLeftCell="U1" zoomScale="102" zoomScaleNormal="102" workbookViewId="0">
      <selection activeCell="AJ22" sqref="AJ22:AJ189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66" bestFit="1" customWidth="1"/>
    <col min="4" max="4" width="25.09765625" style="67" customWidth="1"/>
    <col min="5" max="5" width="38.5" bestFit="1" customWidth="1"/>
    <col min="6" max="8" width="8.796875" style="297"/>
    <col min="9" max="10" width="8.796875"/>
    <col min="11" max="14" width="8.796875" style="297"/>
    <col min="15" max="17" width="8.796875"/>
    <col min="18" max="24" width="8.796875" style="297"/>
    <col min="25" max="31" width="8.796875"/>
    <col min="32" max="32" width="20.09765625" style="75" customWidth="1"/>
    <col min="33" max="33" width="15.5" style="30" bestFit="1" customWidth="1"/>
    <col min="34" max="34" width="14.09765625" style="25" bestFit="1" customWidth="1"/>
    <col min="35" max="35" width="15.09765625" style="34" bestFit="1" customWidth="1"/>
    <col min="36" max="36" width="15.09765625" style="35" bestFit="1" customWidth="1"/>
    <col min="37" max="37" width="16.69921875" style="26" bestFit="1" customWidth="1"/>
    <col min="38" max="16384" width="9" style="1"/>
  </cols>
  <sheetData>
    <row r="1" spans="3:37" x14ac:dyDescent="0.25">
      <c r="E1" t="s">
        <v>2440</v>
      </c>
      <c r="F1" s="297" t="s">
        <v>2441</v>
      </c>
      <c r="G1" s="297" t="s">
        <v>2442</v>
      </c>
      <c r="H1" s="297" t="s">
        <v>2443</v>
      </c>
      <c r="I1" t="s">
        <v>2445</v>
      </c>
      <c r="J1" t="s">
        <v>2446</v>
      </c>
      <c r="K1" s="297" t="s">
        <v>2448</v>
      </c>
      <c r="L1" s="297" t="s">
        <v>2450</v>
      </c>
      <c r="M1" s="297" t="s">
        <v>2451</v>
      </c>
      <c r="N1" s="297" t="s">
        <v>2582</v>
      </c>
      <c r="O1" t="s">
        <v>2453</v>
      </c>
      <c r="P1" t="s">
        <v>2454</v>
      </c>
      <c r="Q1" t="s">
        <v>2455</v>
      </c>
      <c r="R1" s="297" t="s">
        <v>2456</v>
      </c>
      <c r="S1" s="297" t="s">
        <v>2457</v>
      </c>
      <c r="T1" s="297" t="s">
        <v>2458</v>
      </c>
      <c r="U1" s="297" t="s">
        <v>2459</v>
      </c>
      <c r="V1" s="297" t="s">
        <v>2802</v>
      </c>
      <c r="W1" s="297" t="s">
        <v>2460</v>
      </c>
      <c r="X1" s="297" t="s">
        <v>2461</v>
      </c>
      <c r="Y1" t="s">
        <v>2462</v>
      </c>
      <c r="Z1" t="s">
        <v>2463</v>
      </c>
      <c r="AA1" t="s">
        <v>2464</v>
      </c>
      <c r="AB1" t="s">
        <v>2465</v>
      </c>
      <c r="AC1" t="s">
        <v>2466</v>
      </c>
      <c r="AD1" t="s">
        <v>2583</v>
      </c>
      <c r="AE1" t="s">
        <v>2467</v>
      </c>
      <c r="AF1" s="74" t="s">
        <v>6</v>
      </c>
      <c r="AG1" s="30" t="s">
        <v>7</v>
      </c>
      <c r="AH1" s="32" t="s">
        <v>8</v>
      </c>
      <c r="AI1" s="33" t="s">
        <v>9</v>
      </c>
      <c r="AJ1" s="23" t="s">
        <v>10</v>
      </c>
      <c r="AK1" s="26" t="s">
        <v>11</v>
      </c>
    </row>
    <row r="2" spans="3:37" x14ac:dyDescent="0.25">
      <c r="E2" t="s">
        <v>2468</v>
      </c>
      <c r="F2" s="297" t="s">
        <v>2469</v>
      </c>
      <c r="G2" s="297" t="s">
        <v>2470</v>
      </c>
      <c r="H2" s="297" t="s">
        <v>2471</v>
      </c>
      <c r="I2" t="s">
        <v>2473</v>
      </c>
      <c r="J2" t="s">
        <v>2474</v>
      </c>
      <c r="K2" s="297" t="s">
        <v>2476</v>
      </c>
      <c r="L2" s="297" t="s">
        <v>2478</v>
      </c>
      <c r="M2" s="297" t="s">
        <v>2479</v>
      </c>
      <c r="N2" s="297" t="s">
        <v>2587</v>
      </c>
      <c r="O2" t="s">
        <v>2481</v>
      </c>
      <c r="P2" t="s">
        <v>2482</v>
      </c>
      <c r="Q2" t="s">
        <v>2483</v>
      </c>
      <c r="R2" s="297" t="s">
        <v>2484</v>
      </c>
      <c r="S2" s="297" t="s">
        <v>2485</v>
      </c>
      <c r="T2" s="297" t="s">
        <v>2486</v>
      </c>
      <c r="U2" s="297" t="s">
        <v>2487</v>
      </c>
      <c r="V2" s="297" t="s">
        <v>2803</v>
      </c>
      <c r="W2" s="297" t="s">
        <v>2488</v>
      </c>
      <c r="X2" s="297" t="s">
        <v>2489</v>
      </c>
      <c r="Y2" t="s">
        <v>2490</v>
      </c>
      <c r="Z2" t="s">
        <v>2491</v>
      </c>
      <c r="AA2" t="s">
        <v>2492</v>
      </c>
      <c r="AB2" t="s">
        <v>2493</v>
      </c>
      <c r="AC2" t="s">
        <v>2494</v>
      </c>
      <c r="AD2" t="s">
        <v>2588</v>
      </c>
      <c r="AE2" t="s">
        <v>2495</v>
      </c>
      <c r="AF2" s="74"/>
      <c r="AH2" s="32"/>
      <c r="AI2" s="33"/>
      <c r="AJ2" s="23"/>
    </row>
    <row r="3" spans="3:37" x14ac:dyDescent="0.25">
      <c r="E3" t="s">
        <v>2496</v>
      </c>
      <c r="F3" s="297">
        <v>132325470.09999999</v>
      </c>
      <c r="G3" s="297">
        <v>2727488.34</v>
      </c>
      <c r="H3" s="297">
        <v>20567121.787999999</v>
      </c>
      <c r="I3">
        <v>71119008.129999995</v>
      </c>
      <c r="J3">
        <v>32381962.52</v>
      </c>
      <c r="K3" s="297">
        <v>383539.06</v>
      </c>
      <c r="L3" s="297">
        <v>201157</v>
      </c>
      <c r="M3" s="297">
        <v>1420193.07</v>
      </c>
      <c r="N3" s="297">
        <v>200</v>
      </c>
      <c r="O3">
        <v>-6929665.5499999998</v>
      </c>
      <c r="P3">
        <v>-79705338.099999994</v>
      </c>
      <c r="Q3">
        <v>294452823.92000002</v>
      </c>
      <c r="R3" s="297">
        <v>12145</v>
      </c>
      <c r="S3" s="297">
        <v>261640757.90000001</v>
      </c>
      <c r="T3" s="297">
        <v>25696780.239999998</v>
      </c>
      <c r="U3" s="297">
        <v>119240.3</v>
      </c>
      <c r="V3" s="297">
        <v>660</v>
      </c>
      <c r="W3" s="297">
        <v>253517277.90000001</v>
      </c>
      <c r="X3" s="297">
        <v>29852799.670000002</v>
      </c>
      <c r="Y3">
        <v>329457464.56999999</v>
      </c>
      <c r="Z3">
        <v>365965</v>
      </c>
      <c r="AA3">
        <v>233939</v>
      </c>
      <c r="AB3">
        <v>127295964.902</v>
      </c>
      <c r="AC3">
        <v>17209989.260000002</v>
      </c>
      <c r="AD3">
        <v>8276200</v>
      </c>
      <c r="AE3">
        <v>433691.62</v>
      </c>
      <c r="AF3" s="76">
        <f t="shared" ref="AF3:AK3" si="0">SUM(AF4:AF189)</f>
        <v>151510114.82800004</v>
      </c>
      <c r="AG3" s="31">
        <f t="shared" si="0"/>
        <v>2003613.1099999999</v>
      </c>
      <c r="AH3" s="21">
        <f t="shared" si="0"/>
        <v>149506501.71800002</v>
      </c>
      <c r="AI3" s="15">
        <f t="shared" si="0"/>
        <v>579551462.55000007</v>
      </c>
      <c r="AJ3" s="16" t="e">
        <f>SUM(#REF!)</f>
        <v>#REF!</v>
      </c>
      <c r="AK3" s="26" t="e">
        <f t="shared" si="0"/>
        <v>#REF!</v>
      </c>
    </row>
    <row r="4" spans="3:37" x14ac:dyDescent="0.25">
      <c r="E4" t="s">
        <v>3342</v>
      </c>
      <c r="F4" s="297">
        <v>163187.85</v>
      </c>
      <c r="H4" s="297">
        <v>38690</v>
      </c>
      <c r="I4">
        <v>2</v>
      </c>
      <c r="J4">
        <v>34</v>
      </c>
      <c r="P4">
        <v>-1131923.03</v>
      </c>
      <c r="Q4">
        <v>1250300</v>
      </c>
      <c r="U4" s="297">
        <v>139.33000000000001</v>
      </c>
      <c r="W4" s="297">
        <v>1034816</v>
      </c>
      <c r="X4" s="297">
        <v>610327.39</v>
      </c>
      <c r="Y4">
        <v>1094616</v>
      </c>
      <c r="AB4">
        <v>103629.84</v>
      </c>
      <c r="AD4">
        <v>500300</v>
      </c>
      <c r="AF4" s="76">
        <f t="shared" ref="AF4:AF22" si="1">SUM(F4:H4)</f>
        <v>201877.85</v>
      </c>
      <c r="AG4" s="31">
        <f t="shared" ref="AG4:AG22" si="2">SUM(K4:N4)</f>
        <v>0</v>
      </c>
      <c r="AH4" s="21">
        <f>AF4-AG4</f>
        <v>201877.85</v>
      </c>
      <c r="AI4" s="15">
        <f t="shared" ref="AI4:AI21" si="3">SUM(S4:AE4)</f>
        <v>3343828.5599999996</v>
      </c>
      <c r="AJ4" s="16" t="e">
        <f>SUM(#REF!)</f>
        <v>#REF!</v>
      </c>
      <c r="AK4" s="26" t="e">
        <f>AI4-AJ4</f>
        <v>#REF!</v>
      </c>
    </row>
    <row r="5" spans="3:37" x14ac:dyDescent="0.25">
      <c r="E5" t="s">
        <v>3344</v>
      </c>
      <c r="F5" s="297">
        <v>111916.75</v>
      </c>
      <c r="H5" s="297">
        <v>25358</v>
      </c>
      <c r="I5">
        <v>7</v>
      </c>
      <c r="J5">
        <v>159827.01</v>
      </c>
      <c r="P5">
        <v>-920321.74</v>
      </c>
      <c r="Q5">
        <v>1236758.5</v>
      </c>
      <c r="U5" s="297">
        <v>203.6</v>
      </c>
      <c r="W5" s="297">
        <v>1710204.5</v>
      </c>
      <c r="X5" s="297">
        <v>2307263.1800000002</v>
      </c>
      <c r="Y5">
        <v>1920984.5</v>
      </c>
      <c r="Z5">
        <v>23000</v>
      </c>
      <c r="AB5">
        <v>195733.12</v>
      </c>
      <c r="AC5">
        <v>75981.66</v>
      </c>
      <c r="AD5">
        <v>4467420</v>
      </c>
      <c r="AF5" s="76">
        <f t="shared" si="1"/>
        <v>137274.75</v>
      </c>
      <c r="AG5" s="31">
        <f t="shared" si="2"/>
        <v>0</v>
      </c>
      <c r="AH5" s="21">
        <f t="shared" ref="AH5:AH21" si="4">AF5-AG5</f>
        <v>137274.75</v>
      </c>
      <c r="AI5" s="15">
        <f t="shared" si="3"/>
        <v>10700790.560000001</v>
      </c>
      <c r="AJ5" s="16" t="e">
        <f>SUM(#REF!)</f>
        <v>#REF!</v>
      </c>
      <c r="AK5" s="26" t="e">
        <f t="shared" ref="AK5:AK68" si="5">AI5-AJ5</f>
        <v>#REF!</v>
      </c>
    </row>
    <row r="6" spans="3:37" x14ac:dyDescent="0.25">
      <c r="E6" t="s">
        <v>3339</v>
      </c>
      <c r="F6" s="297">
        <v>-391935.91</v>
      </c>
      <c r="I6">
        <v>5</v>
      </c>
      <c r="J6">
        <v>26</v>
      </c>
      <c r="P6">
        <v>-1642724.67</v>
      </c>
      <c r="Q6">
        <v>1642759</v>
      </c>
      <c r="U6" s="297">
        <v>61.05</v>
      </c>
      <c r="V6" s="297">
        <v>660</v>
      </c>
      <c r="W6" s="297">
        <v>467910</v>
      </c>
      <c r="X6" s="297">
        <v>541150</v>
      </c>
      <c r="Y6">
        <v>782210</v>
      </c>
      <c r="AB6">
        <v>52270.29</v>
      </c>
      <c r="AD6">
        <v>3105620</v>
      </c>
      <c r="AE6">
        <v>660</v>
      </c>
      <c r="AF6" s="76">
        <f t="shared" si="1"/>
        <v>-391935.91</v>
      </c>
      <c r="AG6" s="31">
        <f t="shared" si="2"/>
        <v>0</v>
      </c>
      <c r="AH6" s="21">
        <f t="shared" si="4"/>
        <v>-391935.91</v>
      </c>
      <c r="AI6" s="15">
        <f t="shared" si="3"/>
        <v>4950541.34</v>
      </c>
      <c r="AJ6" s="16" t="e">
        <f>SUM(#REF!)</f>
        <v>#REF!</v>
      </c>
      <c r="AK6" s="26" t="e">
        <f t="shared" si="5"/>
        <v>#REF!</v>
      </c>
    </row>
    <row r="7" spans="3:37" x14ac:dyDescent="0.25">
      <c r="AF7" s="76">
        <f t="shared" si="1"/>
        <v>0</v>
      </c>
      <c r="AG7" s="31">
        <f t="shared" si="2"/>
        <v>0</v>
      </c>
      <c r="AH7" s="21">
        <f t="shared" si="4"/>
        <v>0</v>
      </c>
      <c r="AI7" s="15">
        <f t="shared" si="3"/>
        <v>0</v>
      </c>
      <c r="AJ7" s="16" t="e">
        <f>SUM(#REF!)</f>
        <v>#REF!</v>
      </c>
      <c r="AK7" s="26" t="e">
        <f t="shared" si="5"/>
        <v>#REF!</v>
      </c>
    </row>
    <row r="8" spans="3:37" x14ac:dyDescent="0.25">
      <c r="AF8" s="76">
        <f t="shared" si="1"/>
        <v>0</v>
      </c>
      <c r="AG8" s="31">
        <f t="shared" si="2"/>
        <v>0</v>
      </c>
      <c r="AH8" s="21">
        <f t="shared" si="4"/>
        <v>0</v>
      </c>
      <c r="AI8" s="15">
        <f t="shared" si="3"/>
        <v>0</v>
      </c>
      <c r="AJ8" s="16" t="e">
        <f>SUM(#REF!)</f>
        <v>#REF!</v>
      </c>
      <c r="AK8" s="26" t="e">
        <f t="shared" si="5"/>
        <v>#REF!</v>
      </c>
    </row>
    <row r="9" spans="3:37" x14ac:dyDescent="0.25">
      <c r="AF9" s="76">
        <f t="shared" si="1"/>
        <v>0</v>
      </c>
      <c r="AG9" s="31">
        <f t="shared" si="2"/>
        <v>0</v>
      </c>
      <c r="AH9" s="21">
        <f t="shared" si="4"/>
        <v>0</v>
      </c>
      <c r="AI9" s="15">
        <f t="shared" si="3"/>
        <v>0</v>
      </c>
      <c r="AJ9" s="16" t="e">
        <f>SUM(#REF!)</f>
        <v>#REF!</v>
      </c>
      <c r="AK9" s="26" t="e">
        <f t="shared" si="5"/>
        <v>#REF!</v>
      </c>
    </row>
    <row r="10" spans="3:37" x14ac:dyDescent="0.25">
      <c r="AF10" s="76">
        <f t="shared" si="1"/>
        <v>0</v>
      </c>
      <c r="AG10" s="31">
        <f t="shared" si="2"/>
        <v>0</v>
      </c>
      <c r="AH10" s="21">
        <f t="shared" si="4"/>
        <v>0</v>
      </c>
      <c r="AI10" s="15">
        <f t="shared" si="3"/>
        <v>0</v>
      </c>
      <c r="AJ10" s="16" t="e">
        <f>SUM(#REF!)</f>
        <v>#REF!</v>
      </c>
      <c r="AK10" s="26" t="e">
        <f t="shared" si="5"/>
        <v>#REF!</v>
      </c>
    </row>
    <row r="11" spans="3:37" x14ac:dyDescent="0.25">
      <c r="AF11" s="76">
        <f t="shared" si="1"/>
        <v>0</v>
      </c>
      <c r="AG11" s="31">
        <f t="shared" si="2"/>
        <v>0</v>
      </c>
      <c r="AH11" s="21">
        <f t="shared" si="4"/>
        <v>0</v>
      </c>
      <c r="AI11" s="15">
        <f t="shared" si="3"/>
        <v>0</v>
      </c>
      <c r="AJ11" s="16" t="e">
        <f>SUM(#REF!)</f>
        <v>#REF!</v>
      </c>
      <c r="AK11" s="26" t="e">
        <f t="shared" si="5"/>
        <v>#REF!</v>
      </c>
    </row>
    <row r="12" spans="3:37" x14ac:dyDescent="0.25">
      <c r="AF12" s="76">
        <f t="shared" si="1"/>
        <v>0</v>
      </c>
      <c r="AG12" s="31">
        <f t="shared" si="2"/>
        <v>0</v>
      </c>
      <c r="AH12" s="21">
        <f t="shared" si="4"/>
        <v>0</v>
      </c>
      <c r="AI12" s="15">
        <f t="shared" si="3"/>
        <v>0</v>
      </c>
      <c r="AJ12" s="16" t="e">
        <f>SUM(#REF!)</f>
        <v>#REF!</v>
      </c>
      <c r="AK12" s="26" t="e">
        <f t="shared" si="5"/>
        <v>#REF!</v>
      </c>
    </row>
    <row r="13" spans="3:37" x14ac:dyDescent="0.25">
      <c r="AF13" s="76">
        <f t="shared" si="1"/>
        <v>0</v>
      </c>
      <c r="AG13" s="31">
        <f t="shared" si="2"/>
        <v>0</v>
      </c>
      <c r="AH13" s="21">
        <f t="shared" si="4"/>
        <v>0</v>
      </c>
      <c r="AI13" s="15">
        <f t="shared" si="3"/>
        <v>0</v>
      </c>
      <c r="AJ13" s="16" t="e">
        <f>SUM(#REF!)</f>
        <v>#REF!</v>
      </c>
      <c r="AK13" s="26" t="e">
        <f t="shared" si="5"/>
        <v>#REF!</v>
      </c>
    </row>
    <row r="14" spans="3:37" s="38" customFormat="1" x14ac:dyDescent="0.25">
      <c r="C14" s="68"/>
      <c r="D14" s="45"/>
      <c r="E14"/>
      <c r="F14" s="297"/>
      <c r="G14" s="297"/>
      <c r="H14" s="297"/>
      <c r="I14"/>
      <c r="J14"/>
      <c r="K14" s="297"/>
      <c r="L14" s="297"/>
      <c r="M14" s="297"/>
      <c r="N14" s="297"/>
      <c r="O14"/>
      <c r="P14"/>
      <c r="Q14"/>
      <c r="R14" s="297"/>
      <c r="S14" s="297"/>
      <c r="T14" s="297"/>
      <c r="U14" s="297"/>
      <c r="V14" s="297"/>
      <c r="W14" s="297"/>
      <c r="X14" s="297"/>
      <c r="Y14"/>
      <c r="Z14"/>
      <c r="AA14"/>
      <c r="AB14"/>
      <c r="AC14"/>
      <c r="AD14"/>
      <c r="AE14"/>
      <c r="AF14" s="76">
        <f t="shared" si="1"/>
        <v>0</v>
      </c>
      <c r="AG14" s="31">
        <f t="shared" si="2"/>
        <v>0</v>
      </c>
      <c r="AH14" s="21">
        <f t="shared" si="4"/>
        <v>0</v>
      </c>
      <c r="AI14" s="15">
        <f t="shared" si="3"/>
        <v>0</v>
      </c>
      <c r="AJ14" s="16" t="e">
        <f>SUM(#REF!)</f>
        <v>#REF!</v>
      </c>
      <c r="AK14" s="26" t="e">
        <f t="shared" si="5"/>
        <v>#REF!</v>
      </c>
    </row>
    <row r="15" spans="3:37" x14ac:dyDescent="0.25">
      <c r="AF15" s="76">
        <f t="shared" si="1"/>
        <v>0</v>
      </c>
      <c r="AG15" s="31">
        <f t="shared" si="2"/>
        <v>0</v>
      </c>
      <c r="AH15" s="21">
        <f t="shared" si="4"/>
        <v>0</v>
      </c>
      <c r="AI15" s="15">
        <f t="shared" si="3"/>
        <v>0</v>
      </c>
      <c r="AJ15" s="16" t="e">
        <f>SUM(#REF!)</f>
        <v>#REF!</v>
      </c>
      <c r="AK15" s="26" t="e">
        <f t="shared" si="5"/>
        <v>#REF!</v>
      </c>
    </row>
    <row r="16" spans="3:37" x14ac:dyDescent="0.25">
      <c r="AF16" s="76">
        <f t="shared" si="1"/>
        <v>0</v>
      </c>
      <c r="AG16" s="31">
        <f t="shared" si="2"/>
        <v>0</v>
      </c>
      <c r="AH16" s="21">
        <f t="shared" si="4"/>
        <v>0</v>
      </c>
      <c r="AI16" s="15">
        <f t="shared" si="3"/>
        <v>0</v>
      </c>
      <c r="AJ16" s="16" t="e">
        <f>SUM(#REF!)</f>
        <v>#REF!</v>
      </c>
      <c r="AK16" s="26" t="e">
        <f t="shared" si="5"/>
        <v>#REF!</v>
      </c>
    </row>
    <row r="17" spans="1:37" x14ac:dyDescent="0.25">
      <c r="AF17" s="76">
        <f t="shared" si="1"/>
        <v>0</v>
      </c>
      <c r="AG17" s="31">
        <f t="shared" si="2"/>
        <v>0</v>
      </c>
      <c r="AH17" s="21">
        <f t="shared" si="4"/>
        <v>0</v>
      </c>
      <c r="AI17" s="15">
        <f t="shared" si="3"/>
        <v>0</v>
      </c>
      <c r="AJ17" s="16" t="e">
        <f>SUM(#REF!)</f>
        <v>#REF!</v>
      </c>
      <c r="AK17" s="26" t="e">
        <f t="shared" si="5"/>
        <v>#REF!</v>
      </c>
    </row>
    <row r="18" spans="1:37" x14ac:dyDescent="0.25">
      <c r="AF18" s="76">
        <f t="shared" si="1"/>
        <v>0</v>
      </c>
      <c r="AG18" s="31">
        <f t="shared" si="2"/>
        <v>0</v>
      </c>
      <c r="AH18" s="21">
        <f t="shared" si="4"/>
        <v>0</v>
      </c>
      <c r="AI18" s="15">
        <f t="shared" si="3"/>
        <v>0</v>
      </c>
      <c r="AJ18" s="16" t="e">
        <f>SUM(#REF!)</f>
        <v>#REF!</v>
      </c>
      <c r="AK18" s="26" t="e">
        <f t="shared" si="5"/>
        <v>#REF!</v>
      </c>
    </row>
    <row r="19" spans="1:37" x14ac:dyDescent="0.25">
      <c r="AF19" s="76">
        <f t="shared" si="1"/>
        <v>0</v>
      </c>
      <c r="AG19" s="31">
        <f t="shared" si="2"/>
        <v>0</v>
      </c>
      <c r="AH19" s="21">
        <f t="shared" si="4"/>
        <v>0</v>
      </c>
      <c r="AI19" s="15">
        <f t="shared" si="3"/>
        <v>0</v>
      </c>
      <c r="AJ19" s="16" t="e">
        <f>SUM(#REF!)</f>
        <v>#REF!</v>
      </c>
      <c r="AK19" s="26" t="e">
        <f t="shared" si="5"/>
        <v>#REF!</v>
      </c>
    </row>
    <row r="20" spans="1:37" x14ac:dyDescent="0.25">
      <c r="AF20" s="76">
        <f t="shared" si="1"/>
        <v>0</v>
      </c>
      <c r="AG20" s="31">
        <f t="shared" si="2"/>
        <v>0</v>
      </c>
      <c r="AH20" s="21">
        <f t="shared" si="4"/>
        <v>0</v>
      </c>
      <c r="AI20" s="15">
        <f t="shared" si="3"/>
        <v>0</v>
      </c>
      <c r="AJ20" s="16" t="e">
        <f>SUM(#REF!)</f>
        <v>#REF!</v>
      </c>
      <c r="AK20" s="26" t="e">
        <f t="shared" si="5"/>
        <v>#REF!</v>
      </c>
    </row>
    <row r="21" spans="1:37" x14ac:dyDescent="0.25">
      <c r="AF21" s="76">
        <f t="shared" si="1"/>
        <v>0</v>
      </c>
      <c r="AG21" s="31">
        <f t="shared" si="2"/>
        <v>0</v>
      </c>
      <c r="AH21" s="21">
        <f t="shared" si="4"/>
        <v>0</v>
      </c>
      <c r="AI21" s="15">
        <f t="shared" si="3"/>
        <v>0</v>
      </c>
      <c r="AJ21" s="16" t="e">
        <f>SUM(#REF!)</f>
        <v>#REF!</v>
      </c>
      <c r="AK21" s="26" t="e">
        <f t="shared" si="5"/>
        <v>#REF!</v>
      </c>
    </row>
    <row r="22" spans="1:37" x14ac:dyDescent="0.25">
      <c r="A22" s="1" t="s">
        <v>448</v>
      </c>
      <c r="B22" s="1" t="s">
        <v>450</v>
      </c>
      <c r="C22" s="66">
        <v>4536</v>
      </c>
      <c r="D22" s="67" t="s">
        <v>1079</v>
      </c>
      <c r="E22" t="s">
        <v>3013</v>
      </c>
      <c r="F22" s="297">
        <v>993453.73</v>
      </c>
      <c r="G22" s="297">
        <v>49512.81</v>
      </c>
      <c r="H22" s="297">
        <v>725756.53</v>
      </c>
      <c r="I22">
        <v>193916.75</v>
      </c>
      <c r="J22">
        <v>161736.59</v>
      </c>
      <c r="M22" s="297">
        <v>91.97</v>
      </c>
      <c r="P22">
        <v>1561979.88</v>
      </c>
      <c r="S22" s="297">
        <v>1514766.32</v>
      </c>
      <c r="U22" s="297">
        <v>885.45</v>
      </c>
      <c r="W22" s="297">
        <v>2134728.2999999998</v>
      </c>
      <c r="X22" s="297">
        <v>45000</v>
      </c>
      <c r="Y22">
        <v>2433881.2999999998</v>
      </c>
      <c r="Z22">
        <v>12285</v>
      </c>
      <c r="AB22">
        <v>288541.81</v>
      </c>
      <c r="AC22">
        <v>128567.4</v>
      </c>
      <c r="AF22" s="76">
        <f t="shared" si="1"/>
        <v>1768723.07</v>
      </c>
      <c r="AG22" s="31">
        <f t="shared" si="2"/>
        <v>91.97</v>
      </c>
      <c r="AH22" s="21">
        <f>AF22-AG22</f>
        <v>1768631.1</v>
      </c>
      <c r="AI22" s="15">
        <f>SUM(R22:X22)</f>
        <v>3695380.07</v>
      </c>
      <c r="AJ22" s="16">
        <f>SUM(Y22:AE22)</f>
        <v>2863275.51</v>
      </c>
      <c r="AK22" s="26">
        <f t="shared" si="5"/>
        <v>832104.56</v>
      </c>
    </row>
    <row r="23" spans="1:37" x14ac:dyDescent="0.25">
      <c r="A23" s="1" t="s">
        <v>448</v>
      </c>
      <c r="B23" s="1" t="s">
        <v>450</v>
      </c>
      <c r="C23" s="66">
        <v>3980</v>
      </c>
      <c r="D23" s="67" t="s">
        <v>1080</v>
      </c>
      <c r="E23" t="s">
        <v>3014</v>
      </c>
      <c r="F23" s="297">
        <v>990252.87</v>
      </c>
      <c r="G23" s="297">
        <v>30442.99</v>
      </c>
      <c r="H23" s="297">
        <v>179572.77</v>
      </c>
      <c r="I23">
        <v>152525.42000000001</v>
      </c>
      <c r="J23">
        <v>83201.23</v>
      </c>
      <c r="M23" s="297">
        <v>0</v>
      </c>
      <c r="P23">
        <v>-1549609</v>
      </c>
      <c r="Q23">
        <v>2340148.79</v>
      </c>
      <c r="S23" s="297">
        <v>1389517.39</v>
      </c>
      <c r="T23" s="297">
        <v>70000</v>
      </c>
      <c r="U23" s="297">
        <v>632.52</v>
      </c>
      <c r="W23" s="297">
        <v>1688236.1</v>
      </c>
      <c r="X23" s="297">
        <v>110600</v>
      </c>
      <c r="Y23">
        <v>2000764.1</v>
      </c>
      <c r="AA23">
        <v>3000</v>
      </c>
      <c r="AB23">
        <v>408202.91</v>
      </c>
      <c r="AC23">
        <v>51001.01</v>
      </c>
      <c r="AF23" s="76">
        <f t="shared" ref="AF23:AF86" si="6">SUM(F23:H23)</f>
        <v>1200268.6299999999</v>
      </c>
      <c r="AG23" s="31">
        <f t="shared" ref="AG23:AG86" si="7">SUM(K23:N23)</f>
        <v>0</v>
      </c>
      <c r="AH23" s="21">
        <f t="shared" ref="AH23:AH86" si="8">AF23-AG23</f>
        <v>1200268.6299999999</v>
      </c>
      <c r="AI23" s="15">
        <f t="shared" ref="AI23:AI86" si="9">SUM(R23:X23)</f>
        <v>3258986.01</v>
      </c>
      <c r="AJ23" s="16">
        <f t="shared" ref="AJ23:AJ86" si="10">SUM(Y23:AE23)</f>
        <v>2462968.02</v>
      </c>
      <c r="AK23" s="26">
        <f t="shared" si="5"/>
        <v>796017.98999999976</v>
      </c>
    </row>
    <row r="24" spans="1:37" x14ac:dyDescent="0.25">
      <c r="A24" s="1" t="s">
        <v>448</v>
      </c>
      <c r="B24" s="1" t="s">
        <v>450</v>
      </c>
      <c r="C24" s="66">
        <v>9027</v>
      </c>
      <c r="D24" s="67" t="s">
        <v>1081</v>
      </c>
      <c r="E24" t="s">
        <v>3015</v>
      </c>
      <c r="F24" s="297">
        <v>2011421.69</v>
      </c>
      <c r="G24" s="297">
        <v>58311.74</v>
      </c>
      <c r="H24" s="297">
        <v>1029407.8</v>
      </c>
      <c r="I24">
        <v>163451.37</v>
      </c>
      <c r="J24">
        <v>158145.84</v>
      </c>
      <c r="M24" s="297">
        <v>15000</v>
      </c>
      <c r="P24">
        <v>-718257.91</v>
      </c>
      <c r="Q24">
        <v>2461151.44</v>
      </c>
      <c r="S24" s="297">
        <v>3194847.16</v>
      </c>
      <c r="T24" s="297">
        <v>527639.30000000005</v>
      </c>
      <c r="U24" s="297">
        <v>1851.77</v>
      </c>
      <c r="W24" s="297">
        <v>2583097.7999999998</v>
      </c>
      <c r="X24" s="297">
        <v>238850</v>
      </c>
      <c r="Y24">
        <v>3118804.3</v>
      </c>
      <c r="Z24">
        <v>15864</v>
      </c>
      <c r="AB24">
        <v>1109647.95</v>
      </c>
      <c r="AC24">
        <v>61445.87</v>
      </c>
      <c r="AF24" s="76">
        <f t="shared" si="6"/>
        <v>3099141.23</v>
      </c>
      <c r="AG24" s="31">
        <f t="shared" si="7"/>
        <v>15000</v>
      </c>
      <c r="AH24" s="21">
        <f t="shared" si="8"/>
        <v>3084141.23</v>
      </c>
      <c r="AI24" s="15">
        <f t="shared" si="9"/>
        <v>6546286.0299999993</v>
      </c>
      <c r="AJ24" s="16">
        <f t="shared" si="10"/>
        <v>4305762.12</v>
      </c>
      <c r="AK24" s="26">
        <f t="shared" si="5"/>
        <v>2240523.9099999992</v>
      </c>
    </row>
    <row r="25" spans="1:37" x14ac:dyDescent="0.25">
      <c r="A25" s="1" t="s">
        <v>448</v>
      </c>
      <c r="B25" s="1" t="s">
        <v>450</v>
      </c>
      <c r="C25" s="66">
        <v>4180</v>
      </c>
      <c r="D25" s="67" t="s">
        <v>1082</v>
      </c>
      <c r="E25" t="s">
        <v>3016</v>
      </c>
      <c r="F25" s="297">
        <v>565128.78</v>
      </c>
      <c r="G25" s="297">
        <v>49810.54</v>
      </c>
      <c r="H25" s="297">
        <v>152663.04999999999</v>
      </c>
      <c r="I25">
        <v>179745.86</v>
      </c>
      <c r="J25">
        <v>218982.5</v>
      </c>
      <c r="M25" s="297">
        <v>1670</v>
      </c>
      <c r="P25">
        <v>-411291.1</v>
      </c>
      <c r="Q25">
        <v>1609968.11</v>
      </c>
      <c r="S25" s="297">
        <v>1142168.43</v>
      </c>
      <c r="T25" s="297">
        <v>125930.04</v>
      </c>
      <c r="U25" s="297">
        <v>807.63</v>
      </c>
      <c r="W25" s="297">
        <v>794510.8</v>
      </c>
      <c r="X25" s="297">
        <v>100660</v>
      </c>
      <c r="Y25">
        <v>1042329.89</v>
      </c>
      <c r="AB25">
        <v>616536.07999999996</v>
      </c>
      <c r="AC25">
        <v>215834.71</v>
      </c>
      <c r="AE25">
        <v>500</v>
      </c>
      <c r="AF25" s="76">
        <f t="shared" si="6"/>
        <v>767602.37000000011</v>
      </c>
      <c r="AG25" s="31">
        <f t="shared" si="7"/>
        <v>1670</v>
      </c>
      <c r="AH25" s="21">
        <f t="shared" si="8"/>
        <v>765932.37000000011</v>
      </c>
      <c r="AI25" s="15">
        <f t="shared" si="9"/>
        <v>2164076.9</v>
      </c>
      <c r="AJ25" s="16">
        <f t="shared" si="10"/>
        <v>1875200.68</v>
      </c>
      <c r="AK25" s="26">
        <f t="shared" si="5"/>
        <v>288876.21999999997</v>
      </c>
    </row>
    <row r="26" spans="1:37" x14ac:dyDescent="0.25">
      <c r="A26" s="1" t="s">
        <v>448</v>
      </c>
      <c r="B26" s="1" t="s">
        <v>450</v>
      </c>
      <c r="C26" s="66">
        <v>2100</v>
      </c>
      <c r="D26" s="67" t="s">
        <v>1083</v>
      </c>
      <c r="E26" t="s">
        <v>3017</v>
      </c>
      <c r="F26" s="297">
        <v>544502.85</v>
      </c>
      <c r="G26" s="297">
        <v>13659.52</v>
      </c>
      <c r="H26" s="297">
        <v>182071.87</v>
      </c>
      <c r="I26">
        <v>176058.68</v>
      </c>
      <c r="J26">
        <v>90296.99</v>
      </c>
      <c r="M26" s="297">
        <v>-26.92</v>
      </c>
      <c r="P26">
        <v>-978738.46</v>
      </c>
      <c r="Q26">
        <v>1693812.25</v>
      </c>
      <c r="S26" s="297">
        <v>285837</v>
      </c>
      <c r="T26" s="297">
        <v>6000</v>
      </c>
      <c r="U26" s="297">
        <v>491.11</v>
      </c>
      <c r="W26" s="297">
        <v>1108770</v>
      </c>
      <c r="X26" s="297">
        <v>624682.75</v>
      </c>
      <c r="Y26">
        <v>1292400</v>
      </c>
      <c r="AB26">
        <v>137819.31</v>
      </c>
      <c r="AC26">
        <v>49956.01</v>
      </c>
      <c r="AF26" s="76">
        <f t="shared" si="6"/>
        <v>740234.23999999999</v>
      </c>
      <c r="AG26" s="31">
        <f t="shared" si="7"/>
        <v>-26.92</v>
      </c>
      <c r="AH26" s="21">
        <f t="shared" si="8"/>
        <v>740261.16</v>
      </c>
      <c r="AI26" s="15">
        <f t="shared" si="9"/>
        <v>2025780.8599999999</v>
      </c>
      <c r="AJ26" s="16">
        <f t="shared" si="10"/>
        <v>1480175.32</v>
      </c>
      <c r="AK26" s="26">
        <f t="shared" si="5"/>
        <v>545605.5399999998</v>
      </c>
    </row>
    <row r="27" spans="1:37" x14ac:dyDescent="0.25">
      <c r="A27" s="1" t="s">
        <v>448</v>
      </c>
      <c r="B27" s="1" t="s">
        <v>450</v>
      </c>
      <c r="C27" s="66">
        <v>4887</v>
      </c>
      <c r="D27" s="67" t="s">
        <v>1084</v>
      </c>
      <c r="E27" t="s">
        <v>3018</v>
      </c>
      <c r="F27" s="297">
        <v>835254.89</v>
      </c>
      <c r="G27" s="297">
        <v>48472.03</v>
      </c>
      <c r="H27" s="297">
        <v>436849.45</v>
      </c>
      <c r="I27">
        <v>259329.38</v>
      </c>
      <c r="J27">
        <v>329551.13</v>
      </c>
      <c r="M27" s="297">
        <v>2046.56</v>
      </c>
      <c r="P27">
        <v>91091.8</v>
      </c>
      <c r="Q27">
        <v>1247745.83</v>
      </c>
      <c r="S27" s="297">
        <v>1878055.12</v>
      </c>
      <c r="T27" s="297">
        <v>566000</v>
      </c>
      <c r="U27" s="297">
        <v>907.97</v>
      </c>
      <c r="W27" s="297">
        <v>2035030</v>
      </c>
      <c r="X27" s="297">
        <v>35460</v>
      </c>
      <c r="Y27">
        <v>2442157.13</v>
      </c>
      <c r="Z27">
        <v>6732</v>
      </c>
      <c r="AB27">
        <v>1036469.76</v>
      </c>
      <c r="AC27">
        <v>109514.01</v>
      </c>
      <c r="AF27" s="76">
        <f t="shared" si="6"/>
        <v>1320576.3700000001</v>
      </c>
      <c r="AG27" s="31">
        <f t="shared" si="7"/>
        <v>2046.56</v>
      </c>
      <c r="AH27" s="21">
        <f t="shared" si="8"/>
        <v>1318529.81</v>
      </c>
      <c r="AI27" s="15">
        <f t="shared" si="9"/>
        <v>4515453.09</v>
      </c>
      <c r="AJ27" s="16">
        <f t="shared" si="10"/>
        <v>3594872.8999999994</v>
      </c>
      <c r="AK27" s="26">
        <f t="shared" si="5"/>
        <v>920580.19000000041</v>
      </c>
    </row>
    <row r="28" spans="1:37" x14ac:dyDescent="0.25">
      <c r="A28" s="1" t="s">
        <v>448</v>
      </c>
      <c r="B28" s="1" t="s">
        <v>450</v>
      </c>
      <c r="C28" s="66">
        <v>5102</v>
      </c>
      <c r="D28" s="67" t="s">
        <v>1085</v>
      </c>
      <c r="E28" t="s">
        <v>3019</v>
      </c>
      <c r="F28" s="297">
        <v>1205342.33</v>
      </c>
      <c r="G28" s="297">
        <v>19298.330000000002</v>
      </c>
      <c r="H28" s="297">
        <v>172351.15</v>
      </c>
      <c r="I28">
        <v>312876.28000000003</v>
      </c>
      <c r="J28">
        <v>358151.31</v>
      </c>
      <c r="M28" s="297">
        <v>0</v>
      </c>
      <c r="P28">
        <v>-211642.05</v>
      </c>
      <c r="Q28">
        <v>1804121.26</v>
      </c>
      <c r="S28" s="297">
        <v>1216299.33</v>
      </c>
      <c r="T28" s="297">
        <v>272560</v>
      </c>
      <c r="U28" s="297">
        <v>796.95</v>
      </c>
      <c r="W28" s="297">
        <v>1140598.5</v>
      </c>
      <c r="X28" s="297">
        <v>122100</v>
      </c>
      <c r="Y28">
        <v>1381113</v>
      </c>
      <c r="AB28">
        <v>357066.89</v>
      </c>
      <c r="AC28">
        <v>282405.2</v>
      </c>
      <c r="AF28" s="76">
        <f t="shared" si="6"/>
        <v>1396991.81</v>
      </c>
      <c r="AG28" s="31">
        <f t="shared" si="7"/>
        <v>0</v>
      </c>
      <c r="AH28" s="21">
        <f t="shared" si="8"/>
        <v>1396991.81</v>
      </c>
      <c r="AI28" s="15">
        <f t="shared" si="9"/>
        <v>2752354.7800000003</v>
      </c>
      <c r="AJ28" s="16">
        <f t="shared" si="10"/>
        <v>2020585.09</v>
      </c>
      <c r="AK28" s="26">
        <f t="shared" si="5"/>
        <v>731769.69000000018</v>
      </c>
    </row>
    <row r="29" spans="1:37" x14ac:dyDescent="0.25">
      <c r="A29" s="1" t="s">
        <v>448</v>
      </c>
      <c r="B29" s="1" t="s">
        <v>450</v>
      </c>
      <c r="C29" s="66">
        <v>11813</v>
      </c>
      <c r="D29" s="67" t="s">
        <v>1086</v>
      </c>
      <c r="E29" t="s">
        <v>3020</v>
      </c>
      <c r="F29" s="297">
        <v>1438573.33</v>
      </c>
      <c r="G29" s="297">
        <v>81021.539999999994</v>
      </c>
      <c r="H29" s="297">
        <v>380361.58</v>
      </c>
      <c r="I29">
        <v>233265.83</v>
      </c>
      <c r="J29">
        <v>566709.17000000004</v>
      </c>
      <c r="K29" s="297">
        <v>19400</v>
      </c>
      <c r="M29" s="297">
        <v>2971.37</v>
      </c>
      <c r="P29">
        <v>267172.05</v>
      </c>
      <c r="Q29">
        <v>1414760.08</v>
      </c>
      <c r="S29" s="297">
        <v>2266946.91</v>
      </c>
      <c r="T29" s="297">
        <v>424605.07</v>
      </c>
      <c r="U29" s="297">
        <v>760.6</v>
      </c>
      <c r="W29" s="297">
        <v>3658800</v>
      </c>
      <c r="X29" s="297">
        <v>907.56</v>
      </c>
      <c r="Y29">
        <v>4054415</v>
      </c>
      <c r="Z29">
        <v>7320</v>
      </c>
      <c r="AA29">
        <v>2368</v>
      </c>
      <c r="AB29">
        <v>767648.59</v>
      </c>
      <c r="AC29">
        <v>162740.1</v>
      </c>
      <c r="AF29" s="76">
        <f t="shared" si="6"/>
        <v>1899956.4500000002</v>
      </c>
      <c r="AG29" s="31">
        <f t="shared" si="7"/>
        <v>22371.37</v>
      </c>
      <c r="AH29" s="21">
        <f t="shared" si="8"/>
        <v>1877585.08</v>
      </c>
      <c r="AI29" s="15">
        <f t="shared" si="9"/>
        <v>6352020.1399999997</v>
      </c>
      <c r="AJ29" s="16">
        <f t="shared" si="10"/>
        <v>4994491.6899999995</v>
      </c>
      <c r="AK29" s="26">
        <f t="shared" si="5"/>
        <v>1357528.4500000002</v>
      </c>
    </row>
    <row r="30" spans="1:37" x14ac:dyDescent="0.25">
      <c r="A30" s="1" t="s">
        <v>448</v>
      </c>
      <c r="B30" s="1" t="s">
        <v>450</v>
      </c>
      <c r="C30" s="66">
        <v>7972</v>
      </c>
      <c r="D30" s="67" t="s">
        <v>1087</v>
      </c>
      <c r="E30" t="s">
        <v>3021</v>
      </c>
      <c r="F30" s="297">
        <v>1709761.49</v>
      </c>
      <c r="G30" s="297">
        <v>0</v>
      </c>
      <c r="H30" s="297">
        <v>809361.67</v>
      </c>
      <c r="I30">
        <v>140009.95000000001</v>
      </c>
      <c r="J30">
        <v>646059.64</v>
      </c>
      <c r="M30" s="297">
        <v>9286.44</v>
      </c>
      <c r="P30">
        <v>1546666.04</v>
      </c>
      <c r="Q30">
        <v>1595887.05</v>
      </c>
      <c r="S30" s="297">
        <v>1964643.69</v>
      </c>
      <c r="T30" s="297">
        <v>333050</v>
      </c>
      <c r="U30" s="297">
        <v>1873.36</v>
      </c>
      <c r="W30" s="297">
        <v>2963830</v>
      </c>
      <c r="X30" s="297">
        <v>174020</v>
      </c>
      <c r="Y30">
        <v>3489017</v>
      </c>
      <c r="Z30">
        <v>8782</v>
      </c>
      <c r="AB30">
        <v>1263657.48</v>
      </c>
      <c r="AC30">
        <v>180269.85</v>
      </c>
      <c r="AD30">
        <v>18000</v>
      </c>
      <c r="AF30" s="76">
        <f t="shared" si="6"/>
        <v>2519123.16</v>
      </c>
      <c r="AG30" s="31">
        <f t="shared" si="7"/>
        <v>9286.44</v>
      </c>
      <c r="AH30" s="21">
        <f t="shared" si="8"/>
        <v>2509836.7200000002</v>
      </c>
      <c r="AI30" s="15">
        <f t="shared" si="9"/>
        <v>5437417.0499999998</v>
      </c>
      <c r="AJ30" s="16">
        <f t="shared" si="10"/>
        <v>4959726.33</v>
      </c>
      <c r="AK30" s="26">
        <f t="shared" si="5"/>
        <v>477690.71999999974</v>
      </c>
    </row>
    <row r="31" spans="1:37" x14ac:dyDescent="0.25">
      <c r="A31" s="1" t="s">
        <v>448</v>
      </c>
      <c r="B31" s="1" t="s">
        <v>450</v>
      </c>
      <c r="C31" s="66">
        <v>3577</v>
      </c>
      <c r="D31" s="67" t="s">
        <v>1088</v>
      </c>
      <c r="E31" t="s">
        <v>3022</v>
      </c>
      <c r="F31" s="297">
        <v>1006032.18</v>
      </c>
      <c r="G31" s="297">
        <v>0</v>
      </c>
      <c r="H31" s="297">
        <v>770237</v>
      </c>
      <c r="I31">
        <v>81789.61</v>
      </c>
      <c r="J31">
        <v>167479.19</v>
      </c>
      <c r="M31" s="297">
        <v>8734.52</v>
      </c>
      <c r="P31">
        <v>-339926.78</v>
      </c>
      <c r="Q31">
        <v>1789492.25</v>
      </c>
      <c r="S31" s="297">
        <v>1293966.6100000001</v>
      </c>
      <c r="T31" s="297">
        <v>228290</v>
      </c>
      <c r="U31" s="297">
        <v>890.11</v>
      </c>
      <c r="W31" s="297">
        <v>1447369.8</v>
      </c>
      <c r="X31" s="297">
        <v>88200</v>
      </c>
      <c r="Y31">
        <v>1719544.52</v>
      </c>
      <c r="AB31">
        <v>360355.79</v>
      </c>
      <c r="AC31">
        <v>77070.720000000001</v>
      </c>
      <c r="AF31" s="76">
        <f t="shared" si="6"/>
        <v>1776269.1800000002</v>
      </c>
      <c r="AG31" s="31">
        <f t="shared" si="7"/>
        <v>8734.52</v>
      </c>
      <c r="AH31" s="21">
        <f t="shared" si="8"/>
        <v>1767534.6600000001</v>
      </c>
      <c r="AI31" s="15">
        <f t="shared" si="9"/>
        <v>3058716.5200000005</v>
      </c>
      <c r="AJ31" s="16">
        <f t="shared" si="10"/>
        <v>2156971.0300000003</v>
      </c>
      <c r="AK31" s="26">
        <f t="shared" si="5"/>
        <v>901745.49000000022</v>
      </c>
    </row>
    <row r="32" spans="1:37" x14ac:dyDescent="0.25">
      <c r="A32" s="1" t="s">
        <v>448</v>
      </c>
      <c r="B32" s="1" t="s">
        <v>450</v>
      </c>
      <c r="C32" s="66">
        <v>3159</v>
      </c>
      <c r="D32" s="67" t="s">
        <v>1089</v>
      </c>
      <c r="E32" t="s">
        <v>3023</v>
      </c>
      <c r="F32" s="297">
        <v>1216413.8700000001</v>
      </c>
      <c r="G32" s="297">
        <v>60617.5</v>
      </c>
      <c r="H32" s="297">
        <v>232752.06</v>
      </c>
      <c r="I32">
        <v>34940.300000000003</v>
      </c>
      <c r="J32">
        <v>166202.5</v>
      </c>
      <c r="K32" s="297">
        <v>11400</v>
      </c>
      <c r="M32" s="297">
        <v>679.51</v>
      </c>
      <c r="P32">
        <v>-1879342.57</v>
      </c>
      <c r="Q32">
        <v>3102228.3</v>
      </c>
      <c r="S32" s="297">
        <v>1430531.93</v>
      </c>
      <c r="T32" s="297">
        <v>465240</v>
      </c>
      <c r="U32" s="297">
        <v>1152.5</v>
      </c>
      <c r="W32" s="297">
        <v>1741590</v>
      </c>
      <c r="Y32">
        <v>2034696</v>
      </c>
      <c r="Z32">
        <v>6540</v>
      </c>
      <c r="AA32">
        <v>10204</v>
      </c>
      <c r="AB32">
        <v>672787.39</v>
      </c>
      <c r="AC32">
        <v>147369.16</v>
      </c>
      <c r="AE32">
        <v>1559.39</v>
      </c>
      <c r="AF32" s="76">
        <f t="shared" si="6"/>
        <v>1509783.4300000002</v>
      </c>
      <c r="AG32" s="31">
        <f t="shared" si="7"/>
        <v>12079.51</v>
      </c>
      <c r="AH32" s="21">
        <f t="shared" si="8"/>
        <v>1497703.9200000002</v>
      </c>
      <c r="AI32" s="15">
        <f t="shared" si="9"/>
        <v>3638514.4299999997</v>
      </c>
      <c r="AJ32" s="16">
        <f t="shared" si="10"/>
        <v>2873155.9400000004</v>
      </c>
      <c r="AK32" s="26">
        <f t="shared" si="5"/>
        <v>765358.48999999929</v>
      </c>
    </row>
    <row r="33" spans="1:37" x14ac:dyDescent="0.25">
      <c r="A33" s="1" t="s">
        <v>448</v>
      </c>
      <c r="B33" s="1" t="s">
        <v>450</v>
      </c>
      <c r="C33" s="66">
        <v>3764</v>
      </c>
      <c r="D33" s="67" t="s">
        <v>1090</v>
      </c>
      <c r="E33" t="s">
        <v>3024</v>
      </c>
      <c r="F33" s="297">
        <v>1064094.06</v>
      </c>
      <c r="G33" s="297">
        <v>204442.66</v>
      </c>
      <c r="H33" s="297">
        <v>215116.33</v>
      </c>
      <c r="I33">
        <v>318602.52</v>
      </c>
      <c r="J33">
        <v>99533.54</v>
      </c>
      <c r="L33" s="297">
        <v>105050</v>
      </c>
      <c r="M33" s="297">
        <v>13650</v>
      </c>
      <c r="P33">
        <v>71574.149999999994</v>
      </c>
      <c r="Q33">
        <v>1484748</v>
      </c>
      <c r="S33" s="297">
        <v>1663579.85</v>
      </c>
      <c r="U33" s="297">
        <v>1989.16</v>
      </c>
      <c r="W33" s="297">
        <v>1531412.4</v>
      </c>
      <c r="X33" s="297">
        <v>89444</v>
      </c>
      <c r="Y33">
        <v>1913793.75</v>
      </c>
      <c r="Z33">
        <v>8822</v>
      </c>
      <c r="AB33">
        <v>594617.56999999995</v>
      </c>
      <c r="AC33">
        <v>105858.63</v>
      </c>
      <c r="AF33" s="76">
        <f t="shared" si="6"/>
        <v>1483653.05</v>
      </c>
      <c r="AG33" s="31">
        <f t="shared" si="7"/>
        <v>118700</v>
      </c>
      <c r="AH33" s="21">
        <f t="shared" si="8"/>
        <v>1364953.05</v>
      </c>
      <c r="AI33" s="15">
        <f t="shared" si="9"/>
        <v>3286425.41</v>
      </c>
      <c r="AJ33" s="16">
        <f t="shared" si="10"/>
        <v>2623091.9499999997</v>
      </c>
      <c r="AK33" s="26">
        <f t="shared" si="5"/>
        <v>663333.46000000043</v>
      </c>
    </row>
    <row r="34" spans="1:37" x14ac:dyDescent="0.25">
      <c r="A34" s="1" t="s">
        <v>448</v>
      </c>
      <c r="B34" s="1" t="s">
        <v>450</v>
      </c>
      <c r="C34" s="66">
        <v>3691</v>
      </c>
      <c r="D34" s="67" t="s">
        <v>1091</v>
      </c>
      <c r="E34" t="s">
        <v>3025</v>
      </c>
      <c r="F34" s="297">
        <v>1575804.32</v>
      </c>
      <c r="G34" s="297">
        <v>77623.5</v>
      </c>
      <c r="H34" s="297">
        <v>410155.1</v>
      </c>
      <c r="I34">
        <v>72281.16</v>
      </c>
      <c r="J34">
        <v>125773.21</v>
      </c>
      <c r="M34" s="297">
        <v>15102</v>
      </c>
      <c r="P34">
        <v>-147043.13</v>
      </c>
      <c r="Q34">
        <v>1924840.79</v>
      </c>
      <c r="S34" s="297">
        <v>1687134.19</v>
      </c>
      <c r="U34" s="297">
        <v>1821.41</v>
      </c>
      <c r="W34" s="297">
        <v>870998.7</v>
      </c>
      <c r="X34" s="297">
        <v>48000</v>
      </c>
      <c r="Y34">
        <v>1258381.7</v>
      </c>
      <c r="AB34">
        <v>538341.68000000005</v>
      </c>
      <c r="AC34">
        <v>98495.79</v>
      </c>
      <c r="AF34" s="76">
        <f t="shared" si="6"/>
        <v>2063582.92</v>
      </c>
      <c r="AG34" s="31">
        <f t="shared" si="7"/>
        <v>15102</v>
      </c>
      <c r="AH34" s="21">
        <f t="shared" si="8"/>
        <v>2048480.92</v>
      </c>
      <c r="AI34" s="15">
        <f t="shared" si="9"/>
        <v>2607954.2999999998</v>
      </c>
      <c r="AJ34" s="16">
        <f t="shared" si="10"/>
        <v>1895219.17</v>
      </c>
      <c r="AK34" s="26">
        <f t="shared" si="5"/>
        <v>712735.12999999989</v>
      </c>
    </row>
    <row r="35" spans="1:37" x14ac:dyDescent="0.25">
      <c r="A35" s="1" t="s">
        <v>448</v>
      </c>
      <c r="B35" s="1" t="s">
        <v>450</v>
      </c>
      <c r="C35" s="66">
        <v>7031</v>
      </c>
      <c r="D35" s="67" t="s">
        <v>1092</v>
      </c>
      <c r="E35" t="s">
        <v>3026</v>
      </c>
      <c r="F35" s="297">
        <v>2490838.3199999998</v>
      </c>
      <c r="G35" s="297">
        <v>173803.46</v>
      </c>
      <c r="H35" s="297">
        <v>212510.94</v>
      </c>
      <c r="I35">
        <v>173641.48</v>
      </c>
      <c r="J35">
        <v>256008.3</v>
      </c>
      <c r="P35">
        <v>1441238.46</v>
      </c>
      <c r="Q35">
        <v>1101601.1100000001</v>
      </c>
      <c r="S35" s="297">
        <v>1144128.31</v>
      </c>
      <c r="T35" s="297">
        <v>925294</v>
      </c>
      <c r="U35" s="297">
        <v>3133.75</v>
      </c>
      <c r="W35" s="297">
        <v>2067732</v>
      </c>
      <c r="X35" s="297">
        <v>221700</v>
      </c>
      <c r="Y35">
        <v>2470302</v>
      </c>
      <c r="Z35">
        <v>12000</v>
      </c>
      <c r="AB35">
        <v>703997.52</v>
      </c>
      <c r="AC35">
        <v>137793.10999999999</v>
      </c>
      <c r="AF35" s="76">
        <f t="shared" si="6"/>
        <v>2877152.7199999997</v>
      </c>
      <c r="AG35" s="31">
        <f t="shared" si="7"/>
        <v>0</v>
      </c>
      <c r="AH35" s="21">
        <f t="shared" si="8"/>
        <v>2877152.7199999997</v>
      </c>
      <c r="AI35" s="15">
        <f t="shared" si="9"/>
        <v>4361988.0600000005</v>
      </c>
      <c r="AJ35" s="16">
        <f t="shared" si="10"/>
        <v>3324092.63</v>
      </c>
      <c r="AK35" s="26">
        <f t="shared" si="5"/>
        <v>1037895.4300000006</v>
      </c>
    </row>
    <row r="36" spans="1:37" x14ac:dyDescent="0.25">
      <c r="A36" s="1" t="s">
        <v>448</v>
      </c>
      <c r="B36" s="1" t="s">
        <v>450</v>
      </c>
      <c r="C36" s="66">
        <v>3391</v>
      </c>
      <c r="D36" s="67" t="s">
        <v>1093</v>
      </c>
      <c r="E36" t="s">
        <v>3027</v>
      </c>
      <c r="F36" s="297">
        <v>940406.3</v>
      </c>
      <c r="G36" s="297">
        <v>17658.150000000001</v>
      </c>
      <c r="H36" s="297">
        <v>169628.76</v>
      </c>
      <c r="I36">
        <v>1145145.9099999999</v>
      </c>
      <c r="J36">
        <v>124085.27</v>
      </c>
      <c r="M36" s="297">
        <v>1302</v>
      </c>
      <c r="P36">
        <v>1822164.63</v>
      </c>
      <c r="Q36">
        <v>528949.56000000006</v>
      </c>
      <c r="S36" s="297">
        <v>1594891.39</v>
      </c>
      <c r="T36" s="297">
        <v>24090</v>
      </c>
      <c r="U36" s="297">
        <v>1156</v>
      </c>
      <c r="W36" s="297">
        <v>1589188.8</v>
      </c>
      <c r="X36" s="297">
        <v>105484.08</v>
      </c>
      <c r="Y36">
        <v>1926268.88</v>
      </c>
      <c r="AA36">
        <v>3000</v>
      </c>
      <c r="AB36">
        <v>827006.62</v>
      </c>
      <c r="AC36">
        <v>129333.28</v>
      </c>
      <c r="AF36" s="76">
        <f t="shared" si="6"/>
        <v>1127693.21</v>
      </c>
      <c r="AG36" s="31">
        <f t="shared" si="7"/>
        <v>1302</v>
      </c>
      <c r="AH36" s="21">
        <f t="shared" si="8"/>
        <v>1126391.21</v>
      </c>
      <c r="AI36" s="15">
        <f t="shared" si="9"/>
        <v>3314810.27</v>
      </c>
      <c r="AJ36" s="16">
        <f t="shared" si="10"/>
        <v>2885608.78</v>
      </c>
      <c r="AK36" s="26">
        <f t="shared" si="5"/>
        <v>429201.49000000022</v>
      </c>
    </row>
    <row r="37" spans="1:37" x14ac:dyDescent="0.25">
      <c r="A37" s="1" t="s">
        <v>448</v>
      </c>
      <c r="B37" s="1" t="s">
        <v>450</v>
      </c>
      <c r="C37" s="66">
        <v>4244</v>
      </c>
      <c r="D37" s="67" t="s">
        <v>1094</v>
      </c>
      <c r="E37" t="s">
        <v>3028</v>
      </c>
      <c r="F37" s="297">
        <v>1721809.57</v>
      </c>
      <c r="G37" s="297">
        <v>53065.35</v>
      </c>
      <c r="H37" s="297">
        <v>199898.16</v>
      </c>
      <c r="I37">
        <v>317921.67</v>
      </c>
      <c r="J37">
        <v>121700.88</v>
      </c>
      <c r="M37" s="297">
        <v>11507</v>
      </c>
      <c r="P37">
        <v>151247.01999999999</v>
      </c>
      <c r="Q37">
        <v>1603684.39</v>
      </c>
      <c r="S37" s="297">
        <v>1459280.65</v>
      </c>
      <c r="T37" s="297">
        <v>166270</v>
      </c>
      <c r="U37" s="297">
        <v>1387.91</v>
      </c>
      <c r="W37" s="297">
        <v>1441775.4</v>
      </c>
      <c r="X37" s="297">
        <v>105300</v>
      </c>
      <c r="Y37">
        <v>1697920.96</v>
      </c>
      <c r="AB37">
        <v>455859.33</v>
      </c>
      <c r="AC37">
        <v>74076.45</v>
      </c>
      <c r="AF37" s="76">
        <f t="shared" si="6"/>
        <v>1974773.08</v>
      </c>
      <c r="AG37" s="31">
        <f t="shared" si="7"/>
        <v>11507</v>
      </c>
      <c r="AH37" s="21">
        <f t="shared" si="8"/>
        <v>1963266.08</v>
      </c>
      <c r="AI37" s="15">
        <f t="shared" si="9"/>
        <v>3174013.96</v>
      </c>
      <c r="AJ37" s="16">
        <f t="shared" si="10"/>
        <v>2227856.7400000002</v>
      </c>
      <c r="AK37" s="26">
        <f t="shared" si="5"/>
        <v>946157.21999999974</v>
      </c>
    </row>
    <row r="38" spans="1:37" x14ac:dyDescent="0.25">
      <c r="A38" s="1" t="s">
        <v>448</v>
      </c>
      <c r="B38" s="1" t="s">
        <v>450</v>
      </c>
      <c r="C38" s="66">
        <v>1926</v>
      </c>
      <c r="D38" s="67" t="s">
        <v>1095</v>
      </c>
      <c r="E38" t="s">
        <v>3029</v>
      </c>
      <c r="F38" s="297">
        <v>803092.43</v>
      </c>
      <c r="G38" s="297">
        <v>107631.1</v>
      </c>
      <c r="H38" s="297">
        <v>90936.57</v>
      </c>
      <c r="I38">
        <v>1</v>
      </c>
      <c r="J38">
        <v>63119.81</v>
      </c>
      <c r="M38" s="297">
        <v>60</v>
      </c>
      <c r="P38">
        <v>-777043.4</v>
      </c>
      <c r="Q38">
        <v>1498620.76</v>
      </c>
      <c r="S38" s="297">
        <v>1167575.96</v>
      </c>
      <c r="U38" s="297">
        <v>674.82</v>
      </c>
      <c r="W38" s="297">
        <v>985770</v>
      </c>
      <c r="X38" s="297">
        <v>82087</v>
      </c>
      <c r="Y38">
        <v>1161610</v>
      </c>
      <c r="AA38">
        <v>3392</v>
      </c>
      <c r="AB38">
        <v>519008.86</v>
      </c>
      <c r="AC38">
        <v>32135.87</v>
      </c>
      <c r="AE38">
        <v>3000</v>
      </c>
      <c r="AF38" s="76">
        <f t="shared" si="6"/>
        <v>1001660.1000000001</v>
      </c>
      <c r="AG38" s="31">
        <f t="shared" si="7"/>
        <v>60</v>
      </c>
      <c r="AH38" s="21">
        <f t="shared" si="8"/>
        <v>1001600.1000000001</v>
      </c>
      <c r="AI38" s="15">
        <f t="shared" si="9"/>
        <v>2236107.7800000003</v>
      </c>
      <c r="AJ38" s="16">
        <f t="shared" si="10"/>
        <v>1719146.73</v>
      </c>
      <c r="AK38" s="26">
        <f t="shared" si="5"/>
        <v>516961.05000000028</v>
      </c>
    </row>
    <row r="39" spans="1:37" x14ac:dyDescent="0.25">
      <c r="A39" s="1" t="s">
        <v>448</v>
      </c>
      <c r="B39" s="1" t="s">
        <v>450</v>
      </c>
      <c r="C39" s="66">
        <v>5306</v>
      </c>
      <c r="D39" s="67" t="s">
        <v>1096</v>
      </c>
      <c r="E39" t="s">
        <v>3030</v>
      </c>
      <c r="F39" s="297">
        <v>655141.63</v>
      </c>
      <c r="G39" s="297">
        <v>310600.75</v>
      </c>
      <c r="H39" s="297">
        <v>206906.64</v>
      </c>
      <c r="I39">
        <v>887473.81</v>
      </c>
      <c r="J39">
        <v>502126.38</v>
      </c>
      <c r="M39" s="297">
        <v>94.9</v>
      </c>
      <c r="P39">
        <v>45224.41</v>
      </c>
      <c r="Q39">
        <v>2339595.1</v>
      </c>
      <c r="S39" s="297">
        <v>1423603.11</v>
      </c>
      <c r="T39" s="297">
        <v>140990</v>
      </c>
      <c r="U39" s="297">
        <v>36.6</v>
      </c>
      <c r="W39" s="297">
        <v>2484520</v>
      </c>
      <c r="Y39">
        <v>2838740</v>
      </c>
      <c r="Z39">
        <v>9810</v>
      </c>
      <c r="AA39">
        <v>10806</v>
      </c>
      <c r="AB39">
        <v>526241.32999999996</v>
      </c>
      <c r="AC39">
        <v>321917.58</v>
      </c>
      <c r="AF39" s="76">
        <f t="shared" si="6"/>
        <v>1172649.02</v>
      </c>
      <c r="AG39" s="31">
        <f t="shared" si="7"/>
        <v>94.9</v>
      </c>
      <c r="AH39" s="21">
        <f t="shared" si="8"/>
        <v>1172554.1200000001</v>
      </c>
      <c r="AI39" s="15">
        <f t="shared" si="9"/>
        <v>4049149.71</v>
      </c>
      <c r="AJ39" s="16">
        <f t="shared" si="10"/>
        <v>3707514.91</v>
      </c>
      <c r="AK39" s="26">
        <f t="shared" si="5"/>
        <v>341634.79999999981</v>
      </c>
    </row>
    <row r="40" spans="1:37" x14ac:dyDescent="0.25">
      <c r="A40" s="1" t="s">
        <v>448</v>
      </c>
      <c r="B40" s="1" t="s">
        <v>450</v>
      </c>
      <c r="C40" s="66">
        <v>2556</v>
      </c>
      <c r="D40" s="67" t="s">
        <v>1097</v>
      </c>
      <c r="E40" t="s">
        <v>3031</v>
      </c>
      <c r="F40" s="297">
        <v>1693765.22</v>
      </c>
      <c r="G40" s="297">
        <v>40770</v>
      </c>
      <c r="H40" s="297">
        <v>304919.77</v>
      </c>
      <c r="I40">
        <v>165873.14000000001</v>
      </c>
      <c r="J40">
        <v>270386.43</v>
      </c>
      <c r="M40" s="297">
        <v>1827.34</v>
      </c>
      <c r="P40">
        <v>689816.98</v>
      </c>
      <c r="Q40">
        <v>1457071.21</v>
      </c>
      <c r="S40" s="297">
        <v>1459023.03</v>
      </c>
      <c r="T40" s="297">
        <v>382000</v>
      </c>
      <c r="U40" s="297">
        <v>1921.44</v>
      </c>
      <c r="W40" s="297">
        <v>948970</v>
      </c>
      <c r="X40" s="297">
        <v>58000</v>
      </c>
      <c r="Y40">
        <v>1312168</v>
      </c>
      <c r="AA40">
        <v>4500</v>
      </c>
      <c r="AB40">
        <v>746700.65</v>
      </c>
      <c r="AC40">
        <v>86464.29</v>
      </c>
      <c r="AF40" s="76">
        <f t="shared" si="6"/>
        <v>2039454.99</v>
      </c>
      <c r="AG40" s="31">
        <f t="shared" si="7"/>
        <v>1827.34</v>
      </c>
      <c r="AH40" s="21">
        <f t="shared" si="8"/>
        <v>2037627.65</v>
      </c>
      <c r="AI40" s="15">
        <f t="shared" si="9"/>
        <v>2849914.4699999997</v>
      </c>
      <c r="AJ40" s="16">
        <f t="shared" si="10"/>
        <v>2149832.94</v>
      </c>
      <c r="AK40" s="26">
        <f t="shared" si="5"/>
        <v>700081.5299999998</v>
      </c>
    </row>
    <row r="41" spans="1:37" x14ac:dyDescent="0.25">
      <c r="A41" s="1" t="s">
        <v>448</v>
      </c>
      <c r="B41" s="1" t="s">
        <v>450</v>
      </c>
      <c r="C41" s="66">
        <v>2366</v>
      </c>
      <c r="D41" s="67" t="s">
        <v>1098</v>
      </c>
      <c r="E41" t="s">
        <v>3032</v>
      </c>
      <c r="F41" s="297">
        <v>2322901.84</v>
      </c>
      <c r="G41" s="297">
        <v>187875.54</v>
      </c>
      <c r="H41" s="297">
        <v>156268.59</v>
      </c>
      <c r="I41">
        <v>165075.69</v>
      </c>
      <c r="J41">
        <v>308718.59999999998</v>
      </c>
      <c r="M41" s="297">
        <v>1389.44</v>
      </c>
      <c r="P41">
        <v>472840.59</v>
      </c>
      <c r="Q41">
        <v>1798384.44</v>
      </c>
      <c r="S41" s="297">
        <v>1927880.04</v>
      </c>
      <c r="T41" s="297">
        <v>106750</v>
      </c>
      <c r="U41" s="297">
        <v>1824.96</v>
      </c>
      <c r="W41" s="297">
        <v>1074842.1499999999</v>
      </c>
      <c r="X41" s="297">
        <v>120300</v>
      </c>
      <c r="Y41">
        <v>1283764.1499999999</v>
      </c>
      <c r="AB41">
        <v>371396.19</v>
      </c>
      <c r="AC41">
        <v>320808.02</v>
      </c>
      <c r="AF41" s="76">
        <f t="shared" si="6"/>
        <v>2667045.9699999997</v>
      </c>
      <c r="AG41" s="31">
        <f t="shared" si="7"/>
        <v>1389.44</v>
      </c>
      <c r="AH41" s="21">
        <f t="shared" si="8"/>
        <v>2665656.5299999998</v>
      </c>
      <c r="AI41" s="15">
        <f t="shared" si="9"/>
        <v>3231597.15</v>
      </c>
      <c r="AJ41" s="16">
        <f t="shared" si="10"/>
        <v>1975968.3599999999</v>
      </c>
      <c r="AK41" s="26">
        <f t="shared" si="5"/>
        <v>1255628.79</v>
      </c>
    </row>
    <row r="42" spans="1:37" x14ac:dyDescent="0.25">
      <c r="A42" s="1" t="s">
        <v>448</v>
      </c>
      <c r="B42" s="1" t="s">
        <v>450</v>
      </c>
      <c r="C42" s="66">
        <v>5915</v>
      </c>
      <c r="D42" s="67" t="s">
        <v>1099</v>
      </c>
      <c r="E42" t="s">
        <v>3033</v>
      </c>
      <c r="F42" s="297">
        <v>1042540.98</v>
      </c>
      <c r="G42" s="297">
        <v>36971</v>
      </c>
      <c r="H42" s="297">
        <v>229954.19</v>
      </c>
      <c r="I42">
        <v>453891.87</v>
      </c>
      <c r="J42">
        <v>66217.3</v>
      </c>
      <c r="M42" s="297">
        <v>112.72</v>
      </c>
      <c r="P42">
        <v>-78015.289999999994</v>
      </c>
      <c r="Q42">
        <v>1262156.06</v>
      </c>
      <c r="S42" s="297">
        <v>2432671.4300000002</v>
      </c>
      <c r="T42" s="297">
        <v>222100</v>
      </c>
      <c r="U42" s="297">
        <v>737.48</v>
      </c>
      <c r="W42" s="297">
        <v>1232000</v>
      </c>
      <c r="X42" s="297">
        <v>31500</v>
      </c>
      <c r="Y42">
        <v>1610523</v>
      </c>
      <c r="Z42">
        <v>12174</v>
      </c>
      <c r="AB42">
        <v>1106728.07</v>
      </c>
      <c r="AC42">
        <v>247286.99</v>
      </c>
      <c r="AF42" s="76">
        <f t="shared" si="6"/>
        <v>1309466.17</v>
      </c>
      <c r="AG42" s="31">
        <f t="shared" si="7"/>
        <v>112.72</v>
      </c>
      <c r="AH42" s="21">
        <f t="shared" si="8"/>
        <v>1309353.45</v>
      </c>
      <c r="AI42" s="15">
        <f t="shared" si="9"/>
        <v>3919008.91</v>
      </c>
      <c r="AJ42" s="16">
        <f t="shared" si="10"/>
        <v>2976712.0600000005</v>
      </c>
      <c r="AK42" s="26">
        <f t="shared" si="5"/>
        <v>942296.84999999963</v>
      </c>
    </row>
    <row r="43" spans="1:37" x14ac:dyDescent="0.25">
      <c r="A43" s="1" t="s">
        <v>448</v>
      </c>
      <c r="B43" s="1" t="s">
        <v>450</v>
      </c>
      <c r="C43" s="66">
        <v>3317</v>
      </c>
      <c r="D43" s="67" t="s">
        <v>1100</v>
      </c>
      <c r="E43" t="s">
        <v>3034</v>
      </c>
      <c r="F43" s="297">
        <v>1232560.26</v>
      </c>
      <c r="G43" s="297">
        <v>0</v>
      </c>
      <c r="H43" s="297">
        <v>177553.07</v>
      </c>
      <c r="I43">
        <v>270411.76</v>
      </c>
      <c r="J43">
        <v>155939.16</v>
      </c>
      <c r="M43" s="297">
        <v>0</v>
      </c>
      <c r="N43" s="297">
        <v>200</v>
      </c>
      <c r="P43">
        <v>-582338.17000000004</v>
      </c>
      <c r="Q43">
        <v>1683339.65</v>
      </c>
      <c r="S43" s="297">
        <v>1601939.88</v>
      </c>
      <c r="T43" s="297">
        <v>442641</v>
      </c>
      <c r="U43" s="297">
        <v>799.32</v>
      </c>
      <c r="W43" s="297">
        <v>736240</v>
      </c>
      <c r="X43" s="297">
        <v>63800</v>
      </c>
      <c r="Y43">
        <v>1080892</v>
      </c>
      <c r="Z43">
        <v>15784</v>
      </c>
      <c r="AB43">
        <v>657710.76</v>
      </c>
      <c r="AC43">
        <v>120878.17</v>
      </c>
      <c r="AF43" s="76">
        <f t="shared" si="6"/>
        <v>1410113.33</v>
      </c>
      <c r="AG43" s="31">
        <f t="shared" si="7"/>
        <v>200</v>
      </c>
      <c r="AH43" s="21">
        <f t="shared" si="8"/>
        <v>1409913.33</v>
      </c>
      <c r="AI43" s="15">
        <f t="shared" si="9"/>
        <v>2845420.2</v>
      </c>
      <c r="AJ43" s="16">
        <f t="shared" si="10"/>
        <v>1875264.93</v>
      </c>
      <c r="AK43" s="26">
        <f t="shared" si="5"/>
        <v>970155.27000000025</v>
      </c>
    </row>
    <row r="44" spans="1:37" x14ac:dyDescent="0.25">
      <c r="A44" s="1" t="s">
        <v>448</v>
      </c>
      <c r="B44" s="1" t="s">
        <v>450</v>
      </c>
      <c r="C44" s="66">
        <v>2828</v>
      </c>
      <c r="D44" s="67" t="s">
        <v>1101</v>
      </c>
      <c r="E44" t="s">
        <v>3166</v>
      </c>
      <c r="F44" s="297">
        <v>1054953.68</v>
      </c>
      <c r="G44" s="297">
        <v>141830</v>
      </c>
      <c r="H44" s="297">
        <v>138064.89799999999</v>
      </c>
      <c r="I44">
        <v>117099.7</v>
      </c>
      <c r="J44">
        <v>174146.82</v>
      </c>
      <c r="P44">
        <v>-1040223.52</v>
      </c>
      <c r="Q44">
        <v>2224890.19</v>
      </c>
      <c r="S44" s="297">
        <v>835812.3</v>
      </c>
      <c r="T44" s="297">
        <v>240500</v>
      </c>
      <c r="U44" s="297">
        <v>924.95</v>
      </c>
      <c r="W44" s="297">
        <v>1044640</v>
      </c>
      <c r="X44" s="297">
        <v>490620.82</v>
      </c>
      <c r="Y44">
        <v>1189733</v>
      </c>
      <c r="AB44">
        <v>601917.272</v>
      </c>
      <c r="AC44">
        <v>91556.87</v>
      </c>
      <c r="AF44" s="76">
        <f t="shared" si="6"/>
        <v>1334848.578</v>
      </c>
      <c r="AG44" s="31">
        <f t="shared" si="7"/>
        <v>0</v>
      </c>
      <c r="AH44" s="21">
        <f t="shared" si="8"/>
        <v>1334848.578</v>
      </c>
      <c r="AI44" s="15">
        <f t="shared" si="9"/>
        <v>2612498.0699999998</v>
      </c>
      <c r="AJ44" s="16">
        <f t="shared" si="10"/>
        <v>1883207.142</v>
      </c>
      <c r="AK44" s="26">
        <f t="shared" si="5"/>
        <v>729290.92799999984</v>
      </c>
    </row>
    <row r="45" spans="1:37" x14ac:dyDescent="0.25">
      <c r="A45" s="1" t="s">
        <v>448</v>
      </c>
      <c r="B45" s="1" t="s">
        <v>450</v>
      </c>
      <c r="C45" s="66">
        <v>2529</v>
      </c>
      <c r="D45" s="67" t="s">
        <v>1102</v>
      </c>
      <c r="E45" t="s">
        <v>3179</v>
      </c>
      <c r="F45" s="297">
        <v>973838.45</v>
      </c>
      <c r="G45" s="297">
        <v>113170</v>
      </c>
      <c r="H45" s="297">
        <v>323417.06</v>
      </c>
      <c r="I45">
        <v>1684017.33</v>
      </c>
      <c r="J45">
        <v>265406.34000000003</v>
      </c>
      <c r="M45" s="297">
        <v>3214.27</v>
      </c>
      <c r="P45">
        <v>3078445.18</v>
      </c>
      <c r="S45" s="297">
        <v>1419681.24</v>
      </c>
      <c r="T45" s="297">
        <v>200</v>
      </c>
      <c r="U45" s="297">
        <v>1553.33</v>
      </c>
      <c r="W45" s="297">
        <v>1298008.8</v>
      </c>
      <c r="X45" s="297">
        <v>71900</v>
      </c>
      <c r="Y45">
        <v>1544120.8</v>
      </c>
      <c r="Z45">
        <v>6392</v>
      </c>
      <c r="AB45">
        <v>412130.58</v>
      </c>
      <c r="AC45">
        <v>264497.76</v>
      </c>
      <c r="AF45" s="76">
        <f t="shared" si="6"/>
        <v>1410425.51</v>
      </c>
      <c r="AG45" s="31">
        <f t="shared" si="7"/>
        <v>3214.27</v>
      </c>
      <c r="AH45" s="21">
        <f t="shared" si="8"/>
        <v>1407211.24</v>
      </c>
      <c r="AI45" s="15">
        <f t="shared" si="9"/>
        <v>2791343.37</v>
      </c>
      <c r="AJ45" s="16">
        <f t="shared" si="10"/>
        <v>2227141.14</v>
      </c>
      <c r="AK45" s="26">
        <f t="shared" si="5"/>
        <v>564202.23</v>
      </c>
    </row>
    <row r="46" spans="1:37" x14ac:dyDescent="0.25">
      <c r="A46" s="1" t="s">
        <v>453</v>
      </c>
      <c r="B46" s="1" t="s">
        <v>454</v>
      </c>
      <c r="C46" s="66">
        <v>5981</v>
      </c>
      <c r="D46" s="67" t="s">
        <v>1103</v>
      </c>
      <c r="E46" t="s">
        <v>3035</v>
      </c>
      <c r="F46" s="297">
        <v>1343623.29</v>
      </c>
      <c r="G46" s="297">
        <v>0</v>
      </c>
      <c r="H46" s="297">
        <v>85766.28</v>
      </c>
      <c r="I46">
        <v>1027256.81</v>
      </c>
      <c r="J46">
        <v>157864.82</v>
      </c>
      <c r="M46" s="297">
        <v>411</v>
      </c>
      <c r="P46">
        <v>1208526.25</v>
      </c>
      <c r="Q46">
        <v>721555.06</v>
      </c>
      <c r="S46" s="297">
        <v>2047068.94</v>
      </c>
      <c r="U46" s="297">
        <v>760.47</v>
      </c>
      <c r="W46" s="297">
        <v>1425914</v>
      </c>
      <c r="X46" s="297">
        <v>636993</v>
      </c>
      <c r="Y46">
        <v>2005563</v>
      </c>
      <c r="Z46">
        <v>2260</v>
      </c>
      <c r="AA46">
        <v>3588</v>
      </c>
      <c r="AB46">
        <v>914612.66</v>
      </c>
      <c r="AC46">
        <v>143266.57</v>
      </c>
      <c r="AF46" s="76">
        <f t="shared" si="6"/>
        <v>1429389.57</v>
      </c>
      <c r="AG46" s="31">
        <f t="shared" si="7"/>
        <v>411</v>
      </c>
      <c r="AH46" s="21">
        <f t="shared" si="8"/>
        <v>1428978.57</v>
      </c>
      <c r="AI46" s="15">
        <f t="shared" si="9"/>
        <v>4110736.41</v>
      </c>
      <c r="AJ46" s="16">
        <f t="shared" si="10"/>
        <v>3069290.23</v>
      </c>
      <c r="AK46" s="26">
        <f t="shared" si="5"/>
        <v>1041446.1800000002</v>
      </c>
    </row>
    <row r="47" spans="1:37" x14ac:dyDescent="0.25">
      <c r="A47" s="1" t="s">
        <v>453</v>
      </c>
      <c r="B47" s="1" t="s">
        <v>454</v>
      </c>
      <c r="C47" s="66">
        <v>5608</v>
      </c>
      <c r="D47" s="67" t="s">
        <v>1104</v>
      </c>
      <c r="E47" t="s">
        <v>3036</v>
      </c>
      <c r="F47" s="297">
        <v>1127355.55</v>
      </c>
      <c r="G47" s="297">
        <v>0</v>
      </c>
      <c r="H47" s="297">
        <v>39097.120000000003</v>
      </c>
      <c r="I47">
        <v>4</v>
      </c>
      <c r="J47">
        <v>524460.80000000005</v>
      </c>
      <c r="M47" s="297">
        <v>717.16</v>
      </c>
      <c r="P47">
        <v>-395040.46</v>
      </c>
      <c r="Q47">
        <v>1541680.81</v>
      </c>
      <c r="S47" s="297">
        <v>1574385.18</v>
      </c>
      <c r="T47" s="297">
        <v>95375</v>
      </c>
      <c r="U47" s="297">
        <v>743.9</v>
      </c>
      <c r="W47" s="297">
        <v>1881898.8</v>
      </c>
      <c r="X47" s="297">
        <v>627710</v>
      </c>
      <c r="Y47">
        <v>2368900.7999999998</v>
      </c>
      <c r="AB47">
        <v>778794.46</v>
      </c>
      <c r="AC47">
        <v>149419.20000000001</v>
      </c>
      <c r="AF47" s="76">
        <f t="shared" si="6"/>
        <v>1166452.6700000002</v>
      </c>
      <c r="AG47" s="31">
        <f t="shared" si="7"/>
        <v>717.16</v>
      </c>
      <c r="AH47" s="21">
        <f t="shared" si="8"/>
        <v>1165735.5100000002</v>
      </c>
      <c r="AI47" s="15">
        <f t="shared" si="9"/>
        <v>4180112.88</v>
      </c>
      <c r="AJ47" s="16">
        <f t="shared" si="10"/>
        <v>3297114.46</v>
      </c>
      <c r="AK47" s="26">
        <f t="shared" si="5"/>
        <v>882998.41999999993</v>
      </c>
    </row>
    <row r="48" spans="1:37" x14ac:dyDescent="0.25">
      <c r="A48" s="1" t="s">
        <v>453</v>
      </c>
      <c r="B48" s="1" t="s">
        <v>454</v>
      </c>
      <c r="C48" s="66">
        <v>3981</v>
      </c>
      <c r="D48" s="67" t="s">
        <v>1105</v>
      </c>
      <c r="E48" t="s">
        <v>3037</v>
      </c>
      <c r="F48" s="297">
        <v>730534</v>
      </c>
      <c r="G48" s="297">
        <v>0</v>
      </c>
      <c r="H48" s="297">
        <v>35143.839999999997</v>
      </c>
      <c r="I48">
        <v>1180953.5</v>
      </c>
      <c r="J48">
        <v>356131.43</v>
      </c>
      <c r="M48" s="297">
        <v>3785.32</v>
      </c>
      <c r="P48">
        <v>-1174353.6599999999</v>
      </c>
      <c r="Q48">
        <v>3101072.39</v>
      </c>
      <c r="S48" s="297">
        <v>1660972.63</v>
      </c>
      <c r="U48" s="297">
        <v>529.9</v>
      </c>
      <c r="W48" s="297">
        <v>2017585.5</v>
      </c>
      <c r="X48" s="297">
        <v>614198</v>
      </c>
      <c r="Y48">
        <v>2675105.5</v>
      </c>
      <c r="Z48">
        <v>2260</v>
      </c>
      <c r="AA48">
        <v>6288</v>
      </c>
      <c r="AB48">
        <v>716127.42</v>
      </c>
      <c r="AC48">
        <v>210246.45</v>
      </c>
      <c r="AF48" s="76">
        <f t="shared" si="6"/>
        <v>765677.84</v>
      </c>
      <c r="AG48" s="31">
        <f t="shared" si="7"/>
        <v>3785.32</v>
      </c>
      <c r="AH48" s="21">
        <f t="shared" si="8"/>
        <v>761892.52</v>
      </c>
      <c r="AI48" s="15">
        <f t="shared" si="9"/>
        <v>4293286.0299999993</v>
      </c>
      <c r="AJ48" s="16">
        <f t="shared" si="10"/>
        <v>3610027.37</v>
      </c>
      <c r="AK48" s="26">
        <f t="shared" si="5"/>
        <v>683258.65999999922</v>
      </c>
    </row>
    <row r="49" spans="1:37" x14ac:dyDescent="0.25">
      <c r="A49" s="1" t="s">
        <v>453</v>
      </c>
      <c r="B49" s="1" t="s">
        <v>454</v>
      </c>
      <c r="C49" s="66">
        <v>2676</v>
      </c>
      <c r="D49" s="67" t="s">
        <v>1106</v>
      </c>
      <c r="E49" t="s">
        <v>3038</v>
      </c>
      <c r="F49" s="297">
        <v>952129.43</v>
      </c>
      <c r="G49" s="297">
        <v>0</v>
      </c>
      <c r="H49" s="297">
        <v>46052.65</v>
      </c>
      <c r="I49">
        <v>1429385.35</v>
      </c>
      <c r="J49">
        <v>684598.17</v>
      </c>
      <c r="M49" s="297">
        <v>1164.99</v>
      </c>
      <c r="P49">
        <v>-159905.13</v>
      </c>
      <c r="Q49">
        <v>2713140.37</v>
      </c>
      <c r="S49" s="297">
        <v>1228960.94</v>
      </c>
      <c r="T49" s="297">
        <v>101100</v>
      </c>
      <c r="U49" s="297">
        <v>440.38</v>
      </c>
      <c r="W49" s="297">
        <v>1143549.5</v>
      </c>
      <c r="X49" s="297">
        <v>581184</v>
      </c>
      <c r="Y49">
        <v>1551238.5</v>
      </c>
      <c r="AA49">
        <v>5554</v>
      </c>
      <c r="AB49">
        <v>469010.88</v>
      </c>
      <c r="AC49">
        <v>229927.07</v>
      </c>
      <c r="AF49" s="76">
        <f t="shared" si="6"/>
        <v>998182.08000000007</v>
      </c>
      <c r="AG49" s="31">
        <f t="shared" si="7"/>
        <v>1164.99</v>
      </c>
      <c r="AH49" s="21">
        <f t="shared" si="8"/>
        <v>997017.09000000008</v>
      </c>
      <c r="AI49" s="15">
        <f t="shared" si="9"/>
        <v>3055234.82</v>
      </c>
      <c r="AJ49" s="16">
        <f t="shared" si="10"/>
        <v>2255730.4499999997</v>
      </c>
      <c r="AK49" s="26">
        <f t="shared" si="5"/>
        <v>799504.37000000011</v>
      </c>
    </row>
    <row r="50" spans="1:37" x14ac:dyDescent="0.25">
      <c r="A50" s="1" t="s">
        <v>453</v>
      </c>
      <c r="B50" s="1" t="s">
        <v>454</v>
      </c>
      <c r="C50" s="66">
        <v>4612</v>
      </c>
      <c r="D50" s="67" t="s">
        <v>1107</v>
      </c>
      <c r="E50" t="s">
        <v>3039</v>
      </c>
      <c r="F50" s="297">
        <v>1513969.38</v>
      </c>
      <c r="G50" s="297">
        <v>0</v>
      </c>
      <c r="H50" s="297">
        <v>68832.03</v>
      </c>
      <c r="I50">
        <v>89364.43</v>
      </c>
      <c r="J50">
        <v>276119.14</v>
      </c>
      <c r="M50" s="297">
        <v>2258.69</v>
      </c>
      <c r="P50">
        <v>3295998.96</v>
      </c>
      <c r="Q50">
        <v>-2152655.08</v>
      </c>
      <c r="S50" s="297">
        <v>1792295.4</v>
      </c>
      <c r="T50" s="297">
        <v>365528</v>
      </c>
      <c r="U50" s="297">
        <v>991.35</v>
      </c>
      <c r="W50" s="297">
        <v>1883280</v>
      </c>
      <c r="X50" s="297">
        <v>667539.09</v>
      </c>
      <c r="Y50">
        <v>2396080</v>
      </c>
      <c r="Z50">
        <v>1130</v>
      </c>
      <c r="AA50">
        <v>11304</v>
      </c>
      <c r="AB50">
        <v>1090343.8799999999</v>
      </c>
      <c r="AC50">
        <v>84222.95</v>
      </c>
      <c r="AF50" s="76">
        <f t="shared" si="6"/>
        <v>1582801.41</v>
      </c>
      <c r="AG50" s="31">
        <f t="shared" si="7"/>
        <v>2258.69</v>
      </c>
      <c r="AH50" s="21">
        <f t="shared" si="8"/>
        <v>1580542.72</v>
      </c>
      <c r="AI50" s="15">
        <f t="shared" si="9"/>
        <v>4709633.84</v>
      </c>
      <c r="AJ50" s="16">
        <f t="shared" si="10"/>
        <v>3583080.83</v>
      </c>
      <c r="AK50" s="26">
        <f t="shared" si="5"/>
        <v>1126553.0099999998</v>
      </c>
    </row>
    <row r="51" spans="1:37" x14ac:dyDescent="0.25">
      <c r="A51" s="1" t="s">
        <v>453</v>
      </c>
      <c r="B51" s="1" t="s">
        <v>454</v>
      </c>
      <c r="C51" s="66">
        <v>3723</v>
      </c>
      <c r="D51" s="67" t="s">
        <v>1108</v>
      </c>
      <c r="E51" t="s">
        <v>3167</v>
      </c>
      <c r="F51" s="297">
        <v>1005425.25</v>
      </c>
      <c r="G51" s="297">
        <v>0</v>
      </c>
      <c r="H51" s="297">
        <v>26386.81</v>
      </c>
      <c r="I51">
        <v>101257.85</v>
      </c>
      <c r="J51">
        <v>876158.41</v>
      </c>
      <c r="M51" s="297">
        <v>1815.19</v>
      </c>
      <c r="P51">
        <v>-1552766.34</v>
      </c>
      <c r="Q51">
        <v>2872107.81</v>
      </c>
      <c r="S51" s="297">
        <v>1246058.19</v>
      </c>
      <c r="T51" s="297">
        <v>110000</v>
      </c>
      <c r="U51" s="297">
        <v>601.51</v>
      </c>
      <c r="W51" s="297">
        <v>1149078</v>
      </c>
      <c r="X51" s="297">
        <v>661504.71</v>
      </c>
      <c r="Y51">
        <v>1493203.8</v>
      </c>
      <c r="AB51">
        <v>511919.19</v>
      </c>
      <c r="AC51">
        <v>155707.21</v>
      </c>
      <c r="AF51" s="76">
        <f t="shared" si="6"/>
        <v>1031812.06</v>
      </c>
      <c r="AG51" s="31">
        <f t="shared" si="7"/>
        <v>1815.19</v>
      </c>
      <c r="AH51" s="21">
        <f t="shared" si="8"/>
        <v>1029996.8700000001</v>
      </c>
      <c r="AI51" s="15">
        <f t="shared" si="9"/>
        <v>3167242.41</v>
      </c>
      <c r="AJ51" s="16">
        <f t="shared" si="10"/>
        <v>2160830.2000000002</v>
      </c>
      <c r="AK51" s="26">
        <f t="shared" si="5"/>
        <v>1006412.21</v>
      </c>
    </row>
    <row r="52" spans="1:37" x14ac:dyDescent="0.25">
      <c r="A52" s="1" t="s">
        <v>457</v>
      </c>
      <c r="B52" s="1" t="s">
        <v>458</v>
      </c>
      <c r="C52" s="66">
        <v>4086</v>
      </c>
      <c r="D52" s="67" t="s">
        <v>1109</v>
      </c>
      <c r="E52" t="s">
        <v>3040</v>
      </c>
      <c r="F52" s="297">
        <v>492159.39</v>
      </c>
      <c r="G52" s="297">
        <v>0</v>
      </c>
      <c r="H52" s="297">
        <v>22239.13</v>
      </c>
      <c r="I52">
        <v>239204.03</v>
      </c>
      <c r="J52">
        <v>177445.52</v>
      </c>
      <c r="M52" s="297">
        <v>105</v>
      </c>
      <c r="P52">
        <v>-1391263.05</v>
      </c>
      <c r="Q52">
        <v>2033236.3</v>
      </c>
      <c r="S52" s="297">
        <v>1467321.17</v>
      </c>
      <c r="T52" s="297">
        <v>383950</v>
      </c>
      <c r="U52" s="297">
        <v>407.75</v>
      </c>
      <c r="W52" s="297">
        <v>644310</v>
      </c>
      <c r="Y52">
        <v>1355426</v>
      </c>
      <c r="AB52">
        <v>454975.31</v>
      </c>
      <c r="AC52">
        <v>75895.289999999994</v>
      </c>
      <c r="AF52" s="76">
        <f t="shared" si="6"/>
        <v>514398.52</v>
      </c>
      <c r="AG52" s="31">
        <f t="shared" si="7"/>
        <v>105</v>
      </c>
      <c r="AH52" s="21">
        <f t="shared" si="8"/>
        <v>514293.52</v>
      </c>
      <c r="AI52" s="15">
        <f t="shared" si="9"/>
        <v>2495988.92</v>
      </c>
      <c r="AJ52" s="16">
        <f t="shared" si="10"/>
        <v>1886296.6</v>
      </c>
      <c r="AK52" s="26">
        <f t="shared" si="5"/>
        <v>609692.31999999983</v>
      </c>
    </row>
    <row r="53" spans="1:37" x14ac:dyDescent="0.25">
      <c r="A53" s="1" t="s">
        <v>457</v>
      </c>
      <c r="B53" s="1" t="s">
        <v>458</v>
      </c>
      <c r="C53" s="66">
        <v>4226</v>
      </c>
      <c r="D53" s="67" t="s">
        <v>1110</v>
      </c>
      <c r="E53" t="s">
        <v>3041</v>
      </c>
      <c r="F53" s="297">
        <v>513727.02</v>
      </c>
      <c r="G53" s="297">
        <v>0</v>
      </c>
      <c r="H53" s="297">
        <v>50555.05</v>
      </c>
      <c r="I53">
        <v>1736859.63</v>
      </c>
      <c r="J53">
        <v>94808.04</v>
      </c>
      <c r="P53">
        <v>1963182.51</v>
      </c>
      <c r="Q53">
        <v>575288.56999999995</v>
      </c>
      <c r="S53" s="297">
        <v>1461053.68</v>
      </c>
      <c r="W53" s="297">
        <v>526950</v>
      </c>
      <c r="Y53">
        <v>1102770</v>
      </c>
      <c r="AB53">
        <v>467170.4</v>
      </c>
      <c r="AC53">
        <v>247654.62</v>
      </c>
      <c r="AF53" s="76">
        <f t="shared" si="6"/>
        <v>564282.07000000007</v>
      </c>
      <c r="AG53" s="31">
        <f t="shared" si="7"/>
        <v>0</v>
      </c>
      <c r="AH53" s="21">
        <f t="shared" si="8"/>
        <v>564282.07000000007</v>
      </c>
      <c r="AI53" s="15">
        <f t="shared" si="9"/>
        <v>1988003.68</v>
      </c>
      <c r="AJ53" s="16">
        <f t="shared" si="10"/>
        <v>1817595.02</v>
      </c>
      <c r="AK53" s="26">
        <f t="shared" si="5"/>
        <v>170408.65999999992</v>
      </c>
    </row>
    <row r="54" spans="1:37" x14ac:dyDescent="0.25">
      <c r="A54" s="1" t="s">
        <v>457</v>
      </c>
      <c r="B54" s="1" t="s">
        <v>458</v>
      </c>
      <c r="C54" s="66">
        <v>4483</v>
      </c>
      <c r="D54" s="67" t="s">
        <v>1111</v>
      </c>
      <c r="E54" t="s">
        <v>3042</v>
      </c>
      <c r="F54" s="297">
        <v>1215005.7</v>
      </c>
      <c r="H54" s="297">
        <v>6544.62</v>
      </c>
      <c r="I54">
        <v>2081309.3</v>
      </c>
      <c r="J54">
        <v>110566.41</v>
      </c>
      <c r="P54">
        <v>2124819.9900000002</v>
      </c>
      <c r="Q54">
        <v>1317062.58</v>
      </c>
      <c r="S54" s="297">
        <v>1367405.05</v>
      </c>
      <c r="U54" s="297">
        <v>1667.21</v>
      </c>
      <c r="W54" s="297">
        <v>961240</v>
      </c>
      <c r="Y54">
        <v>1571236</v>
      </c>
      <c r="Z54">
        <v>2700</v>
      </c>
      <c r="AB54">
        <v>365324.45</v>
      </c>
      <c r="AC54">
        <v>137390.85</v>
      </c>
      <c r="AF54" s="76">
        <f t="shared" si="6"/>
        <v>1221550.32</v>
      </c>
      <c r="AG54" s="31">
        <f t="shared" si="7"/>
        <v>0</v>
      </c>
      <c r="AH54" s="21">
        <f t="shared" si="8"/>
        <v>1221550.32</v>
      </c>
      <c r="AI54" s="15">
        <f t="shared" si="9"/>
        <v>2330312.2599999998</v>
      </c>
      <c r="AJ54" s="16">
        <f t="shared" si="10"/>
        <v>2076651.3</v>
      </c>
      <c r="AK54" s="26">
        <f t="shared" si="5"/>
        <v>253660.95999999973</v>
      </c>
    </row>
    <row r="55" spans="1:37" x14ac:dyDescent="0.25">
      <c r="A55" s="1" t="s">
        <v>457</v>
      </c>
      <c r="B55" s="1" t="s">
        <v>458</v>
      </c>
      <c r="C55" s="66">
        <v>3448</v>
      </c>
      <c r="D55" s="67" t="s">
        <v>1112</v>
      </c>
      <c r="E55" t="s">
        <v>3043</v>
      </c>
      <c r="F55" s="297">
        <v>495868.41</v>
      </c>
      <c r="G55" s="297">
        <v>10000</v>
      </c>
      <c r="H55" s="297">
        <v>60279.99</v>
      </c>
      <c r="I55">
        <v>6</v>
      </c>
      <c r="J55">
        <v>251061.41</v>
      </c>
      <c r="P55">
        <v>-1831658.39</v>
      </c>
      <c r="Q55">
        <v>2202516.2599999998</v>
      </c>
      <c r="S55" s="297">
        <v>1351782.89</v>
      </c>
      <c r="T55" s="297">
        <v>193400</v>
      </c>
      <c r="U55" s="297">
        <v>515.26</v>
      </c>
      <c r="W55" s="297">
        <v>507420</v>
      </c>
      <c r="Y55">
        <v>930455</v>
      </c>
      <c r="AB55">
        <v>391441.44</v>
      </c>
      <c r="AC55">
        <v>23098.77</v>
      </c>
      <c r="AF55" s="76">
        <f t="shared" si="6"/>
        <v>566148.4</v>
      </c>
      <c r="AG55" s="31">
        <f t="shared" si="7"/>
        <v>0</v>
      </c>
      <c r="AH55" s="21">
        <f t="shared" si="8"/>
        <v>566148.4</v>
      </c>
      <c r="AI55" s="15">
        <f t="shared" si="9"/>
        <v>2053118.15</v>
      </c>
      <c r="AJ55" s="16">
        <f t="shared" si="10"/>
        <v>1344995.21</v>
      </c>
      <c r="AK55" s="26">
        <f t="shared" si="5"/>
        <v>708122.94</v>
      </c>
    </row>
    <row r="56" spans="1:37" x14ac:dyDescent="0.25">
      <c r="A56" s="1" t="s">
        <v>457</v>
      </c>
      <c r="B56" s="1" t="s">
        <v>458</v>
      </c>
      <c r="C56" s="66">
        <v>3561</v>
      </c>
      <c r="D56" s="67" t="s">
        <v>1113</v>
      </c>
      <c r="E56" t="s">
        <v>3168</v>
      </c>
      <c r="F56" s="297">
        <v>1043177.31</v>
      </c>
      <c r="G56" s="297">
        <v>50000</v>
      </c>
      <c r="H56" s="297">
        <v>42237.27</v>
      </c>
      <c r="I56">
        <v>63041</v>
      </c>
      <c r="J56">
        <v>38710</v>
      </c>
      <c r="P56">
        <v>-1243567.3899999999</v>
      </c>
      <c r="Q56">
        <v>2224684.62</v>
      </c>
      <c r="S56" s="297">
        <v>1008893.03</v>
      </c>
      <c r="T56" s="297">
        <v>122000</v>
      </c>
      <c r="U56" s="297">
        <v>1206.82</v>
      </c>
      <c r="W56" s="297">
        <v>323910</v>
      </c>
      <c r="Y56">
        <v>679787</v>
      </c>
      <c r="AB56">
        <v>206101.81</v>
      </c>
      <c r="AC56">
        <v>70910.19</v>
      </c>
      <c r="AF56" s="76">
        <f t="shared" si="6"/>
        <v>1135414.58</v>
      </c>
      <c r="AG56" s="31">
        <f t="shared" si="7"/>
        <v>0</v>
      </c>
      <c r="AH56" s="21">
        <f t="shared" si="8"/>
        <v>1135414.58</v>
      </c>
      <c r="AI56" s="15">
        <f t="shared" si="9"/>
        <v>1456009.85</v>
      </c>
      <c r="AJ56" s="16">
        <f t="shared" si="10"/>
        <v>956799</v>
      </c>
      <c r="AK56" s="26">
        <f t="shared" si="5"/>
        <v>499210.85000000009</v>
      </c>
    </row>
    <row r="57" spans="1:37" x14ac:dyDescent="0.25">
      <c r="A57" s="1" t="s">
        <v>460</v>
      </c>
      <c r="B57" s="1" t="s">
        <v>462</v>
      </c>
      <c r="C57" s="66">
        <v>5366</v>
      </c>
      <c r="D57" s="67" t="s">
        <v>1114</v>
      </c>
      <c r="E57" t="s">
        <v>3044</v>
      </c>
      <c r="F57" s="297">
        <v>920968.43</v>
      </c>
      <c r="H57" s="297">
        <v>39735.050000000003</v>
      </c>
      <c r="I57">
        <v>5</v>
      </c>
      <c r="J57">
        <v>112286.3</v>
      </c>
      <c r="M57" s="297">
        <v>485.96</v>
      </c>
      <c r="P57">
        <v>-970312.11</v>
      </c>
      <c r="Q57">
        <v>1546692.27</v>
      </c>
      <c r="S57" s="297">
        <v>87486.62</v>
      </c>
      <c r="U57" s="297">
        <v>693.68</v>
      </c>
      <c r="W57" s="297">
        <v>2093430</v>
      </c>
      <c r="X57" s="297">
        <v>1425565.5</v>
      </c>
      <c r="Y57">
        <v>2671463</v>
      </c>
      <c r="AA57">
        <v>3146</v>
      </c>
      <c r="AB57">
        <v>163686.53</v>
      </c>
      <c r="AC57">
        <v>28501.61</v>
      </c>
      <c r="AF57" s="76">
        <f t="shared" si="6"/>
        <v>960703.4800000001</v>
      </c>
      <c r="AG57" s="31">
        <f t="shared" si="7"/>
        <v>485.96</v>
      </c>
      <c r="AH57" s="21">
        <f t="shared" si="8"/>
        <v>960217.52000000014</v>
      </c>
      <c r="AI57" s="15">
        <f t="shared" si="9"/>
        <v>3607175.8</v>
      </c>
      <c r="AJ57" s="16">
        <f t="shared" si="10"/>
        <v>2866797.1399999997</v>
      </c>
      <c r="AK57" s="26">
        <f t="shared" si="5"/>
        <v>740378.66000000015</v>
      </c>
    </row>
    <row r="58" spans="1:37" x14ac:dyDescent="0.25">
      <c r="A58" s="1" t="s">
        <v>460</v>
      </c>
      <c r="B58" s="1" t="s">
        <v>462</v>
      </c>
      <c r="C58" s="66">
        <v>5331</v>
      </c>
      <c r="D58" s="67" t="s">
        <v>1115</v>
      </c>
      <c r="E58" t="s">
        <v>3045</v>
      </c>
      <c r="F58" s="297">
        <v>1052240.45</v>
      </c>
      <c r="H58" s="297">
        <v>25135.69</v>
      </c>
      <c r="I58">
        <v>1389428.05</v>
      </c>
      <c r="J58">
        <v>271758.25</v>
      </c>
      <c r="M58" s="297">
        <v>57.66</v>
      </c>
      <c r="P58">
        <v>1625540.66</v>
      </c>
      <c r="Q58">
        <v>305399.93</v>
      </c>
      <c r="S58" s="297">
        <v>197251.59</v>
      </c>
      <c r="U58" s="297">
        <v>699.83</v>
      </c>
      <c r="W58" s="297">
        <v>1926070</v>
      </c>
      <c r="X58" s="297">
        <v>1542477</v>
      </c>
      <c r="Y58">
        <v>2453862</v>
      </c>
      <c r="AA58">
        <v>3796</v>
      </c>
      <c r="AB58">
        <v>325331.3</v>
      </c>
      <c r="AC58">
        <v>40794.93</v>
      </c>
      <c r="AF58" s="76">
        <f t="shared" si="6"/>
        <v>1077376.1399999999</v>
      </c>
      <c r="AG58" s="31">
        <f t="shared" si="7"/>
        <v>57.66</v>
      </c>
      <c r="AH58" s="21">
        <f t="shared" si="8"/>
        <v>1077318.48</v>
      </c>
      <c r="AI58" s="15">
        <f t="shared" si="9"/>
        <v>3666498.42</v>
      </c>
      <c r="AJ58" s="16">
        <f t="shared" si="10"/>
        <v>2823784.23</v>
      </c>
      <c r="AK58" s="26">
        <f t="shared" si="5"/>
        <v>842714.19</v>
      </c>
    </row>
    <row r="59" spans="1:37" x14ac:dyDescent="0.25">
      <c r="A59" s="1" t="s">
        <v>460</v>
      </c>
      <c r="B59" s="1" t="s">
        <v>462</v>
      </c>
      <c r="C59" s="66">
        <v>5099</v>
      </c>
      <c r="D59" s="67" t="s">
        <v>1116</v>
      </c>
      <c r="E59" t="s">
        <v>3046</v>
      </c>
      <c r="F59" s="297">
        <v>863891.51</v>
      </c>
      <c r="H59" s="297">
        <v>80413.66</v>
      </c>
      <c r="I59">
        <v>9</v>
      </c>
      <c r="J59">
        <v>193460.57</v>
      </c>
      <c r="K59" s="297">
        <v>9752</v>
      </c>
      <c r="M59" s="297">
        <v>0</v>
      </c>
      <c r="P59">
        <v>-920548.24</v>
      </c>
      <c r="Q59">
        <v>1630025.76</v>
      </c>
      <c r="S59" s="297">
        <v>207459.05</v>
      </c>
      <c r="T59" s="297">
        <v>130</v>
      </c>
      <c r="U59" s="297">
        <v>902.16</v>
      </c>
      <c r="W59" s="297">
        <v>1427010</v>
      </c>
      <c r="X59" s="297">
        <v>1233146</v>
      </c>
      <c r="Y59">
        <v>1956681</v>
      </c>
      <c r="AA59">
        <v>4560</v>
      </c>
      <c r="AB59">
        <v>212204.82</v>
      </c>
      <c r="AC59">
        <v>52216.67</v>
      </c>
      <c r="AF59" s="76">
        <f t="shared" si="6"/>
        <v>944305.17</v>
      </c>
      <c r="AG59" s="31">
        <f t="shared" si="7"/>
        <v>9752</v>
      </c>
      <c r="AH59" s="21">
        <f t="shared" si="8"/>
        <v>934553.17</v>
      </c>
      <c r="AI59" s="15">
        <f t="shared" si="9"/>
        <v>2868647.21</v>
      </c>
      <c r="AJ59" s="16">
        <f t="shared" si="10"/>
        <v>2225662.4899999998</v>
      </c>
      <c r="AK59" s="26">
        <f t="shared" si="5"/>
        <v>642984.7200000002</v>
      </c>
    </row>
    <row r="60" spans="1:37" x14ac:dyDescent="0.25">
      <c r="A60" s="1" t="s">
        <v>460</v>
      </c>
      <c r="B60" s="1" t="s">
        <v>462</v>
      </c>
      <c r="C60" s="66">
        <v>3004</v>
      </c>
      <c r="D60" s="67" t="s">
        <v>1117</v>
      </c>
      <c r="E60" t="s">
        <v>3047</v>
      </c>
      <c r="F60" s="297">
        <v>376828</v>
      </c>
      <c r="H60" s="297">
        <v>142966.74</v>
      </c>
      <c r="I60">
        <v>21178.66</v>
      </c>
      <c r="J60">
        <v>63910.18</v>
      </c>
      <c r="M60" s="297">
        <v>103.7</v>
      </c>
      <c r="P60">
        <v>-2054856.47</v>
      </c>
      <c r="Q60">
        <v>2454167.9500000002</v>
      </c>
      <c r="S60" s="297">
        <v>154332.95000000001</v>
      </c>
      <c r="U60" s="297">
        <v>341.99</v>
      </c>
      <c r="W60" s="297">
        <v>1289266.1299999999</v>
      </c>
      <c r="X60" s="297">
        <v>1069353.7</v>
      </c>
      <c r="Y60">
        <v>1789135.13</v>
      </c>
      <c r="AA60">
        <v>5890</v>
      </c>
      <c r="AB60">
        <v>271749.74</v>
      </c>
      <c r="AC60">
        <v>43224</v>
      </c>
      <c r="AF60" s="76">
        <f t="shared" si="6"/>
        <v>519794.74</v>
      </c>
      <c r="AG60" s="31">
        <f t="shared" si="7"/>
        <v>103.7</v>
      </c>
      <c r="AH60" s="21">
        <f t="shared" si="8"/>
        <v>519691.04</v>
      </c>
      <c r="AI60" s="15">
        <f t="shared" si="9"/>
        <v>2513294.7699999996</v>
      </c>
      <c r="AJ60" s="16">
        <f t="shared" si="10"/>
        <v>2109998.87</v>
      </c>
      <c r="AK60" s="26">
        <f t="shared" si="5"/>
        <v>403295.89999999944</v>
      </c>
    </row>
    <row r="61" spans="1:37" x14ac:dyDescent="0.25">
      <c r="A61" s="1" t="s">
        <v>460</v>
      </c>
      <c r="B61" s="1" t="s">
        <v>462</v>
      </c>
      <c r="C61" s="66">
        <v>2532</v>
      </c>
      <c r="D61" s="67" t="s">
        <v>1118</v>
      </c>
      <c r="E61" t="s">
        <v>3048</v>
      </c>
      <c r="F61" s="297">
        <v>281140.37</v>
      </c>
      <c r="H61" s="297">
        <v>68437.62</v>
      </c>
      <c r="I61">
        <v>742799.68</v>
      </c>
      <c r="J61">
        <v>214016.42</v>
      </c>
      <c r="M61" s="297">
        <v>43.17</v>
      </c>
      <c r="P61">
        <v>-246393.76</v>
      </c>
      <c r="Q61">
        <v>1419953.5</v>
      </c>
      <c r="S61" s="297">
        <v>96928.33</v>
      </c>
      <c r="U61" s="297">
        <v>299.31</v>
      </c>
      <c r="W61" s="297">
        <v>946090</v>
      </c>
      <c r="X61" s="297">
        <v>895472.5</v>
      </c>
      <c r="Y61">
        <v>1450799</v>
      </c>
      <c r="AA61">
        <v>5480</v>
      </c>
      <c r="AB61">
        <v>160482.44</v>
      </c>
      <c r="AC61">
        <v>24550.02</v>
      </c>
      <c r="AF61" s="76">
        <f t="shared" si="6"/>
        <v>349577.99</v>
      </c>
      <c r="AG61" s="31">
        <f t="shared" si="7"/>
        <v>43.17</v>
      </c>
      <c r="AH61" s="21">
        <f t="shared" si="8"/>
        <v>349534.82</v>
      </c>
      <c r="AI61" s="15">
        <f t="shared" si="9"/>
        <v>1938790.1400000001</v>
      </c>
      <c r="AJ61" s="16">
        <f t="shared" si="10"/>
        <v>1641311.46</v>
      </c>
      <c r="AK61" s="26">
        <f t="shared" si="5"/>
        <v>297478.68000000017</v>
      </c>
    </row>
    <row r="62" spans="1:37" x14ac:dyDescent="0.25">
      <c r="A62" s="1" t="s">
        <v>460</v>
      </c>
      <c r="B62" s="1" t="s">
        <v>462</v>
      </c>
      <c r="C62" s="66">
        <v>1966</v>
      </c>
      <c r="D62" s="67" t="s">
        <v>1119</v>
      </c>
      <c r="E62" t="s">
        <v>3049</v>
      </c>
      <c r="F62" s="297">
        <v>299571.53999999998</v>
      </c>
      <c r="H62" s="297">
        <v>18919.09</v>
      </c>
      <c r="I62">
        <v>441365.7</v>
      </c>
      <c r="J62">
        <v>149348</v>
      </c>
      <c r="M62" s="297">
        <v>5.9</v>
      </c>
      <c r="P62">
        <v>-1159710.8500000001</v>
      </c>
      <c r="Q62">
        <v>1982389.67</v>
      </c>
      <c r="S62" s="297">
        <v>70422.12</v>
      </c>
      <c r="U62" s="297">
        <v>351.32</v>
      </c>
      <c r="W62" s="297">
        <v>1460830</v>
      </c>
      <c r="X62" s="297">
        <v>830335</v>
      </c>
      <c r="Y62">
        <v>1893968</v>
      </c>
      <c r="AA62">
        <v>3888</v>
      </c>
      <c r="AB62">
        <v>176121.28</v>
      </c>
      <c r="AC62">
        <v>26516.55</v>
      </c>
      <c r="AF62" s="76">
        <f t="shared" si="6"/>
        <v>318490.63</v>
      </c>
      <c r="AG62" s="31">
        <f t="shared" si="7"/>
        <v>5.9</v>
      </c>
      <c r="AH62" s="21">
        <f t="shared" si="8"/>
        <v>318484.73</v>
      </c>
      <c r="AI62" s="15">
        <f t="shared" si="9"/>
        <v>2361938.44</v>
      </c>
      <c r="AJ62" s="16">
        <f t="shared" si="10"/>
        <v>2100493.83</v>
      </c>
      <c r="AK62" s="26">
        <f t="shared" si="5"/>
        <v>261444.60999999987</v>
      </c>
    </row>
    <row r="63" spans="1:37" x14ac:dyDescent="0.25">
      <c r="A63" s="1" t="s">
        <v>460</v>
      </c>
      <c r="B63" s="1" t="s">
        <v>462</v>
      </c>
      <c r="C63" s="66">
        <v>1289</v>
      </c>
      <c r="D63" s="67" t="s">
        <v>1120</v>
      </c>
      <c r="E63" t="s">
        <v>3050</v>
      </c>
      <c r="F63" s="297">
        <v>846041.73</v>
      </c>
      <c r="H63" s="297">
        <v>58272.639999999999</v>
      </c>
      <c r="I63">
        <v>403625.18</v>
      </c>
      <c r="J63">
        <v>160438.21</v>
      </c>
      <c r="K63" s="297">
        <v>23790</v>
      </c>
      <c r="M63" s="297">
        <v>0</v>
      </c>
      <c r="P63">
        <v>-106953.43</v>
      </c>
      <c r="Q63">
        <v>1478254.91</v>
      </c>
      <c r="S63" s="297">
        <v>81023.350000000006</v>
      </c>
      <c r="U63" s="297">
        <v>1021.28</v>
      </c>
      <c r="W63" s="297">
        <v>1328290</v>
      </c>
      <c r="X63" s="297">
        <v>798748.6</v>
      </c>
      <c r="Y63">
        <v>1765369</v>
      </c>
      <c r="AA63">
        <v>9660</v>
      </c>
      <c r="AB63">
        <v>187065.39</v>
      </c>
      <c r="AC63">
        <v>15615</v>
      </c>
      <c r="AF63" s="76">
        <f t="shared" si="6"/>
        <v>904314.37</v>
      </c>
      <c r="AG63" s="31">
        <f t="shared" si="7"/>
        <v>23790</v>
      </c>
      <c r="AH63" s="21">
        <f t="shared" si="8"/>
        <v>880524.37</v>
      </c>
      <c r="AI63" s="15">
        <f t="shared" si="9"/>
        <v>2209083.23</v>
      </c>
      <c r="AJ63" s="16">
        <f t="shared" si="10"/>
        <v>1977709.3900000001</v>
      </c>
      <c r="AK63" s="26">
        <f t="shared" si="5"/>
        <v>231373.83999999985</v>
      </c>
    </row>
    <row r="64" spans="1:37" x14ac:dyDescent="0.25">
      <c r="A64" s="1" t="s">
        <v>460</v>
      </c>
      <c r="B64" s="1" t="s">
        <v>462</v>
      </c>
      <c r="C64" s="66">
        <v>2633</v>
      </c>
      <c r="D64" s="67" t="s">
        <v>1121</v>
      </c>
      <c r="E64" t="s">
        <v>3051</v>
      </c>
      <c r="F64" s="297">
        <v>634702.15</v>
      </c>
      <c r="H64" s="297">
        <v>63956.19</v>
      </c>
      <c r="I64">
        <v>1403002.99</v>
      </c>
      <c r="J64">
        <v>62469.47</v>
      </c>
      <c r="K64" s="297">
        <v>12813.6</v>
      </c>
      <c r="M64" s="297">
        <v>60</v>
      </c>
      <c r="P64">
        <v>1476030.64</v>
      </c>
      <c r="Q64">
        <v>424358.77</v>
      </c>
      <c r="S64" s="297">
        <v>63772.05</v>
      </c>
      <c r="U64" s="297">
        <v>523.27</v>
      </c>
      <c r="W64" s="297">
        <v>1675080</v>
      </c>
      <c r="X64" s="297">
        <v>1032939</v>
      </c>
      <c r="Y64">
        <v>2112861</v>
      </c>
      <c r="Z64">
        <v>6000</v>
      </c>
      <c r="AB64">
        <v>157981.68</v>
      </c>
      <c r="AC64">
        <v>101253.55</v>
      </c>
      <c r="AF64" s="76">
        <f t="shared" si="6"/>
        <v>698658.34000000008</v>
      </c>
      <c r="AG64" s="31">
        <f t="shared" si="7"/>
        <v>12873.6</v>
      </c>
      <c r="AH64" s="21">
        <f t="shared" si="8"/>
        <v>685784.74000000011</v>
      </c>
      <c r="AI64" s="15">
        <f t="shared" si="9"/>
        <v>2772314.3200000003</v>
      </c>
      <c r="AJ64" s="16">
        <f t="shared" si="10"/>
        <v>2378096.23</v>
      </c>
      <c r="AK64" s="26">
        <f t="shared" si="5"/>
        <v>394218.09000000032</v>
      </c>
    </row>
    <row r="65" spans="1:37" x14ac:dyDescent="0.25">
      <c r="A65" s="1" t="s">
        <v>460</v>
      </c>
      <c r="B65" s="1" t="s">
        <v>462</v>
      </c>
      <c r="C65" s="66">
        <v>3093</v>
      </c>
      <c r="D65" s="67" t="s">
        <v>1122</v>
      </c>
      <c r="E65" t="s">
        <v>3052</v>
      </c>
      <c r="F65" s="297">
        <v>476444.35</v>
      </c>
      <c r="H65" s="297">
        <v>32902.14</v>
      </c>
      <c r="I65">
        <v>129933.6</v>
      </c>
      <c r="J65">
        <v>6868.09</v>
      </c>
      <c r="M65" s="297">
        <v>51.86</v>
      </c>
      <c r="P65">
        <v>-108745.7</v>
      </c>
      <c r="Q65">
        <v>457634.96</v>
      </c>
      <c r="S65" s="297">
        <v>82078.11</v>
      </c>
      <c r="U65" s="297">
        <v>340.79</v>
      </c>
      <c r="W65" s="297">
        <v>1132320</v>
      </c>
      <c r="X65" s="297">
        <v>940498.5</v>
      </c>
      <c r="Y65">
        <v>1541079</v>
      </c>
      <c r="Z65">
        <v>6000</v>
      </c>
      <c r="AA65">
        <v>2930</v>
      </c>
      <c r="AB65">
        <v>147312.54</v>
      </c>
      <c r="AC65">
        <v>19266.3</v>
      </c>
      <c r="AF65" s="76">
        <f t="shared" si="6"/>
        <v>509346.49</v>
      </c>
      <c r="AG65" s="31">
        <f t="shared" si="7"/>
        <v>51.86</v>
      </c>
      <c r="AH65" s="21">
        <f t="shared" si="8"/>
        <v>509294.63</v>
      </c>
      <c r="AI65" s="15">
        <f t="shared" si="9"/>
        <v>2155237.4</v>
      </c>
      <c r="AJ65" s="16">
        <f t="shared" si="10"/>
        <v>1716587.84</v>
      </c>
      <c r="AK65" s="26">
        <f t="shared" si="5"/>
        <v>438649.55999999982</v>
      </c>
    </row>
    <row r="66" spans="1:37" x14ac:dyDescent="0.25">
      <c r="A66" s="1" t="s">
        <v>460</v>
      </c>
      <c r="B66" s="1" t="s">
        <v>462</v>
      </c>
      <c r="C66" s="66">
        <v>5106</v>
      </c>
      <c r="D66" s="67" t="s">
        <v>1123</v>
      </c>
      <c r="E66" t="s">
        <v>3053</v>
      </c>
      <c r="F66" s="297">
        <v>837080.45</v>
      </c>
      <c r="G66" s="297">
        <v>5000</v>
      </c>
      <c r="H66" s="297">
        <v>118391.69</v>
      </c>
      <c r="I66">
        <v>4</v>
      </c>
      <c r="J66">
        <v>25394</v>
      </c>
      <c r="L66" s="297">
        <v>15000</v>
      </c>
      <c r="M66" s="297">
        <v>2987.81</v>
      </c>
      <c r="P66">
        <v>-710761.06</v>
      </c>
      <c r="Q66">
        <v>1208029.25</v>
      </c>
      <c r="S66" s="297">
        <v>94546.68</v>
      </c>
      <c r="U66" s="297">
        <v>599.98</v>
      </c>
      <c r="W66" s="297">
        <v>1074250</v>
      </c>
      <c r="X66" s="297">
        <v>1340283.67</v>
      </c>
      <c r="Y66">
        <v>1654921</v>
      </c>
      <c r="AB66">
        <v>160871.74</v>
      </c>
      <c r="AC66">
        <v>30460.95</v>
      </c>
      <c r="AF66" s="76">
        <f t="shared" si="6"/>
        <v>960472.1399999999</v>
      </c>
      <c r="AG66" s="31">
        <f t="shared" si="7"/>
        <v>17987.810000000001</v>
      </c>
      <c r="AH66" s="21">
        <f t="shared" si="8"/>
        <v>942484.32999999984</v>
      </c>
      <c r="AI66" s="15">
        <f t="shared" si="9"/>
        <v>2509680.33</v>
      </c>
      <c r="AJ66" s="16">
        <f t="shared" si="10"/>
        <v>1846253.69</v>
      </c>
      <c r="AK66" s="26">
        <f t="shared" si="5"/>
        <v>663426.64000000013</v>
      </c>
    </row>
    <row r="67" spans="1:37" x14ac:dyDescent="0.25">
      <c r="A67" s="1" t="s">
        <v>460</v>
      </c>
      <c r="B67" s="1" t="s">
        <v>462</v>
      </c>
      <c r="C67" s="66">
        <v>4454</v>
      </c>
      <c r="D67" s="67" t="s">
        <v>1124</v>
      </c>
      <c r="E67" t="s">
        <v>3054</v>
      </c>
      <c r="F67" s="297">
        <v>493651.22</v>
      </c>
      <c r="G67" s="297">
        <v>14090</v>
      </c>
      <c r="H67" s="297">
        <v>57354.51</v>
      </c>
      <c r="I67">
        <v>626996.6</v>
      </c>
      <c r="J67">
        <v>256575.68</v>
      </c>
      <c r="K67" s="297">
        <v>15495</v>
      </c>
      <c r="M67" s="297">
        <v>909</v>
      </c>
      <c r="O67">
        <v>-1130627.03</v>
      </c>
      <c r="P67">
        <v>5921.07</v>
      </c>
      <c r="Q67">
        <v>2340789.7799999998</v>
      </c>
      <c r="S67" s="297">
        <v>82801.919999999998</v>
      </c>
      <c r="U67" s="297">
        <v>530.45000000000005</v>
      </c>
      <c r="W67" s="297">
        <v>1342130</v>
      </c>
      <c r="X67" s="297">
        <v>796351</v>
      </c>
      <c r="Y67">
        <v>1728451</v>
      </c>
      <c r="AB67">
        <v>148599.60999999999</v>
      </c>
      <c r="AC67">
        <v>5893.11</v>
      </c>
      <c r="AF67" s="76">
        <f t="shared" si="6"/>
        <v>565095.73</v>
      </c>
      <c r="AG67" s="31">
        <f t="shared" si="7"/>
        <v>16404</v>
      </c>
      <c r="AH67" s="21">
        <f t="shared" si="8"/>
        <v>548691.73</v>
      </c>
      <c r="AI67" s="15">
        <f t="shared" si="9"/>
        <v>2221813.37</v>
      </c>
      <c r="AJ67" s="16">
        <f t="shared" si="10"/>
        <v>1882943.72</v>
      </c>
      <c r="AK67" s="26">
        <f t="shared" si="5"/>
        <v>338869.65000000014</v>
      </c>
    </row>
    <row r="68" spans="1:37" x14ac:dyDescent="0.25">
      <c r="A68" s="1" t="s">
        <v>460</v>
      </c>
      <c r="B68" s="1" t="s">
        <v>462</v>
      </c>
      <c r="C68" s="66">
        <v>3718</v>
      </c>
      <c r="D68" s="67" t="s">
        <v>1125</v>
      </c>
      <c r="E68" t="s">
        <v>3055</v>
      </c>
      <c r="F68" s="297">
        <v>301569.33</v>
      </c>
      <c r="H68" s="297">
        <v>75871.42</v>
      </c>
      <c r="I68">
        <v>82739</v>
      </c>
      <c r="J68">
        <v>310636.19</v>
      </c>
      <c r="M68" s="297">
        <v>0</v>
      </c>
      <c r="P68">
        <v>107596.42</v>
      </c>
      <c r="Q68">
        <v>489048.9</v>
      </c>
      <c r="S68" s="297">
        <v>110347.56</v>
      </c>
      <c r="U68" s="297">
        <v>279.04000000000002</v>
      </c>
      <c r="W68" s="297">
        <v>1317840</v>
      </c>
      <c r="X68" s="297">
        <v>1041143</v>
      </c>
      <c r="Y68">
        <v>1806194</v>
      </c>
      <c r="AA68">
        <v>3860</v>
      </c>
      <c r="AB68">
        <v>299807.19</v>
      </c>
      <c r="AC68">
        <v>9002.7900000000009</v>
      </c>
      <c r="AF68" s="76">
        <f t="shared" si="6"/>
        <v>377440.75</v>
      </c>
      <c r="AG68" s="31">
        <f t="shared" si="7"/>
        <v>0</v>
      </c>
      <c r="AH68" s="21">
        <f t="shared" si="8"/>
        <v>377440.75</v>
      </c>
      <c r="AI68" s="15">
        <f t="shared" si="9"/>
        <v>2469609.6</v>
      </c>
      <c r="AJ68" s="16">
        <f t="shared" si="10"/>
        <v>2118863.98</v>
      </c>
      <c r="AK68" s="26">
        <f t="shared" si="5"/>
        <v>350745.62000000011</v>
      </c>
    </row>
    <row r="69" spans="1:37" x14ac:dyDescent="0.25">
      <c r="A69" s="1" t="s">
        <v>460</v>
      </c>
      <c r="B69" s="1" t="s">
        <v>462</v>
      </c>
      <c r="C69" s="66">
        <v>3267</v>
      </c>
      <c r="D69" s="67" t="s">
        <v>1126</v>
      </c>
      <c r="E69" t="s">
        <v>3169</v>
      </c>
      <c r="F69" s="297">
        <v>728755.56</v>
      </c>
      <c r="H69" s="297">
        <v>92396.39</v>
      </c>
      <c r="I69">
        <v>1323252.5900000001</v>
      </c>
      <c r="J69">
        <v>497689.33</v>
      </c>
      <c r="L69" s="297">
        <v>80000</v>
      </c>
      <c r="M69" s="297">
        <v>0</v>
      </c>
      <c r="P69">
        <v>-138024.43</v>
      </c>
      <c r="Q69">
        <v>2396007.25</v>
      </c>
      <c r="S69" s="297">
        <v>188263.61</v>
      </c>
      <c r="U69" s="297">
        <v>519.94000000000005</v>
      </c>
      <c r="W69" s="297">
        <v>2121910</v>
      </c>
      <c r="X69" s="297">
        <v>1146650</v>
      </c>
      <c r="Y69">
        <v>2669592</v>
      </c>
      <c r="AA69">
        <v>3468</v>
      </c>
      <c r="AB69">
        <v>190225.04</v>
      </c>
      <c r="AC69">
        <v>100659.96</v>
      </c>
      <c r="AF69" s="76">
        <f t="shared" si="6"/>
        <v>821151.95000000007</v>
      </c>
      <c r="AG69" s="31">
        <f t="shared" si="7"/>
        <v>80000</v>
      </c>
      <c r="AH69" s="21">
        <f t="shared" si="8"/>
        <v>741151.95000000007</v>
      </c>
      <c r="AI69" s="15">
        <f t="shared" si="9"/>
        <v>3457343.55</v>
      </c>
      <c r="AJ69" s="16">
        <f t="shared" si="10"/>
        <v>2963945</v>
      </c>
      <c r="AK69" s="26">
        <f t="shared" ref="AK69:AK132" si="11">AI69-AJ69</f>
        <v>493398.54999999981</v>
      </c>
    </row>
    <row r="70" spans="1:37" s="46" customFormat="1" x14ac:dyDescent="0.25">
      <c r="A70" s="273" t="s">
        <v>460</v>
      </c>
      <c r="B70" s="273" t="s">
        <v>462</v>
      </c>
      <c r="C70" s="69">
        <v>2885</v>
      </c>
      <c r="D70" s="70" t="s">
        <v>1127</v>
      </c>
      <c r="E70" t="s">
        <v>3180</v>
      </c>
      <c r="F70" s="297">
        <v>481276.91</v>
      </c>
      <c r="G70" s="297"/>
      <c r="H70" s="297">
        <v>92142.3</v>
      </c>
      <c r="I70">
        <v>4073420.81</v>
      </c>
      <c r="J70">
        <v>13907.15</v>
      </c>
      <c r="K70" s="297"/>
      <c r="L70" s="297"/>
      <c r="M70" s="297">
        <v>167</v>
      </c>
      <c r="N70" s="297"/>
      <c r="O70"/>
      <c r="P70">
        <v>-1658293.97</v>
      </c>
      <c r="Q70">
        <v>6403982.4100000001</v>
      </c>
      <c r="R70" s="297"/>
      <c r="S70" s="297">
        <v>89381.03</v>
      </c>
      <c r="T70" s="297"/>
      <c r="U70" s="297">
        <v>549.58000000000004</v>
      </c>
      <c r="V70" s="297"/>
      <c r="W70" s="297">
        <v>1094060</v>
      </c>
      <c r="X70" s="297">
        <v>836263.5</v>
      </c>
      <c r="Y70">
        <v>1419617</v>
      </c>
      <c r="Z70">
        <v>3000</v>
      </c>
      <c r="AA70">
        <v>6168</v>
      </c>
      <c r="AB70">
        <v>307398.87</v>
      </c>
      <c r="AC70">
        <v>211791.01</v>
      </c>
      <c r="AD70"/>
      <c r="AE70"/>
      <c r="AF70" s="76">
        <f t="shared" si="6"/>
        <v>573419.21</v>
      </c>
      <c r="AG70" s="31">
        <f t="shared" si="7"/>
        <v>167</v>
      </c>
      <c r="AH70" s="21">
        <f t="shared" si="8"/>
        <v>573252.21</v>
      </c>
      <c r="AI70" s="15">
        <f t="shared" si="9"/>
        <v>2020254.11</v>
      </c>
      <c r="AJ70" s="16">
        <f t="shared" si="10"/>
        <v>1947974.8800000001</v>
      </c>
      <c r="AK70" s="26">
        <f t="shared" si="11"/>
        <v>72279.229999999981</v>
      </c>
    </row>
    <row r="71" spans="1:37" s="39" customFormat="1" x14ac:dyDescent="0.25">
      <c r="A71" s="238" t="s">
        <v>465</v>
      </c>
      <c r="B71" s="238" t="s">
        <v>466</v>
      </c>
      <c r="C71" s="66">
        <v>6036</v>
      </c>
      <c r="D71" s="67" t="s">
        <v>1128</v>
      </c>
      <c r="E71" t="s">
        <v>3056</v>
      </c>
      <c r="F71" s="297">
        <v>540379.81000000006</v>
      </c>
      <c r="G71" s="297">
        <v>0</v>
      </c>
      <c r="H71" s="297">
        <v>437194.66</v>
      </c>
      <c r="I71">
        <v>612205.81000000006</v>
      </c>
      <c r="J71">
        <v>42325.31</v>
      </c>
      <c r="K71" s="297"/>
      <c r="L71" s="297"/>
      <c r="M71" s="297">
        <v>3155</v>
      </c>
      <c r="N71" s="297"/>
      <c r="O71"/>
      <c r="P71">
        <v>-651663.09</v>
      </c>
      <c r="Q71">
        <v>2227185.62</v>
      </c>
      <c r="R71" s="297"/>
      <c r="S71" s="297">
        <v>1702914.91</v>
      </c>
      <c r="T71" s="297"/>
      <c r="U71" s="297">
        <v>970.59</v>
      </c>
      <c r="V71" s="297"/>
      <c r="W71" s="297">
        <v>2988470</v>
      </c>
      <c r="X71" s="297"/>
      <c r="Y71">
        <v>3508916.32</v>
      </c>
      <c r="Z71"/>
      <c r="AA71"/>
      <c r="AB71">
        <v>790604.01</v>
      </c>
      <c r="AC71">
        <v>75414.61</v>
      </c>
      <c r="AD71"/>
      <c r="AE71"/>
      <c r="AF71" s="76">
        <f t="shared" si="6"/>
        <v>977574.47</v>
      </c>
      <c r="AG71" s="31">
        <f t="shared" si="7"/>
        <v>3155</v>
      </c>
      <c r="AH71" s="21">
        <f t="shared" si="8"/>
        <v>974419.47</v>
      </c>
      <c r="AI71" s="15">
        <f t="shared" si="9"/>
        <v>4692355.5</v>
      </c>
      <c r="AJ71" s="16">
        <f t="shared" si="10"/>
        <v>4374934.9400000004</v>
      </c>
      <c r="AK71" s="26">
        <f t="shared" si="11"/>
        <v>317420.55999999959</v>
      </c>
    </row>
    <row r="72" spans="1:37" s="39" customFormat="1" x14ac:dyDescent="0.25">
      <c r="A72" s="238" t="s">
        <v>465</v>
      </c>
      <c r="B72" s="238" t="s">
        <v>466</v>
      </c>
      <c r="C72" s="66">
        <v>4053</v>
      </c>
      <c r="D72" s="67" t="s">
        <v>1129</v>
      </c>
      <c r="E72" t="s">
        <v>3057</v>
      </c>
      <c r="F72" s="297">
        <v>555157.65</v>
      </c>
      <c r="G72" s="297">
        <v>0</v>
      </c>
      <c r="H72" s="297">
        <v>492747.89</v>
      </c>
      <c r="I72">
        <v>152404.56</v>
      </c>
      <c r="J72">
        <v>32948.67</v>
      </c>
      <c r="K72" s="297"/>
      <c r="L72" s="297"/>
      <c r="M72" s="297">
        <v>3034.5</v>
      </c>
      <c r="N72" s="297"/>
      <c r="O72"/>
      <c r="P72">
        <v>-2682010.44</v>
      </c>
      <c r="Q72">
        <v>4014093.13</v>
      </c>
      <c r="R72" s="297"/>
      <c r="S72" s="297">
        <v>1352379.6</v>
      </c>
      <c r="T72" s="297"/>
      <c r="U72" s="297">
        <v>1176.71</v>
      </c>
      <c r="V72" s="297"/>
      <c r="W72" s="297">
        <v>1873690</v>
      </c>
      <c r="X72" s="297"/>
      <c r="Y72">
        <v>2396382.79</v>
      </c>
      <c r="Z72"/>
      <c r="AA72"/>
      <c r="AB72">
        <v>589809.36</v>
      </c>
      <c r="AC72">
        <v>66925.08</v>
      </c>
      <c r="AD72"/>
      <c r="AE72"/>
      <c r="AF72" s="76">
        <f t="shared" si="6"/>
        <v>1047905.54</v>
      </c>
      <c r="AG72" s="31">
        <f t="shared" si="7"/>
        <v>3034.5</v>
      </c>
      <c r="AH72" s="21">
        <f t="shared" si="8"/>
        <v>1044871.04</v>
      </c>
      <c r="AI72" s="15">
        <f t="shared" si="9"/>
        <v>3227246.31</v>
      </c>
      <c r="AJ72" s="16">
        <f t="shared" si="10"/>
        <v>3053117.23</v>
      </c>
      <c r="AK72" s="26">
        <f t="shared" si="11"/>
        <v>174129.08000000007</v>
      </c>
    </row>
    <row r="73" spans="1:37" s="39" customFormat="1" x14ac:dyDescent="0.25">
      <c r="A73" s="238" t="s">
        <v>465</v>
      </c>
      <c r="B73" s="238" t="s">
        <v>466</v>
      </c>
      <c r="C73" s="66">
        <v>4847</v>
      </c>
      <c r="D73" s="67" t="s">
        <v>1130</v>
      </c>
      <c r="E73" t="s">
        <v>3058</v>
      </c>
      <c r="F73" s="297">
        <v>1193101.54</v>
      </c>
      <c r="G73" s="297">
        <v>0</v>
      </c>
      <c r="H73" s="297">
        <v>61761.65</v>
      </c>
      <c r="I73">
        <v>-49443.81</v>
      </c>
      <c r="J73">
        <v>135668.43</v>
      </c>
      <c r="K73" s="297"/>
      <c r="L73" s="297"/>
      <c r="M73" s="297">
        <v>205.61</v>
      </c>
      <c r="N73" s="297"/>
      <c r="O73"/>
      <c r="P73">
        <v>-1208337.76</v>
      </c>
      <c r="Q73">
        <v>2082417.38</v>
      </c>
      <c r="R73" s="297"/>
      <c r="S73" s="297">
        <v>1677193.48</v>
      </c>
      <c r="T73" s="297"/>
      <c r="U73" s="297">
        <v>1066.6199999999999</v>
      </c>
      <c r="V73" s="297"/>
      <c r="W73" s="297">
        <v>2332170</v>
      </c>
      <c r="X73" s="297"/>
      <c r="Y73">
        <v>2842087.08</v>
      </c>
      <c r="Z73"/>
      <c r="AA73"/>
      <c r="AB73">
        <v>414834.58</v>
      </c>
      <c r="AC73">
        <v>18318.36</v>
      </c>
      <c r="AD73"/>
      <c r="AE73"/>
      <c r="AF73" s="76">
        <f t="shared" si="6"/>
        <v>1254863.19</v>
      </c>
      <c r="AG73" s="31">
        <f t="shared" si="7"/>
        <v>205.61</v>
      </c>
      <c r="AH73" s="21">
        <f t="shared" si="8"/>
        <v>1254657.5799999998</v>
      </c>
      <c r="AI73" s="15">
        <f t="shared" si="9"/>
        <v>4010430.1</v>
      </c>
      <c r="AJ73" s="16">
        <f t="shared" si="10"/>
        <v>3275240.02</v>
      </c>
      <c r="AK73" s="26">
        <f t="shared" si="11"/>
        <v>735190.08000000007</v>
      </c>
    </row>
    <row r="74" spans="1:37" s="39" customFormat="1" x14ac:dyDescent="0.25">
      <c r="A74" s="238" t="s">
        <v>465</v>
      </c>
      <c r="B74" s="238" t="s">
        <v>466</v>
      </c>
      <c r="C74" s="66">
        <v>3826</v>
      </c>
      <c r="D74" s="67" t="s">
        <v>1131</v>
      </c>
      <c r="E74" t="s">
        <v>3059</v>
      </c>
      <c r="F74" s="297">
        <v>796297.58</v>
      </c>
      <c r="G74" s="297">
        <v>0</v>
      </c>
      <c r="H74" s="297">
        <v>86125.51</v>
      </c>
      <c r="I74">
        <v>4</v>
      </c>
      <c r="J74">
        <v>289200.02</v>
      </c>
      <c r="K74" s="297"/>
      <c r="L74" s="297"/>
      <c r="M74" s="297">
        <v>1822.59</v>
      </c>
      <c r="N74" s="297"/>
      <c r="O74"/>
      <c r="P74">
        <v>-1177719.31</v>
      </c>
      <c r="Q74">
        <v>2028298.74</v>
      </c>
      <c r="R74" s="297"/>
      <c r="S74" s="297">
        <v>1801959.86</v>
      </c>
      <c r="T74" s="297"/>
      <c r="U74" s="297">
        <v>813.69</v>
      </c>
      <c r="V74" s="297"/>
      <c r="W74" s="297">
        <v>2219940</v>
      </c>
      <c r="X74" s="297">
        <v>27399</v>
      </c>
      <c r="Y74">
        <v>2780678</v>
      </c>
      <c r="Z74"/>
      <c r="AA74"/>
      <c r="AB74">
        <v>670183.05000000005</v>
      </c>
      <c r="AC74">
        <v>28803.41</v>
      </c>
      <c r="AD74"/>
      <c r="AE74"/>
      <c r="AF74" s="76">
        <f t="shared" si="6"/>
        <v>882423.09</v>
      </c>
      <c r="AG74" s="31">
        <f t="shared" si="7"/>
        <v>1822.59</v>
      </c>
      <c r="AH74" s="21">
        <f t="shared" si="8"/>
        <v>880600.5</v>
      </c>
      <c r="AI74" s="15">
        <f t="shared" si="9"/>
        <v>4050112.55</v>
      </c>
      <c r="AJ74" s="16">
        <f t="shared" si="10"/>
        <v>3479664.46</v>
      </c>
      <c r="AK74" s="26">
        <f t="shared" si="11"/>
        <v>570448.08999999985</v>
      </c>
    </row>
    <row r="75" spans="1:37" s="39" customFormat="1" x14ac:dyDescent="0.25">
      <c r="A75" s="238" t="s">
        <v>465</v>
      </c>
      <c r="B75" s="238" t="s">
        <v>466</v>
      </c>
      <c r="C75" s="66">
        <v>4181</v>
      </c>
      <c r="D75" s="67" t="s">
        <v>1132</v>
      </c>
      <c r="E75" t="s">
        <v>3060</v>
      </c>
      <c r="F75" s="297">
        <v>400662.88</v>
      </c>
      <c r="G75" s="297">
        <v>0</v>
      </c>
      <c r="H75" s="297">
        <v>112802.53</v>
      </c>
      <c r="I75">
        <v>-61412.25</v>
      </c>
      <c r="J75">
        <v>61719.199999999997</v>
      </c>
      <c r="K75" s="297"/>
      <c r="L75" s="297"/>
      <c r="M75" s="297"/>
      <c r="N75" s="297"/>
      <c r="O75"/>
      <c r="P75">
        <v>-2243773.7000000002</v>
      </c>
      <c r="Q75">
        <v>2569886.96</v>
      </c>
      <c r="R75" s="297"/>
      <c r="S75" s="297">
        <v>1419230.44</v>
      </c>
      <c r="T75" s="297"/>
      <c r="U75" s="297">
        <v>550.08000000000004</v>
      </c>
      <c r="V75" s="297"/>
      <c r="W75" s="297">
        <v>2221840</v>
      </c>
      <c r="X75" s="297">
        <v>17680</v>
      </c>
      <c r="Y75">
        <v>2793014</v>
      </c>
      <c r="Z75">
        <v>6078</v>
      </c>
      <c r="AA75"/>
      <c r="AB75">
        <v>370716.57</v>
      </c>
      <c r="AC75">
        <v>24707.85</v>
      </c>
      <c r="AD75"/>
      <c r="AE75"/>
      <c r="AF75" s="76">
        <f t="shared" si="6"/>
        <v>513465.41000000003</v>
      </c>
      <c r="AG75" s="31">
        <f t="shared" si="7"/>
        <v>0</v>
      </c>
      <c r="AH75" s="21">
        <f t="shared" si="8"/>
        <v>513465.41000000003</v>
      </c>
      <c r="AI75" s="15">
        <f t="shared" si="9"/>
        <v>3659300.52</v>
      </c>
      <c r="AJ75" s="16">
        <f t="shared" si="10"/>
        <v>3194516.42</v>
      </c>
      <c r="AK75" s="26">
        <f t="shared" si="11"/>
        <v>464784.10000000009</v>
      </c>
    </row>
    <row r="76" spans="1:37" s="39" customFormat="1" x14ac:dyDescent="0.25">
      <c r="A76" s="238" t="s">
        <v>465</v>
      </c>
      <c r="B76" s="238" t="s">
        <v>466</v>
      </c>
      <c r="C76" s="66">
        <v>2002</v>
      </c>
      <c r="D76" s="67" t="s">
        <v>1133</v>
      </c>
      <c r="E76" t="s">
        <v>3061</v>
      </c>
      <c r="F76" s="297">
        <v>685661.34</v>
      </c>
      <c r="G76" s="297">
        <v>0</v>
      </c>
      <c r="H76" s="297">
        <v>29705.47</v>
      </c>
      <c r="I76">
        <v>-140514.29</v>
      </c>
      <c r="J76">
        <v>-33821.06</v>
      </c>
      <c r="K76" s="297"/>
      <c r="L76" s="297"/>
      <c r="M76" s="297"/>
      <c r="N76" s="297"/>
      <c r="O76"/>
      <c r="P76">
        <v>-1057340.58</v>
      </c>
      <c r="Q76">
        <v>1423307.83</v>
      </c>
      <c r="R76" s="297"/>
      <c r="S76" s="297">
        <v>1057449.6000000001</v>
      </c>
      <c r="T76" s="297"/>
      <c r="U76" s="297">
        <v>1475.92</v>
      </c>
      <c r="V76" s="297"/>
      <c r="W76" s="297">
        <v>1239810</v>
      </c>
      <c r="X76" s="297"/>
      <c r="Y76">
        <v>1688328</v>
      </c>
      <c r="Z76"/>
      <c r="AA76"/>
      <c r="AB76">
        <v>171061.35</v>
      </c>
      <c r="AC76">
        <v>41494.46</v>
      </c>
      <c r="AD76"/>
      <c r="AE76"/>
      <c r="AF76" s="76">
        <f t="shared" si="6"/>
        <v>715366.80999999994</v>
      </c>
      <c r="AG76" s="31">
        <f t="shared" si="7"/>
        <v>0</v>
      </c>
      <c r="AH76" s="21">
        <f t="shared" si="8"/>
        <v>715366.80999999994</v>
      </c>
      <c r="AI76" s="15">
        <f t="shared" si="9"/>
        <v>2298735.52</v>
      </c>
      <c r="AJ76" s="16">
        <f t="shared" si="10"/>
        <v>1900883.81</v>
      </c>
      <c r="AK76" s="26">
        <f t="shared" si="11"/>
        <v>397851.70999999996</v>
      </c>
    </row>
    <row r="77" spans="1:37" s="39" customFormat="1" x14ac:dyDescent="0.25">
      <c r="A77" s="238" t="s">
        <v>465</v>
      </c>
      <c r="B77" s="238" t="s">
        <v>466</v>
      </c>
      <c r="C77" s="66">
        <v>1933</v>
      </c>
      <c r="D77" s="67" t="s">
        <v>1134</v>
      </c>
      <c r="E77" t="s">
        <v>3170</v>
      </c>
      <c r="F77" s="297">
        <v>463323.94</v>
      </c>
      <c r="G77" s="297">
        <v>0</v>
      </c>
      <c r="H77" s="297">
        <v>288584.44</v>
      </c>
      <c r="I77">
        <v>-116370.59</v>
      </c>
      <c r="J77">
        <v>65978.41</v>
      </c>
      <c r="K77" s="297"/>
      <c r="L77" s="297"/>
      <c r="M77" s="297">
        <v>1068.3900000000001</v>
      </c>
      <c r="N77" s="297"/>
      <c r="O77"/>
      <c r="P77">
        <v>-1415934.05</v>
      </c>
      <c r="Q77">
        <v>2051654.89</v>
      </c>
      <c r="R77" s="297"/>
      <c r="S77" s="297">
        <v>1323406.08</v>
      </c>
      <c r="T77" s="297"/>
      <c r="U77" s="297">
        <v>603.49</v>
      </c>
      <c r="V77" s="297"/>
      <c r="W77" s="297">
        <v>2102740</v>
      </c>
      <c r="X77" s="297"/>
      <c r="Y77">
        <v>2570040</v>
      </c>
      <c r="Z77"/>
      <c r="AA77"/>
      <c r="AB77">
        <v>552089.01</v>
      </c>
      <c r="AC77">
        <v>18906.09</v>
      </c>
      <c r="AD77"/>
      <c r="AE77"/>
      <c r="AF77" s="76">
        <f t="shared" si="6"/>
        <v>751908.38</v>
      </c>
      <c r="AG77" s="31">
        <f t="shared" si="7"/>
        <v>1068.3900000000001</v>
      </c>
      <c r="AH77" s="21">
        <f t="shared" si="8"/>
        <v>750839.99</v>
      </c>
      <c r="AI77" s="15">
        <f t="shared" si="9"/>
        <v>3426749.5700000003</v>
      </c>
      <c r="AJ77" s="16">
        <f t="shared" si="10"/>
        <v>3141035.0999999996</v>
      </c>
      <c r="AK77" s="26">
        <f t="shared" si="11"/>
        <v>285714.47000000067</v>
      </c>
    </row>
    <row r="78" spans="1:37" x14ac:dyDescent="0.25">
      <c r="A78" s="1" t="s">
        <v>469</v>
      </c>
      <c r="B78" s="1" t="s">
        <v>470</v>
      </c>
      <c r="C78" s="66">
        <v>3743</v>
      </c>
      <c r="D78" s="67" t="s">
        <v>1135</v>
      </c>
      <c r="E78" t="s">
        <v>3062</v>
      </c>
      <c r="F78" s="297">
        <v>317201.21000000002</v>
      </c>
      <c r="G78" s="297">
        <v>0</v>
      </c>
      <c r="H78" s="297">
        <v>64225.43</v>
      </c>
      <c r="I78">
        <v>655539.97</v>
      </c>
      <c r="J78">
        <v>24906.86</v>
      </c>
      <c r="M78" s="297">
        <v>0</v>
      </c>
      <c r="P78">
        <v>-627936.68000000005</v>
      </c>
      <c r="Q78">
        <v>1625943.2</v>
      </c>
      <c r="S78" s="297">
        <v>1347456.86</v>
      </c>
      <c r="T78" s="297">
        <v>22400</v>
      </c>
      <c r="U78" s="297">
        <v>262.38</v>
      </c>
      <c r="W78" s="297">
        <v>1101420</v>
      </c>
      <c r="Y78">
        <v>1460298</v>
      </c>
      <c r="Z78">
        <v>408</v>
      </c>
      <c r="AB78">
        <v>484890</v>
      </c>
      <c r="AC78">
        <v>145947.29</v>
      </c>
      <c r="AF78" s="76">
        <f t="shared" si="6"/>
        <v>381426.64</v>
      </c>
      <c r="AG78" s="31">
        <f t="shared" si="7"/>
        <v>0</v>
      </c>
      <c r="AH78" s="21">
        <f t="shared" si="8"/>
        <v>381426.64</v>
      </c>
      <c r="AI78" s="15">
        <f t="shared" si="9"/>
        <v>2471539.2400000002</v>
      </c>
      <c r="AJ78" s="16">
        <f t="shared" si="10"/>
        <v>2091543.29</v>
      </c>
      <c r="AK78" s="26">
        <f t="shared" si="11"/>
        <v>379995.95000000019</v>
      </c>
    </row>
    <row r="79" spans="1:37" x14ac:dyDescent="0.25">
      <c r="A79" s="1" t="s">
        <v>469</v>
      </c>
      <c r="B79" s="1" t="s">
        <v>470</v>
      </c>
      <c r="C79" s="66">
        <v>3747</v>
      </c>
      <c r="D79" s="67" t="s">
        <v>1136</v>
      </c>
      <c r="E79" t="s">
        <v>3063</v>
      </c>
      <c r="F79" s="297">
        <v>664932.62</v>
      </c>
      <c r="G79" s="297">
        <v>0</v>
      </c>
      <c r="H79" s="297">
        <v>52033.62</v>
      </c>
      <c r="I79">
        <v>512624.35</v>
      </c>
      <c r="J79">
        <v>72278.13</v>
      </c>
      <c r="P79">
        <v>-974111.54</v>
      </c>
      <c r="Q79">
        <v>1700209.39</v>
      </c>
      <c r="S79" s="297">
        <v>1937353.23</v>
      </c>
      <c r="T79" s="297">
        <v>1084000</v>
      </c>
      <c r="U79" s="297">
        <v>429.33</v>
      </c>
      <c r="W79" s="297">
        <v>1302610</v>
      </c>
      <c r="X79" s="297">
        <v>178800</v>
      </c>
      <c r="Y79">
        <v>1870648</v>
      </c>
      <c r="AB79">
        <v>1609529.2</v>
      </c>
      <c r="AC79">
        <v>58174.49</v>
      </c>
      <c r="AF79" s="76">
        <f t="shared" si="6"/>
        <v>716966.24</v>
      </c>
      <c r="AG79" s="31">
        <f t="shared" si="7"/>
        <v>0</v>
      </c>
      <c r="AH79" s="21">
        <f t="shared" si="8"/>
        <v>716966.24</v>
      </c>
      <c r="AI79" s="15">
        <f t="shared" si="9"/>
        <v>4503192.5600000005</v>
      </c>
      <c r="AJ79" s="16">
        <f t="shared" si="10"/>
        <v>3538351.6900000004</v>
      </c>
      <c r="AK79" s="26">
        <f t="shared" si="11"/>
        <v>964840.87000000011</v>
      </c>
    </row>
    <row r="80" spans="1:37" x14ac:dyDescent="0.25">
      <c r="A80" s="1" t="s">
        <v>469</v>
      </c>
      <c r="B80" s="1" t="s">
        <v>470</v>
      </c>
      <c r="C80" s="66">
        <v>3095</v>
      </c>
      <c r="D80" s="67" t="s">
        <v>1137</v>
      </c>
      <c r="E80" t="s">
        <v>3064</v>
      </c>
      <c r="F80" s="297">
        <v>788326.46</v>
      </c>
      <c r="G80" s="297">
        <v>0</v>
      </c>
      <c r="H80" s="297">
        <v>80432.77</v>
      </c>
      <c r="I80">
        <v>508172.3</v>
      </c>
      <c r="J80">
        <v>50967.17</v>
      </c>
      <c r="M80" s="297">
        <v>334.58</v>
      </c>
      <c r="P80">
        <v>-583035.37</v>
      </c>
      <c r="Q80">
        <v>1448416.88</v>
      </c>
      <c r="S80" s="297">
        <v>1514614.52</v>
      </c>
      <c r="T80" s="297">
        <v>547150</v>
      </c>
      <c r="U80" s="297">
        <v>475.42</v>
      </c>
      <c r="W80" s="297">
        <v>1402680</v>
      </c>
      <c r="Y80">
        <v>1854625</v>
      </c>
      <c r="AB80">
        <v>656051.99</v>
      </c>
      <c r="AC80">
        <v>81562.84</v>
      </c>
      <c r="AF80" s="76">
        <f t="shared" si="6"/>
        <v>868759.23</v>
      </c>
      <c r="AG80" s="31">
        <f t="shared" si="7"/>
        <v>334.58</v>
      </c>
      <c r="AH80" s="21">
        <f t="shared" si="8"/>
        <v>868424.65</v>
      </c>
      <c r="AI80" s="15">
        <f t="shared" si="9"/>
        <v>3464919.94</v>
      </c>
      <c r="AJ80" s="16">
        <f t="shared" si="10"/>
        <v>2592239.83</v>
      </c>
      <c r="AK80" s="26">
        <f t="shared" si="11"/>
        <v>872680.10999999987</v>
      </c>
    </row>
    <row r="81" spans="1:37" x14ac:dyDescent="0.25">
      <c r="A81" s="1" t="s">
        <v>469</v>
      </c>
      <c r="B81" s="1" t="s">
        <v>470</v>
      </c>
      <c r="C81" s="66">
        <v>1530</v>
      </c>
      <c r="D81" s="67" t="s">
        <v>1138</v>
      </c>
      <c r="E81" t="s">
        <v>3065</v>
      </c>
      <c r="F81" s="297">
        <v>312605.33</v>
      </c>
      <c r="G81" s="297">
        <v>0</v>
      </c>
      <c r="H81" s="297">
        <v>21544.91</v>
      </c>
      <c r="I81">
        <v>498255.59</v>
      </c>
      <c r="J81">
        <v>43</v>
      </c>
      <c r="M81" s="297">
        <v>470</v>
      </c>
      <c r="P81">
        <v>-1169850.67</v>
      </c>
      <c r="Q81">
        <v>2079850.72</v>
      </c>
      <c r="S81" s="297">
        <v>1305774.92</v>
      </c>
      <c r="U81" s="297">
        <v>327.99</v>
      </c>
      <c r="W81" s="297">
        <v>1032080</v>
      </c>
      <c r="Y81">
        <v>1437032</v>
      </c>
      <c r="Z81">
        <v>8600</v>
      </c>
      <c r="AB81">
        <v>429461.79</v>
      </c>
      <c r="AC81">
        <v>222800.34</v>
      </c>
      <c r="AF81" s="76">
        <f t="shared" si="6"/>
        <v>334150.24</v>
      </c>
      <c r="AG81" s="31">
        <f t="shared" si="7"/>
        <v>470</v>
      </c>
      <c r="AH81" s="21">
        <f t="shared" si="8"/>
        <v>333680.24</v>
      </c>
      <c r="AI81" s="15">
        <f t="shared" si="9"/>
        <v>2338182.91</v>
      </c>
      <c r="AJ81" s="16">
        <f t="shared" si="10"/>
        <v>2097894.13</v>
      </c>
      <c r="AK81" s="26">
        <f t="shared" si="11"/>
        <v>240288.78000000026</v>
      </c>
    </row>
    <row r="82" spans="1:37" x14ac:dyDescent="0.25">
      <c r="A82" s="1" t="s">
        <v>469</v>
      </c>
      <c r="B82" s="1" t="s">
        <v>470</v>
      </c>
      <c r="C82" s="66">
        <v>4004</v>
      </c>
      <c r="D82" s="67" t="s">
        <v>1139</v>
      </c>
      <c r="E82" t="s">
        <v>3066</v>
      </c>
      <c r="F82" s="297">
        <v>458478.5</v>
      </c>
      <c r="G82" s="297">
        <v>0</v>
      </c>
      <c r="H82" s="297">
        <v>29068.77</v>
      </c>
      <c r="I82">
        <v>530483.61</v>
      </c>
      <c r="J82">
        <v>29012.76</v>
      </c>
      <c r="P82">
        <v>-604942.32999999996</v>
      </c>
      <c r="Q82">
        <v>1478004.6</v>
      </c>
      <c r="S82" s="297">
        <v>1620960.42</v>
      </c>
      <c r="U82" s="297">
        <v>449.3</v>
      </c>
      <c r="W82" s="297">
        <v>760010</v>
      </c>
      <c r="Y82">
        <v>1201596.69</v>
      </c>
      <c r="AB82">
        <v>567997.09</v>
      </c>
      <c r="AC82">
        <v>125207.57</v>
      </c>
      <c r="AF82" s="76">
        <f t="shared" si="6"/>
        <v>487547.27</v>
      </c>
      <c r="AG82" s="31">
        <f t="shared" si="7"/>
        <v>0</v>
      </c>
      <c r="AH82" s="21">
        <f t="shared" si="8"/>
        <v>487547.27</v>
      </c>
      <c r="AI82" s="15">
        <f t="shared" si="9"/>
        <v>2381419.7199999997</v>
      </c>
      <c r="AJ82" s="16">
        <f t="shared" si="10"/>
        <v>1894801.3499999999</v>
      </c>
      <c r="AK82" s="26">
        <f t="shared" si="11"/>
        <v>486618.36999999988</v>
      </c>
    </row>
    <row r="83" spans="1:37" x14ac:dyDescent="0.25">
      <c r="A83" s="1" t="s">
        <v>469</v>
      </c>
      <c r="B83" s="1" t="s">
        <v>470</v>
      </c>
      <c r="C83" s="66">
        <v>6265</v>
      </c>
      <c r="D83" s="67" t="s">
        <v>1140</v>
      </c>
      <c r="E83" t="s">
        <v>3067</v>
      </c>
      <c r="F83" s="297">
        <v>592254.71999999997</v>
      </c>
      <c r="G83" s="297">
        <v>0</v>
      </c>
      <c r="H83" s="297">
        <v>73662.740000000005</v>
      </c>
      <c r="I83">
        <v>442695.71</v>
      </c>
      <c r="J83">
        <v>465173.57</v>
      </c>
      <c r="M83" s="297">
        <v>660.15</v>
      </c>
      <c r="P83">
        <v>-468707.54</v>
      </c>
      <c r="Q83">
        <v>1774409.19</v>
      </c>
      <c r="S83" s="297">
        <v>1923749.52</v>
      </c>
      <c r="T83" s="297">
        <v>243660</v>
      </c>
      <c r="U83" s="297">
        <v>432.83</v>
      </c>
      <c r="W83" s="297">
        <v>1689470</v>
      </c>
      <c r="Y83">
        <v>2318039</v>
      </c>
      <c r="AB83">
        <v>664907.74</v>
      </c>
      <c r="AC83">
        <v>175603.17</v>
      </c>
      <c r="AF83" s="76">
        <f t="shared" si="6"/>
        <v>665917.46</v>
      </c>
      <c r="AG83" s="31">
        <f t="shared" si="7"/>
        <v>660.15</v>
      </c>
      <c r="AH83" s="21">
        <f t="shared" si="8"/>
        <v>665257.30999999994</v>
      </c>
      <c r="AI83" s="15">
        <f t="shared" si="9"/>
        <v>3857312.35</v>
      </c>
      <c r="AJ83" s="16">
        <f t="shared" si="10"/>
        <v>3158549.91</v>
      </c>
      <c r="AK83" s="26">
        <f t="shared" si="11"/>
        <v>698762.44</v>
      </c>
    </row>
    <row r="84" spans="1:37" x14ac:dyDescent="0.25">
      <c r="A84" s="1" t="s">
        <v>469</v>
      </c>
      <c r="B84" s="1" t="s">
        <v>470</v>
      </c>
      <c r="C84" s="66">
        <v>4051</v>
      </c>
      <c r="D84" s="67" t="s">
        <v>1141</v>
      </c>
      <c r="E84" t="s">
        <v>3068</v>
      </c>
      <c r="F84" s="297">
        <v>259720.68</v>
      </c>
      <c r="G84" s="297">
        <v>0</v>
      </c>
      <c r="H84" s="297">
        <v>111569.53</v>
      </c>
      <c r="I84">
        <v>614262.80000000005</v>
      </c>
      <c r="J84">
        <v>12350.78</v>
      </c>
      <c r="P84">
        <v>-729108.34</v>
      </c>
      <c r="Q84">
        <v>1568940.19</v>
      </c>
      <c r="S84" s="297">
        <v>1520925.39</v>
      </c>
      <c r="T84" s="297">
        <v>80580</v>
      </c>
      <c r="U84" s="297">
        <v>168.39</v>
      </c>
      <c r="W84" s="297">
        <v>1592690</v>
      </c>
      <c r="Y84">
        <v>2118511.96</v>
      </c>
      <c r="AB84">
        <v>453109.6</v>
      </c>
      <c r="AC84">
        <v>119695.28</v>
      </c>
      <c r="AF84" s="76">
        <f t="shared" si="6"/>
        <v>371290.20999999996</v>
      </c>
      <c r="AG84" s="31">
        <f t="shared" si="7"/>
        <v>0</v>
      </c>
      <c r="AH84" s="21">
        <f t="shared" si="8"/>
        <v>371290.20999999996</v>
      </c>
      <c r="AI84" s="15">
        <f t="shared" si="9"/>
        <v>3194363.78</v>
      </c>
      <c r="AJ84" s="16">
        <f t="shared" si="10"/>
        <v>2691316.84</v>
      </c>
      <c r="AK84" s="26">
        <f t="shared" si="11"/>
        <v>503046.93999999994</v>
      </c>
    </row>
    <row r="85" spans="1:37" x14ac:dyDescent="0.25">
      <c r="A85" s="1" t="s">
        <v>469</v>
      </c>
      <c r="B85" s="1" t="s">
        <v>470</v>
      </c>
      <c r="C85" s="66">
        <v>3423</v>
      </c>
      <c r="D85" s="67" t="s">
        <v>1142</v>
      </c>
      <c r="E85" t="s">
        <v>3069</v>
      </c>
      <c r="F85" s="297">
        <v>434560</v>
      </c>
      <c r="G85" s="297">
        <v>0</v>
      </c>
      <c r="H85" s="297">
        <v>37044.22</v>
      </c>
      <c r="I85">
        <v>395181.39</v>
      </c>
      <c r="J85">
        <v>3561.08</v>
      </c>
      <c r="P85">
        <v>-857620.83</v>
      </c>
      <c r="Q85">
        <v>1499346.49</v>
      </c>
      <c r="S85" s="297">
        <v>1536523.47</v>
      </c>
      <c r="T85" s="297">
        <v>152000</v>
      </c>
      <c r="U85" s="297">
        <v>438.08</v>
      </c>
      <c r="W85" s="297">
        <v>1392380</v>
      </c>
      <c r="Y85">
        <v>1828094</v>
      </c>
      <c r="AB85">
        <v>608176.48</v>
      </c>
      <c r="AC85">
        <v>68262.539999999994</v>
      </c>
      <c r="AF85" s="76">
        <f t="shared" si="6"/>
        <v>471604.22</v>
      </c>
      <c r="AG85" s="31">
        <f t="shared" si="7"/>
        <v>0</v>
      </c>
      <c r="AH85" s="21">
        <f t="shared" si="8"/>
        <v>471604.22</v>
      </c>
      <c r="AI85" s="15">
        <f t="shared" si="9"/>
        <v>3081341.55</v>
      </c>
      <c r="AJ85" s="16">
        <f t="shared" si="10"/>
        <v>2504533.02</v>
      </c>
      <c r="AK85" s="26">
        <f t="shared" si="11"/>
        <v>576808.5299999998</v>
      </c>
    </row>
    <row r="86" spans="1:37" x14ac:dyDescent="0.25">
      <c r="A86" s="1" t="s">
        <v>469</v>
      </c>
      <c r="B86" s="1" t="s">
        <v>470</v>
      </c>
      <c r="C86" s="66">
        <v>1355</v>
      </c>
      <c r="D86" s="67" t="s">
        <v>1143</v>
      </c>
      <c r="E86" t="s">
        <v>3176</v>
      </c>
      <c r="F86" s="297">
        <v>418131.69</v>
      </c>
      <c r="G86" s="297">
        <v>0</v>
      </c>
      <c r="H86" s="297">
        <v>12632.83</v>
      </c>
      <c r="I86">
        <v>417139.91</v>
      </c>
      <c r="J86">
        <v>22294.68</v>
      </c>
      <c r="M86" s="297">
        <v>0</v>
      </c>
      <c r="P86">
        <v>-1687938.17</v>
      </c>
      <c r="Q86">
        <v>2293429.0699999998</v>
      </c>
      <c r="S86" s="297">
        <v>1207308.1299999999</v>
      </c>
      <c r="T86" s="297">
        <v>177200</v>
      </c>
      <c r="U86" s="297">
        <v>294.56</v>
      </c>
      <c r="W86" s="297">
        <v>667130</v>
      </c>
      <c r="Y86">
        <v>961427</v>
      </c>
      <c r="AB86">
        <v>464074.61</v>
      </c>
      <c r="AC86">
        <v>82522.87</v>
      </c>
      <c r="AF86" s="76">
        <f t="shared" si="6"/>
        <v>430764.52</v>
      </c>
      <c r="AG86" s="31">
        <f t="shared" si="7"/>
        <v>0</v>
      </c>
      <c r="AH86" s="21">
        <f t="shared" si="8"/>
        <v>430764.52</v>
      </c>
      <c r="AI86" s="15">
        <f t="shared" si="9"/>
        <v>2051932.69</v>
      </c>
      <c r="AJ86" s="16">
        <f t="shared" si="10"/>
        <v>1508024.48</v>
      </c>
      <c r="AK86" s="26">
        <f t="shared" si="11"/>
        <v>543908.21</v>
      </c>
    </row>
    <row r="87" spans="1:37" x14ac:dyDescent="0.25">
      <c r="A87" s="1" t="s">
        <v>473</v>
      </c>
      <c r="B87" s="1" t="s">
        <v>474</v>
      </c>
      <c r="C87" s="66">
        <v>2146</v>
      </c>
      <c r="D87" s="67" t="s">
        <v>1144</v>
      </c>
      <c r="E87" t="s">
        <v>3070</v>
      </c>
      <c r="F87" s="297">
        <v>732150.16</v>
      </c>
      <c r="G87" s="297">
        <v>0</v>
      </c>
      <c r="H87" s="297">
        <v>47979.98</v>
      </c>
      <c r="I87">
        <v>416943.49</v>
      </c>
      <c r="J87">
        <v>60155.9</v>
      </c>
      <c r="P87">
        <v>1135463.68</v>
      </c>
      <c r="R87" s="297">
        <v>615.67999999999995</v>
      </c>
      <c r="S87" s="297">
        <v>906631.29</v>
      </c>
      <c r="T87" s="297">
        <v>1330</v>
      </c>
      <c r="W87" s="297">
        <v>1161410</v>
      </c>
      <c r="X87" s="297">
        <v>117</v>
      </c>
      <c r="Y87">
        <v>1447861</v>
      </c>
      <c r="AB87">
        <v>298611.63</v>
      </c>
      <c r="AC87">
        <v>55670.49</v>
      </c>
      <c r="AF87" s="76">
        <f t="shared" ref="AF87:AF150" si="12">SUM(F87:H87)</f>
        <v>780130.14</v>
      </c>
      <c r="AG87" s="31">
        <f t="shared" ref="AG87:AG150" si="13">SUM(K87:N87)</f>
        <v>0</v>
      </c>
      <c r="AH87" s="21">
        <f t="shared" ref="AH87:AH150" si="14">AF87-AG87</f>
        <v>780130.14</v>
      </c>
      <c r="AI87" s="15">
        <f t="shared" ref="AI87:AI150" si="15">SUM(R87:X87)</f>
        <v>2070103.9700000002</v>
      </c>
      <c r="AJ87" s="16">
        <f t="shared" ref="AJ87:AJ150" si="16">SUM(Y87:AE87)</f>
        <v>1802143.1199999999</v>
      </c>
      <c r="AK87" s="26">
        <f t="shared" si="11"/>
        <v>267960.85000000033</v>
      </c>
    </row>
    <row r="88" spans="1:37" x14ac:dyDescent="0.25">
      <c r="A88" s="1" t="s">
        <v>473</v>
      </c>
      <c r="B88" s="1" t="s">
        <v>474</v>
      </c>
      <c r="C88" s="66">
        <v>1277</v>
      </c>
      <c r="D88" s="67" t="s">
        <v>1145</v>
      </c>
      <c r="E88" t="s">
        <v>3071</v>
      </c>
      <c r="F88" s="297">
        <v>359308.41</v>
      </c>
      <c r="G88" s="297">
        <v>0</v>
      </c>
      <c r="H88" s="297">
        <v>5093.97</v>
      </c>
      <c r="I88">
        <v>2142708.98</v>
      </c>
      <c r="J88">
        <v>64870.59</v>
      </c>
      <c r="P88">
        <v>2670277.84</v>
      </c>
      <c r="R88" s="297">
        <v>464.46</v>
      </c>
      <c r="S88" s="297">
        <v>569989.13</v>
      </c>
      <c r="W88" s="297">
        <v>903330</v>
      </c>
      <c r="X88" s="297">
        <v>600</v>
      </c>
      <c r="Y88">
        <v>1204297</v>
      </c>
      <c r="AB88">
        <v>208844.38</v>
      </c>
      <c r="AC88">
        <v>30363.1</v>
      </c>
      <c r="AF88" s="76">
        <f t="shared" si="12"/>
        <v>364402.37999999995</v>
      </c>
      <c r="AG88" s="31">
        <f t="shared" si="13"/>
        <v>0</v>
      </c>
      <c r="AH88" s="21">
        <f t="shared" si="14"/>
        <v>364402.37999999995</v>
      </c>
      <c r="AI88" s="15">
        <f t="shared" si="15"/>
        <v>1474383.5899999999</v>
      </c>
      <c r="AJ88" s="16">
        <f t="shared" si="16"/>
        <v>1443504.48</v>
      </c>
      <c r="AK88" s="26">
        <f t="shared" si="11"/>
        <v>30879.10999999987</v>
      </c>
    </row>
    <row r="89" spans="1:37" x14ac:dyDescent="0.25">
      <c r="A89" s="1" t="s">
        <v>473</v>
      </c>
      <c r="B89" s="1" t="s">
        <v>474</v>
      </c>
      <c r="C89" s="66">
        <v>2783</v>
      </c>
      <c r="D89" s="67" t="s">
        <v>1146</v>
      </c>
      <c r="E89" t="s">
        <v>3072</v>
      </c>
      <c r="F89" s="297">
        <v>874202.84</v>
      </c>
      <c r="G89" s="297">
        <v>0</v>
      </c>
      <c r="H89" s="297">
        <v>11577.53</v>
      </c>
      <c r="I89">
        <v>1936509.6</v>
      </c>
      <c r="J89">
        <v>63366.33</v>
      </c>
      <c r="M89" s="297">
        <v>0</v>
      </c>
      <c r="P89">
        <v>2724094.23</v>
      </c>
      <c r="S89" s="297">
        <v>672204.49</v>
      </c>
      <c r="T89" s="297">
        <v>334440</v>
      </c>
      <c r="U89" s="297">
        <v>1071.7</v>
      </c>
      <c r="W89" s="297">
        <v>1244470</v>
      </c>
      <c r="X89" s="297">
        <v>1487.43</v>
      </c>
      <c r="Y89">
        <v>1466225.4</v>
      </c>
      <c r="AB89">
        <v>394323.34</v>
      </c>
      <c r="AC89">
        <v>118012.81</v>
      </c>
      <c r="AF89" s="76">
        <f t="shared" si="12"/>
        <v>885780.37</v>
      </c>
      <c r="AG89" s="31">
        <f t="shared" si="13"/>
        <v>0</v>
      </c>
      <c r="AH89" s="21">
        <f t="shared" si="14"/>
        <v>885780.37</v>
      </c>
      <c r="AI89" s="15">
        <f t="shared" si="15"/>
        <v>2253673.62</v>
      </c>
      <c r="AJ89" s="16">
        <f t="shared" si="16"/>
        <v>1978561.55</v>
      </c>
      <c r="AK89" s="26">
        <f t="shared" si="11"/>
        <v>275112.07000000007</v>
      </c>
    </row>
    <row r="90" spans="1:37" x14ac:dyDescent="0.25">
      <c r="A90" s="1" t="s">
        <v>473</v>
      </c>
      <c r="B90" s="1" t="s">
        <v>474</v>
      </c>
      <c r="C90" s="66">
        <v>1769</v>
      </c>
      <c r="D90" s="67" t="s">
        <v>1147</v>
      </c>
      <c r="E90" t="s">
        <v>3165</v>
      </c>
      <c r="F90" s="297">
        <v>410823.66</v>
      </c>
      <c r="G90" s="297">
        <v>0</v>
      </c>
      <c r="H90" s="297">
        <v>29409.01</v>
      </c>
      <c r="I90">
        <v>199755.42</v>
      </c>
      <c r="J90">
        <v>34197.440000000002</v>
      </c>
      <c r="P90">
        <v>516568.53</v>
      </c>
      <c r="S90" s="297">
        <v>539421.9</v>
      </c>
      <c r="T90" s="297">
        <v>204000</v>
      </c>
      <c r="U90" s="297">
        <v>242.99</v>
      </c>
      <c r="W90" s="297">
        <v>576640</v>
      </c>
      <c r="Y90">
        <v>789482</v>
      </c>
      <c r="AB90">
        <v>230469.82</v>
      </c>
      <c r="AC90">
        <v>39386.07</v>
      </c>
      <c r="AF90" s="76">
        <f t="shared" si="12"/>
        <v>440232.67</v>
      </c>
      <c r="AG90" s="31">
        <f t="shared" si="13"/>
        <v>0</v>
      </c>
      <c r="AH90" s="21">
        <f t="shared" si="14"/>
        <v>440232.67</v>
      </c>
      <c r="AI90" s="15">
        <f t="shared" si="15"/>
        <v>1320304.8900000001</v>
      </c>
      <c r="AJ90" s="16">
        <f t="shared" si="16"/>
        <v>1059337.8900000001</v>
      </c>
      <c r="AK90" s="26">
        <f t="shared" si="11"/>
        <v>260967</v>
      </c>
    </row>
    <row r="91" spans="1:37" ht="16.5" customHeight="1" x14ac:dyDescent="0.25">
      <c r="A91" s="1" t="s">
        <v>477</v>
      </c>
      <c r="B91" s="1" t="s">
        <v>478</v>
      </c>
      <c r="C91" s="66">
        <v>5781</v>
      </c>
      <c r="D91" s="67" t="s">
        <v>1148</v>
      </c>
      <c r="E91" t="s">
        <v>3073</v>
      </c>
      <c r="F91" s="297">
        <v>537739.23</v>
      </c>
      <c r="G91" s="297">
        <v>0</v>
      </c>
      <c r="H91" s="297">
        <v>83308.97</v>
      </c>
      <c r="I91">
        <v>247063.71</v>
      </c>
      <c r="J91">
        <v>14457.88</v>
      </c>
      <c r="M91" s="297">
        <v>23.36</v>
      </c>
      <c r="P91">
        <v>-1777299.81</v>
      </c>
      <c r="Q91">
        <v>2452917.63</v>
      </c>
      <c r="S91" s="297">
        <v>1547125.46</v>
      </c>
      <c r="T91" s="297">
        <v>112960</v>
      </c>
      <c r="U91" s="297">
        <v>423.1</v>
      </c>
      <c r="W91" s="297">
        <v>1958490</v>
      </c>
      <c r="X91" s="297">
        <v>31500</v>
      </c>
      <c r="Y91">
        <v>2449727.7200000002</v>
      </c>
      <c r="AB91">
        <v>690146.62</v>
      </c>
      <c r="AC91">
        <v>21883.11</v>
      </c>
      <c r="AF91" s="76">
        <f t="shared" si="12"/>
        <v>621048.19999999995</v>
      </c>
      <c r="AG91" s="31">
        <f t="shared" si="13"/>
        <v>23.36</v>
      </c>
      <c r="AH91" s="21">
        <f t="shared" si="14"/>
        <v>621024.84</v>
      </c>
      <c r="AI91" s="15">
        <f t="shared" si="15"/>
        <v>3650498.5600000001</v>
      </c>
      <c r="AJ91" s="16">
        <f t="shared" si="16"/>
        <v>3161757.45</v>
      </c>
      <c r="AK91" s="26">
        <f t="shared" si="11"/>
        <v>488741.10999999987</v>
      </c>
    </row>
    <row r="92" spans="1:37" x14ac:dyDescent="0.25">
      <c r="A92" s="1" t="s">
        <v>477</v>
      </c>
      <c r="B92" s="1" t="s">
        <v>478</v>
      </c>
      <c r="C92" s="66">
        <v>2515</v>
      </c>
      <c r="D92" s="67" t="s">
        <v>1149</v>
      </c>
      <c r="E92" t="s">
        <v>3074</v>
      </c>
      <c r="F92" s="297">
        <v>257616.13</v>
      </c>
      <c r="G92" s="297">
        <v>0</v>
      </c>
      <c r="H92" s="297">
        <v>17967.84</v>
      </c>
      <c r="I92">
        <v>5</v>
      </c>
      <c r="J92">
        <v>41168.089999999997</v>
      </c>
      <c r="M92" s="297">
        <v>46.73</v>
      </c>
      <c r="P92">
        <v>-1839967.35</v>
      </c>
      <c r="Q92">
        <v>1997915.47</v>
      </c>
      <c r="S92" s="297">
        <v>1231380.99</v>
      </c>
      <c r="T92" s="297">
        <v>94300</v>
      </c>
      <c r="U92" s="297">
        <v>111.34</v>
      </c>
      <c r="W92" s="297">
        <v>1253880</v>
      </c>
      <c r="X92" s="297">
        <v>13500</v>
      </c>
      <c r="Y92">
        <v>1707782</v>
      </c>
      <c r="Z92">
        <v>3000</v>
      </c>
      <c r="AB92">
        <v>448570.8</v>
      </c>
      <c r="AC92">
        <v>4949.82</v>
      </c>
      <c r="AF92" s="76">
        <f t="shared" si="12"/>
        <v>275583.97000000003</v>
      </c>
      <c r="AG92" s="31">
        <f t="shared" si="13"/>
        <v>46.73</v>
      </c>
      <c r="AH92" s="21">
        <f t="shared" si="14"/>
        <v>275537.24000000005</v>
      </c>
      <c r="AI92" s="15">
        <f t="shared" si="15"/>
        <v>2593172.33</v>
      </c>
      <c r="AJ92" s="16">
        <f t="shared" si="16"/>
        <v>2164302.6199999996</v>
      </c>
      <c r="AK92" s="26">
        <f t="shared" si="11"/>
        <v>428869.71000000043</v>
      </c>
    </row>
    <row r="93" spans="1:37" x14ac:dyDescent="0.25">
      <c r="A93" s="1" t="s">
        <v>477</v>
      </c>
      <c r="B93" s="1" t="s">
        <v>478</v>
      </c>
      <c r="C93" s="66">
        <v>3488</v>
      </c>
      <c r="D93" s="67" t="s">
        <v>1150</v>
      </c>
      <c r="E93" t="s">
        <v>3075</v>
      </c>
      <c r="F93" s="297">
        <v>205806.92</v>
      </c>
      <c r="G93" s="297">
        <v>0</v>
      </c>
      <c r="H93" s="297">
        <v>36174.75</v>
      </c>
      <c r="I93">
        <v>5</v>
      </c>
      <c r="J93">
        <v>93963.34</v>
      </c>
      <c r="M93" s="297">
        <v>-590</v>
      </c>
      <c r="P93">
        <v>-1900021.98</v>
      </c>
      <c r="Q93">
        <v>2154589.06</v>
      </c>
      <c r="S93" s="297">
        <v>1626503.39</v>
      </c>
      <c r="T93" s="297">
        <v>97891</v>
      </c>
      <c r="U93" s="297">
        <v>129.38</v>
      </c>
      <c r="W93" s="297">
        <v>1788750</v>
      </c>
      <c r="X93" s="297">
        <v>27000</v>
      </c>
      <c r="Y93">
        <v>2333071.48</v>
      </c>
      <c r="AB93">
        <v>711413.51</v>
      </c>
      <c r="AC93">
        <v>45928.35</v>
      </c>
      <c r="AF93" s="76">
        <f t="shared" si="12"/>
        <v>241981.67</v>
      </c>
      <c r="AG93" s="31">
        <f t="shared" si="13"/>
        <v>-590</v>
      </c>
      <c r="AH93" s="21">
        <f t="shared" si="14"/>
        <v>242571.67</v>
      </c>
      <c r="AI93" s="15">
        <f t="shared" si="15"/>
        <v>3540273.7699999996</v>
      </c>
      <c r="AJ93" s="16">
        <f t="shared" si="16"/>
        <v>3090413.3400000003</v>
      </c>
      <c r="AK93" s="26">
        <f t="shared" si="11"/>
        <v>449860.42999999924</v>
      </c>
    </row>
    <row r="94" spans="1:37" x14ac:dyDescent="0.25">
      <c r="A94" s="1" t="s">
        <v>477</v>
      </c>
      <c r="B94" s="1" t="s">
        <v>478</v>
      </c>
      <c r="C94" s="66">
        <v>5980</v>
      </c>
      <c r="D94" s="67" t="s">
        <v>1151</v>
      </c>
      <c r="E94" t="s">
        <v>3076</v>
      </c>
      <c r="F94" s="297">
        <v>589106.81000000006</v>
      </c>
      <c r="G94" s="297">
        <v>11430</v>
      </c>
      <c r="H94" s="297">
        <v>38337.03</v>
      </c>
      <c r="I94">
        <v>3</v>
      </c>
      <c r="J94">
        <v>56765.8</v>
      </c>
      <c r="M94" s="297">
        <v>-500</v>
      </c>
      <c r="P94">
        <v>-257926.3</v>
      </c>
      <c r="Q94">
        <v>679279.9</v>
      </c>
      <c r="S94" s="297">
        <v>2001148.05</v>
      </c>
      <c r="T94" s="297">
        <v>203320</v>
      </c>
      <c r="U94" s="297">
        <v>576.95000000000005</v>
      </c>
      <c r="W94" s="297">
        <v>1503000</v>
      </c>
      <c r="Y94">
        <v>2047691.26</v>
      </c>
      <c r="AB94">
        <v>994732.17</v>
      </c>
      <c r="AC94">
        <v>10995.03</v>
      </c>
      <c r="AF94" s="76">
        <f t="shared" si="12"/>
        <v>638873.84000000008</v>
      </c>
      <c r="AG94" s="31">
        <f t="shared" si="13"/>
        <v>-500</v>
      </c>
      <c r="AH94" s="21">
        <f t="shared" si="14"/>
        <v>639373.84000000008</v>
      </c>
      <c r="AI94" s="15">
        <f t="shared" si="15"/>
        <v>3708045</v>
      </c>
      <c r="AJ94" s="16">
        <f t="shared" si="16"/>
        <v>3053418.46</v>
      </c>
      <c r="AK94" s="26">
        <f t="shared" si="11"/>
        <v>654626.54</v>
      </c>
    </row>
    <row r="95" spans="1:37" x14ac:dyDescent="0.25">
      <c r="A95" s="1" t="s">
        <v>477</v>
      </c>
      <c r="B95" s="1" t="s">
        <v>478</v>
      </c>
      <c r="C95" s="66">
        <v>4020</v>
      </c>
      <c r="D95" s="67" t="s">
        <v>1152</v>
      </c>
      <c r="E95" t="s">
        <v>3077</v>
      </c>
      <c r="F95" s="297">
        <v>508367.48</v>
      </c>
      <c r="G95" s="297">
        <v>0</v>
      </c>
      <c r="H95" s="297">
        <v>17102.96</v>
      </c>
      <c r="I95">
        <v>2024.21</v>
      </c>
      <c r="J95">
        <v>80620.5</v>
      </c>
      <c r="P95">
        <v>-1928458.6</v>
      </c>
      <c r="Q95">
        <v>2305013.7999999998</v>
      </c>
      <c r="S95" s="297">
        <v>1327034.6499999999</v>
      </c>
      <c r="T95" s="297">
        <v>242400</v>
      </c>
      <c r="U95" s="297">
        <v>489.12</v>
      </c>
      <c r="W95" s="297">
        <v>1718010</v>
      </c>
      <c r="X95" s="297">
        <v>22500</v>
      </c>
      <c r="Y95">
        <v>2077587</v>
      </c>
      <c r="AA95">
        <v>10680</v>
      </c>
      <c r="AB95">
        <v>584883.11</v>
      </c>
      <c r="AC95">
        <v>27001.71</v>
      </c>
      <c r="AF95" s="76">
        <f t="shared" si="12"/>
        <v>525470.43999999994</v>
      </c>
      <c r="AG95" s="31">
        <f t="shared" si="13"/>
        <v>0</v>
      </c>
      <c r="AH95" s="21">
        <f t="shared" si="14"/>
        <v>525470.43999999994</v>
      </c>
      <c r="AI95" s="15">
        <f t="shared" si="15"/>
        <v>3310433.77</v>
      </c>
      <c r="AJ95" s="16">
        <f t="shared" si="16"/>
        <v>2700151.82</v>
      </c>
      <c r="AK95" s="26">
        <f t="shared" si="11"/>
        <v>610281.95000000019</v>
      </c>
    </row>
    <row r="96" spans="1:37" x14ac:dyDescent="0.25">
      <c r="A96" s="1" t="s">
        <v>477</v>
      </c>
      <c r="B96" s="1" t="s">
        <v>478</v>
      </c>
      <c r="C96" s="66">
        <v>4210</v>
      </c>
      <c r="D96" s="67" t="s">
        <v>1153</v>
      </c>
      <c r="E96" t="s">
        <v>3078</v>
      </c>
      <c r="F96" s="297">
        <v>495256.42</v>
      </c>
      <c r="G96" s="297">
        <v>0</v>
      </c>
      <c r="H96" s="297">
        <v>43217.61</v>
      </c>
      <c r="I96">
        <v>4</v>
      </c>
      <c r="J96">
        <v>68092.66</v>
      </c>
      <c r="M96" s="297">
        <v>256.14</v>
      </c>
      <c r="P96">
        <v>160585.31</v>
      </c>
      <c r="Q96">
        <v>266818</v>
      </c>
      <c r="S96" s="297">
        <v>1392925.98</v>
      </c>
      <c r="T96" s="297">
        <v>96000</v>
      </c>
      <c r="U96" s="297">
        <v>263.48</v>
      </c>
      <c r="W96" s="297">
        <v>1985580</v>
      </c>
      <c r="X96" s="297">
        <v>27000</v>
      </c>
      <c r="Y96">
        <v>2307015</v>
      </c>
      <c r="Z96">
        <v>11600</v>
      </c>
      <c r="AB96">
        <v>743506.74</v>
      </c>
      <c r="AC96">
        <v>10496</v>
      </c>
      <c r="AF96" s="76">
        <f t="shared" si="12"/>
        <v>538474.03</v>
      </c>
      <c r="AG96" s="31">
        <f t="shared" si="13"/>
        <v>256.14</v>
      </c>
      <c r="AH96" s="21">
        <f t="shared" si="14"/>
        <v>538217.89</v>
      </c>
      <c r="AI96" s="15">
        <f t="shared" si="15"/>
        <v>3501769.46</v>
      </c>
      <c r="AJ96" s="16">
        <f t="shared" si="16"/>
        <v>3072617.74</v>
      </c>
      <c r="AK96" s="26">
        <f t="shared" si="11"/>
        <v>429151.71999999974</v>
      </c>
    </row>
    <row r="97" spans="1:37" x14ac:dyDescent="0.25">
      <c r="A97" s="1" t="s">
        <v>477</v>
      </c>
      <c r="B97" s="1" t="s">
        <v>478</v>
      </c>
      <c r="C97" s="66">
        <v>3316</v>
      </c>
      <c r="D97" s="67" t="s">
        <v>1154</v>
      </c>
      <c r="E97" t="s">
        <v>3079</v>
      </c>
      <c r="F97" s="297">
        <v>704545.68</v>
      </c>
      <c r="G97" s="297">
        <v>0</v>
      </c>
      <c r="H97" s="297">
        <v>29917.94</v>
      </c>
      <c r="I97">
        <v>34106</v>
      </c>
      <c r="J97">
        <v>90164.1</v>
      </c>
      <c r="M97" s="297">
        <v>2035.78</v>
      </c>
      <c r="P97">
        <v>-1495769.9</v>
      </c>
      <c r="Q97">
        <v>1877398.81</v>
      </c>
      <c r="S97" s="297">
        <v>1618540.16</v>
      </c>
      <c r="T97" s="297">
        <v>114750</v>
      </c>
      <c r="U97" s="297">
        <v>349.7</v>
      </c>
      <c r="W97" s="297">
        <v>1312850</v>
      </c>
      <c r="X97" s="297">
        <v>13500</v>
      </c>
      <c r="Y97">
        <v>1737139</v>
      </c>
      <c r="AA97">
        <v>6000</v>
      </c>
      <c r="AB97">
        <v>498406.9</v>
      </c>
      <c r="AC97">
        <v>32724.93</v>
      </c>
      <c r="AF97" s="76">
        <f t="shared" si="12"/>
        <v>734463.62</v>
      </c>
      <c r="AG97" s="31">
        <f t="shared" si="13"/>
        <v>2035.78</v>
      </c>
      <c r="AH97" s="21">
        <f t="shared" si="14"/>
        <v>732427.84</v>
      </c>
      <c r="AI97" s="15">
        <f t="shared" si="15"/>
        <v>3059989.86</v>
      </c>
      <c r="AJ97" s="16">
        <f t="shared" si="16"/>
        <v>2274270.83</v>
      </c>
      <c r="AK97" s="26">
        <f t="shared" si="11"/>
        <v>785719.0299999998</v>
      </c>
    </row>
    <row r="98" spans="1:37" x14ac:dyDescent="0.25">
      <c r="A98" s="1" t="s">
        <v>477</v>
      </c>
      <c r="B98" s="1" t="s">
        <v>478</v>
      </c>
      <c r="C98" s="66">
        <v>6867</v>
      </c>
      <c r="D98" s="67" t="s">
        <v>1155</v>
      </c>
      <c r="E98" t="s">
        <v>3080</v>
      </c>
      <c r="F98" s="297">
        <v>598276.94999999995</v>
      </c>
      <c r="G98" s="297">
        <v>0</v>
      </c>
      <c r="H98" s="297">
        <v>32846.26</v>
      </c>
      <c r="I98">
        <v>463549.07</v>
      </c>
      <c r="J98">
        <v>6931.05</v>
      </c>
      <c r="M98" s="297">
        <v>655.75</v>
      </c>
      <c r="P98">
        <v>-216721.96</v>
      </c>
      <c r="Q98">
        <v>804941.61</v>
      </c>
      <c r="S98" s="297">
        <v>1997794.28</v>
      </c>
      <c r="T98" s="297">
        <v>182600</v>
      </c>
      <c r="U98" s="297">
        <v>173.69</v>
      </c>
      <c r="W98" s="297">
        <v>1564650</v>
      </c>
      <c r="X98" s="297">
        <v>22500</v>
      </c>
      <c r="Y98">
        <v>2086709</v>
      </c>
      <c r="AB98">
        <v>786545.98</v>
      </c>
      <c r="AC98">
        <v>10222.56</v>
      </c>
      <c r="AF98" s="76">
        <f t="shared" si="12"/>
        <v>631123.21</v>
      </c>
      <c r="AG98" s="31">
        <f t="shared" si="13"/>
        <v>655.75</v>
      </c>
      <c r="AH98" s="21">
        <f t="shared" si="14"/>
        <v>630467.46</v>
      </c>
      <c r="AI98" s="15">
        <f t="shared" si="15"/>
        <v>3767717.97</v>
      </c>
      <c r="AJ98" s="16">
        <f t="shared" si="16"/>
        <v>2883477.54</v>
      </c>
      <c r="AK98" s="26">
        <f t="shared" si="11"/>
        <v>884240.43000000017</v>
      </c>
    </row>
    <row r="99" spans="1:37" x14ac:dyDescent="0.25">
      <c r="A99" s="1" t="s">
        <v>477</v>
      </c>
      <c r="B99" s="1" t="s">
        <v>478</v>
      </c>
      <c r="C99" s="66">
        <v>3657</v>
      </c>
      <c r="D99" s="67" t="s">
        <v>1156</v>
      </c>
      <c r="E99" t="s">
        <v>3081</v>
      </c>
      <c r="F99" s="297">
        <v>411105.78</v>
      </c>
      <c r="G99" s="297">
        <v>0</v>
      </c>
      <c r="H99" s="297">
        <v>27914.95</v>
      </c>
      <c r="I99">
        <v>3</v>
      </c>
      <c r="J99">
        <v>4166.71</v>
      </c>
      <c r="P99">
        <v>-2269555.08</v>
      </c>
      <c r="Q99">
        <v>2543552.06</v>
      </c>
      <c r="S99" s="297">
        <v>1094844.1200000001</v>
      </c>
      <c r="T99" s="297">
        <v>273180</v>
      </c>
      <c r="U99" s="297">
        <v>302</v>
      </c>
      <c r="W99" s="297">
        <v>803700</v>
      </c>
      <c r="X99" s="297">
        <v>18000</v>
      </c>
      <c r="Y99">
        <v>971696</v>
      </c>
      <c r="AB99">
        <v>743578.93</v>
      </c>
      <c r="AC99">
        <v>332.73</v>
      </c>
      <c r="AF99" s="76">
        <f t="shared" si="12"/>
        <v>439020.73000000004</v>
      </c>
      <c r="AG99" s="31">
        <f t="shared" si="13"/>
        <v>0</v>
      </c>
      <c r="AH99" s="21">
        <f t="shared" si="14"/>
        <v>439020.73000000004</v>
      </c>
      <c r="AI99" s="15">
        <f t="shared" si="15"/>
        <v>2190026.12</v>
      </c>
      <c r="AJ99" s="16">
        <f t="shared" si="16"/>
        <v>1715607.6600000001</v>
      </c>
      <c r="AK99" s="26">
        <f t="shared" si="11"/>
        <v>474418.45999999996</v>
      </c>
    </row>
    <row r="100" spans="1:37" x14ac:dyDescent="0.25">
      <c r="A100" s="1" t="s">
        <v>477</v>
      </c>
      <c r="B100" s="1" t="s">
        <v>478</v>
      </c>
      <c r="C100" s="66">
        <v>6817</v>
      </c>
      <c r="D100" s="67" t="s">
        <v>1157</v>
      </c>
      <c r="E100" t="s">
        <v>3082</v>
      </c>
      <c r="F100" s="297">
        <v>272669.71000000002</v>
      </c>
      <c r="G100" s="297">
        <v>0</v>
      </c>
      <c r="H100" s="297">
        <v>35770.15</v>
      </c>
      <c r="I100">
        <v>-495.52</v>
      </c>
      <c r="J100">
        <v>122591.69</v>
      </c>
      <c r="M100" s="297">
        <v>553.46</v>
      </c>
      <c r="P100">
        <v>-1176848.45</v>
      </c>
      <c r="Q100">
        <v>1708771</v>
      </c>
      <c r="S100" s="297">
        <v>1636311.77</v>
      </c>
      <c r="T100" s="297">
        <v>105120</v>
      </c>
      <c r="U100" s="297">
        <v>334.92</v>
      </c>
      <c r="W100" s="297">
        <v>2152980</v>
      </c>
      <c r="X100" s="297">
        <v>27000</v>
      </c>
      <c r="Y100">
        <v>2491035</v>
      </c>
      <c r="AA100">
        <v>1500</v>
      </c>
      <c r="AB100">
        <v>1125319.92</v>
      </c>
      <c r="AC100">
        <v>94246.75</v>
      </c>
      <c r="AF100" s="76">
        <f t="shared" si="12"/>
        <v>308439.86000000004</v>
      </c>
      <c r="AG100" s="31">
        <f t="shared" si="13"/>
        <v>553.46</v>
      </c>
      <c r="AH100" s="21">
        <f t="shared" si="14"/>
        <v>307886.40000000002</v>
      </c>
      <c r="AI100" s="15">
        <f t="shared" si="15"/>
        <v>3921746.69</v>
      </c>
      <c r="AJ100" s="16">
        <f t="shared" si="16"/>
        <v>3712101.67</v>
      </c>
      <c r="AK100" s="26">
        <f t="shared" si="11"/>
        <v>209645.02000000002</v>
      </c>
    </row>
    <row r="101" spans="1:37" x14ac:dyDescent="0.25">
      <c r="A101" s="1" t="s">
        <v>477</v>
      </c>
      <c r="B101" s="1" t="s">
        <v>478</v>
      </c>
      <c r="C101" s="66">
        <v>5077</v>
      </c>
      <c r="D101" s="67" t="s">
        <v>1158</v>
      </c>
      <c r="E101" t="s">
        <v>3083</v>
      </c>
      <c r="F101" s="297">
        <v>342049.21</v>
      </c>
      <c r="G101" s="297">
        <v>22000</v>
      </c>
      <c r="H101" s="297">
        <v>23654.560000000001</v>
      </c>
      <c r="I101">
        <v>5137.8999999999996</v>
      </c>
      <c r="J101">
        <v>73363.47</v>
      </c>
      <c r="M101" s="297">
        <v>1923</v>
      </c>
      <c r="P101">
        <v>-2000345.17</v>
      </c>
      <c r="Q101">
        <v>2266060.31</v>
      </c>
      <c r="S101" s="297">
        <v>1900542.61</v>
      </c>
      <c r="T101" s="297">
        <v>146780</v>
      </c>
      <c r="U101" s="297">
        <v>186.62</v>
      </c>
      <c r="W101" s="297">
        <v>1745010</v>
      </c>
      <c r="X101" s="297">
        <v>27000</v>
      </c>
      <c r="Y101">
        <v>2247020</v>
      </c>
      <c r="Z101">
        <v>3000</v>
      </c>
      <c r="AB101">
        <v>819713.68</v>
      </c>
      <c r="AC101">
        <v>62668.55</v>
      </c>
      <c r="AF101" s="76">
        <f t="shared" si="12"/>
        <v>387703.77</v>
      </c>
      <c r="AG101" s="31">
        <f t="shared" si="13"/>
        <v>1923</v>
      </c>
      <c r="AH101" s="21">
        <f t="shared" si="14"/>
        <v>385780.77</v>
      </c>
      <c r="AI101" s="15">
        <f t="shared" si="15"/>
        <v>3819519.2300000004</v>
      </c>
      <c r="AJ101" s="16">
        <f t="shared" si="16"/>
        <v>3132402.23</v>
      </c>
      <c r="AK101" s="26">
        <f t="shared" si="11"/>
        <v>687117.00000000047</v>
      </c>
    </row>
    <row r="102" spans="1:37" x14ac:dyDescent="0.25">
      <c r="A102" s="1" t="s">
        <v>477</v>
      </c>
      <c r="B102" s="1" t="s">
        <v>478</v>
      </c>
      <c r="C102" s="66">
        <v>3046</v>
      </c>
      <c r="D102" s="67" t="s">
        <v>1159</v>
      </c>
      <c r="E102" t="s">
        <v>3084</v>
      </c>
      <c r="F102" s="297">
        <v>251404.61</v>
      </c>
      <c r="G102" s="297">
        <v>0</v>
      </c>
      <c r="H102" s="297">
        <v>27950.58</v>
      </c>
      <c r="I102">
        <v>4</v>
      </c>
      <c r="J102">
        <v>16978.400000000001</v>
      </c>
      <c r="P102">
        <v>-692972.73</v>
      </c>
      <c r="Q102">
        <v>803987.63</v>
      </c>
      <c r="S102" s="297">
        <v>1254587.52</v>
      </c>
      <c r="T102" s="297">
        <v>92390</v>
      </c>
      <c r="U102" s="297">
        <v>117.51</v>
      </c>
      <c r="W102" s="297">
        <v>906120</v>
      </c>
      <c r="X102" s="297">
        <v>13500</v>
      </c>
      <c r="Y102">
        <v>1307910.1499999999</v>
      </c>
      <c r="AB102">
        <v>483711.3</v>
      </c>
      <c r="AC102">
        <v>4083.34</v>
      </c>
      <c r="AF102" s="76">
        <f t="shared" si="12"/>
        <v>279355.19</v>
      </c>
      <c r="AG102" s="31">
        <f t="shared" si="13"/>
        <v>0</v>
      </c>
      <c r="AH102" s="21">
        <f t="shared" si="14"/>
        <v>279355.19</v>
      </c>
      <c r="AI102" s="15">
        <f t="shared" si="15"/>
        <v>2266715.0300000003</v>
      </c>
      <c r="AJ102" s="16">
        <f t="shared" si="16"/>
        <v>1795704.79</v>
      </c>
      <c r="AK102" s="26">
        <f t="shared" si="11"/>
        <v>471010.24000000022</v>
      </c>
    </row>
    <row r="103" spans="1:37" x14ac:dyDescent="0.25">
      <c r="A103" s="1" t="s">
        <v>477</v>
      </c>
      <c r="B103" s="1" t="s">
        <v>478</v>
      </c>
      <c r="C103" s="66">
        <v>3486</v>
      </c>
      <c r="D103" s="67" t="s">
        <v>1160</v>
      </c>
      <c r="E103" t="s">
        <v>3085</v>
      </c>
      <c r="F103" s="297">
        <v>548998.02</v>
      </c>
      <c r="G103" s="297">
        <v>0</v>
      </c>
      <c r="H103" s="297">
        <v>18632.27</v>
      </c>
      <c r="I103">
        <v>54503.76</v>
      </c>
      <c r="J103">
        <v>35814.93</v>
      </c>
      <c r="M103" s="297">
        <v>0</v>
      </c>
      <c r="P103">
        <v>-2440959.6</v>
      </c>
      <c r="Q103">
        <v>2982456.62</v>
      </c>
      <c r="S103" s="297">
        <v>1420217.27</v>
      </c>
      <c r="T103" s="297">
        <v>30000</v>
      </c>
      <c r="U103" s="297">
        <v>506.24</v>
      </c>
      <c r="W103" s="297">
        <v>1499310</v>
      </c>
      <c r="X103" s="297">
        <v>31500</v>
      </c>
      <c r="Y103">
        <v>1919665</v>
      </c>
      <c r="AB103">
        <v>585413.74</v>
      </c>
      <c r="AC103">
        <v>10240.31</v>
      </c>
      <c r="AF103" s="76">
        <f t="shared" si="12"/>
        <v>567630.29</v>
      </c>
      <c r="AG103" s="31">
        <f t="shared" si="13"/>
        <v>0</v>
      </c>
      <c r="AH103" s="21">
        <f t="shared" si="14"/>
        <v>567630.29</v>
      </c>
      <c r="AI103" s="15">
        <f t="shared" si="15"/>
        <v>2981533.51</v>
      </c>
      <c r="AJ103" s="16">
        <f t="shared" si="16"/>
        <v>2515319.0500000003</v>
      </c>
      <c r="AK103" s="26">
        <f t="shared" si="11"/>
        <v>466214.4599999995</v>
      </c>
    </row>
    <row r="104" spans="1:37" x14ac:dyDescent="0.25">
      <c r="A104" s="1" t="s">
        <v>477</v>
      </c>
      <c r="B104" s="1" t="s">
        <v>478</v>
      </c>
      <c r="C104" s="66">
        <v>4158</v>
      </c>
      <c r="D104" s="67" t="s">
        <v>1161</v>
      </c>
      <c r="E104" t="s">
        <v>3086</v>
      </c>
      <c r="F104" s="297">
        <v>337379.91</v>
      </c>
      <c r="G104" s="297">
        <v>0</v>
      </c>
      <c r="H104" s="297">
        <v>36223.94</v>
      </c>
      <c r="I104">
        <v>5</v>
      </c>
      <c r="J104">
        <v>192313.12</v>
      </c>
      <c r="M104" s="297">
        <v>141.16999999999999</v>
      </c>
      <c r="P104">
        <v>-1736504.39</v>
      </c>
      <c r="Q104">
        <v>2096504</v>
      </c>
      <c r="S104" s="297">
        <v>1234510.72</v>
      </c>
      <c r="T104" s="297">
        <v>232130</v>
      </c>
      <c r="U104" s="297">
        <v>99.2</v>
      </c>
      <c r="W104" s="297">
        <v>1503550</v>
      </c>
      <c r="X104" s="297">
        <v>25500</v>
      </c>
      <c r="Y104">
        <v>1916564</v>
      </c>
      <c r="AB104">
        <v>560490.51</v>
      </c>
      <c r="AC104">
        <v>30254.22</v>
      </c>
      <c r="AF104" s="76">
        <f t="shared" si="12"/>
        <v>373603.85</v>
      </c>
      <c r="AG104" s="31">
        <f t="shared" si="13"/>
        <v>141.16999999999999</v>
      </c>
      <c r="AH104" s="21">
        <f t="shared" si="14"/>
        <v>373462.68</v>
      </c>
      <c r="AI104" s="15">
        <f t="shared" si="15"/>
        <v>2995789.92</v>
      </c>
      <c r="AJ104" s="16">
        <f t="shared" si="16"/>
        <v>2507308.73</v>
      </c>
      <c r="AK104" s="26">
        <f t="shared" si="11"/>
        <v>488481.18999999994</v>
      </c>
    </row>
    <row r="105" spans="1:37" x14ac:dyDescent="0.25">
      <c r="A105" s="1" t="s">
        <v>477</v>
      </c>
      <c r="B105" s="1" t="s">
        <v>478</v>
      </c>
      <c r="C105" s="66">
        <v>4935</v>
      </c>
      <c r="D105" s="67" t="s">
        <v>1162</v>
      </c>
      <c r="E105" t="s">
        <v>3087</v>
      </c>
      <c r="F105" s="297">
        <v>237451.2</v>
      </c>
      <c r="G105" s="297">
        <v>0</v>
      </c>
      <c r="H105" s="297">
        <v>32724.63</v>
      </c>
      <c r="I105">
        <v>158731.07</v>
      </c>
      <c r="J105">
        <v>96775.679999999993</v>
      </c>
      <c r="M105" s="297">
        <v>101948.22</v>
      </c>
      <c r="P105">
        <v>-3937947.74</v>
      </c>
      <c r="Q105">
        <v>4349913</v>
      </c>
      <c r="S105" s="297">
        <v>1919326.59</v>
      </c>
      <c r="T105" s="297">
        <v>124640</v>
      </c>
      <c r="U105" s="297">
        <v>105.19</v>
      </c>
      <c r="W105" s="297">
        <v>1638270</v>
      </c>
      <c r="X105" s="297">
        <v>119514</v>
      </c>
      <c r="Y105">
        <v>2247637</v>
      </c>
      <c r="Z105">
        <v>1500</v>
      </c>
      <c r="AB105">
        <v>1076463.82</v>
      </c>
      <c r="AC105">
        <v>120460.86</v>
      </c>
      <c r="AF105" s="76">
        <f t="shared" si="12"/>
        <v>270175.83</v>
      </c>
      <c r="AG105" s="31">
        <f t="shared" si="13"/>
        <v>101948.22</v>
      </c>
      <c r="AH105" s="21">
        <f t="shared" si="14"/>
        <v>168227.61000000002</v>
      </c>
      <c r="AI105" s="15">
        <f t="shared" si="15"/>
        <v>3801855.7800000003</v>
      </c>
      <c r="AJ105" s="16">
        <f t="shared" si="16"/>
        <v>3446061.68</v>
      </c>
      <c r="AK105" s="26">
        <f t="shared" si="11"/>
        <v>355794.10000000009</v>
      </c>
    </row>
    <row r="106" spans="1:37" x14ac:dyDescent="0.25">
      <c r="A106" s="1" t="s">
        <v>477</v>
      </c>
      <c r="B106" s="1" t="s">
        <v>478</v>
      </c>
      <c r="C106" s="66">
        <v>4567</v>
      </c>
      <c r="D106" s="67" t="s">
        <v>1163</v>
      </c>
      <c r="E106" t="s">
        <v>3088</v>
      </c>
      <c r="F106" s="297">
        <v>513174.38</v>
      </c>
      <c r="G106" s="297">
        <v>0</v>
      </c>
      <c r="H106" s="297">
        <v>69872.12</v>
      </c>
      <c r="I106">
        <v>182935.13</v>
      </c>
      <c r="J106">
        <v>42230.44</v>
      </c>
      <c r="M106" s="297">
        <v>0</v>
      </c>
      <c r="P106">
        <v>-758552.19</v>
      </c>
      <c r="Q106">
        <v>1350408.04</v>
      </c>
      <c r="S106" s="297">
        <v>1440951.14</v>
      </c>
      <c r="T106" s="297">
        <v>299985</v>
      </c>
      <c r="U106" s="297">
        <v>562.21</v>
      </c>
      <c r="W106" s="297">
        <v>1595880</v>
      </c>
      <c r="X106" s="297">
        <v>27000</v>
      </c>
      <c r="Y106">
        <v>2084226</v>
      </c>
      <c r="AB106">
        <v>723620.13</v>
      </c>
      <c r="AC106">
        <v>19738.5</v>
      </c>
      <c r="AF106" s="76">
        <f t="shared" si="12"/>
        <v>583046.5</v>
      </c>
      <c r="AG106" s="31">
        <f t="shared" si="13"/>
        <v>0</v>
      </c>
      <c r="AH106" s="21">
        <f t="shared" si="14"/>
        <v>583046.5</v>
      </c>
      <c r="AI106" s="15">
        <f t="shared" si="15"/>
        <v>3364378.3499999996</v>
      </c>
      <c r="AJ106" s="16">
        <f t="shared" si="16"/>
        <v>2827584.63</v>
      </c>
      <c r="AK106" s="26">
        <f t="shared" si="11"/>
        <v>536793.71999999974</v>
      </c>
    </row>
    <row r="107" spans="1:37" x14ac:dyDescent="0.25">
      <c r="A107" s="1" t="s">
        <v>477</v>
      </c>
      <c r="B107" s="1" t="s">
        <v>478</v>
      </c>
      <c r="C107" s="66">
        <v>2903</v>
      </c>
      <c r="D107" s="67" t="s">
        <v>1164</v>
      </c>
      <c r="E107" t="s">
        <v>3171</v>
      </c>
      <c r="F107" s="297">
        <v>282063.71999999997</v>
      </c>
      <c r="G107" s="297">
        <v>0</v>
      </c>
      <c r="H107" s="297">
        <v>28343.85</v>
      </c>
      <c r="I107">
        <v>-70457.42</v>
      </c>
      <c r="J107">
        <v>4587.34</v>
      </c>
      <c r="M107" s="297">
        <v>323.2</v>
      </c>
      <c r="P107">
        <v>-2093757.33</v>
      </c>
      <c r="Q107">
        <v>2389700.83</v>
      </c>
      <c r="S107" s="297">
        <v>1225909.3</v>
      </c>
      <c r="T107" s="297">
        <v>35000</v>
      </c>
      <c r="U107" s="297">
        <v>267.42</v>
      </c>
      <c r="W107" s="297">
        <v>1308420</v>
      </c>
      <c r="X107" s="297">
        <v>13500</v>
      </c>
      <c r="Y107">
        <v>1763724</v>
      </c>
      <c r="AB107">
        <v>441969.43</v>
      </c>
      <c r="AC107">
        <v>109480.88</v>
      </c>
      <c r="AF107" s="76">
        <f t="shared" si="12"/>
        <v>310407.56999999995</v>
      </c>
      <c r="AG107" s="31">
        <f t="shared" si="13"/>
        <v>323.2</v>
      </c>
      <c r="AH107" s="21">
        <f t="shared" si="14"/>
        <v>310084.36999999994</v>
      </c>
      <c r="AI107" s="15">
        <f t="shared" si="15"/>
        <v>2583096.7199999997</v>
      </c>
      <c r="AJ107" s="16">
        <f t="shared" si="16"/>
        <v>2315174.31</v>
      </c>
      <c r="AK107" s="26">
        <f t="shared" si="11"/>
        <v>267922.40999999968</v>
      </c>
    </row>
    <row r="108" spans="1:37" x14ac:dyDescent="0.25">
      <c r="A108" s="1" t="s">
        <v>477</v>
      </c>
      <c r="B108" s="1" t="s">
        <v>478</v>
      </c>
      <c r="C108" s="66">
        <v>3112</v>
      </c>
      <c r="D108" s="67" t="s">
        <v>1165</v>
      </c>
      <c r="E108" t="s">
        <v>3172</v>
      </c>
      <c r="F108" s="297">
        <v>429223.64</v>
      </c>
      <c r="G108" s="297">
        <v>0</v>
      </c>
      <c r="H108" s="297">
        <v>29238.81</v>
      </c>
      <c r="I108">
        <v>92512.27</v>
      </c>
      <c r="J108">
        <v>1025</v>
      </c>
      <c r="P108">
        <v>-4985665.6399999997</v>
      </c>
      <c r="Q108">
        <v>5385590.1100000003</v>
      </c>
      <c r="S108" s="297">
        <v>1054875.8400000001</v>
      </c>
      <c r="T108" s="297">
        <v>190920</v>
      </c>
      <c r="U108" s="297">
        <v>362.28</v>
      </c>
      <c r="W108" s="297">
        <v>928980</v>
      </c>
      <c r="X108" s="297">
        <v>18000</v>
      </c>
      <c r="Y108">
        <v>1246110</v>
      </c>
      <c r="AA108">
        <v>6380</v>
      </c>
      <c r="AB108">
        <v>491643.02</v>
      </c>
      <c r="AC108">
        <v>22042.35</v>
      </c>
      <c r="AF108" s="76">
        <f t="shared" si="12"/>
        <v>458462.45</v>
      </c>
      <c r="AG108" s="31">
        <f t="shared" si="13"/>
        <v>0</v>
      </c>
      <c r="AH108" s="21">
        <f t="shared" si="14"/>
        <v>458462.45</v>
      </c>
      <c r="AI108" s="15">
        <f t="shared" si="15"/>
        <v>2193138.12</v>
      </c>
      <c r="AJ108" s="16">
        <f t="shared" si="16"/>
        <v>1766175.37</v>
      </c>
      <c r="AK108" s="26">
        <f t="shared" si="11"/>
        <v>426962.75</v>
      </c>
    </row>
    <row r="109" spans="1:37" x14ac:dyDescent="0.25">
      <c r="A109" s="1" t="s">
        <v>481</v>
      </c>
      <c r="B109" s="1" t="s">
        <v>482</v>
      </c>
      <c r="C109" s="66">
        <v>2783</v>
      </c>
      <c r="D109" s="67" t="s">
        <v>1166</v>
      </c>
      <c r="E109" t="s">
        <v>3089</v>
      </c>
      <c r="F109" s="297">
        <v>615014.22</v>
      </c>
      <c r="G109" s="297">
        <v>0</v>
      </c>
      <c r="H109" s="297">
        <v>105815.79</v>
      </c>
      <c r="I109">
        <v>133414.70000000001</v>
      </c>
      <c r="J109">
        <v>37</v>
      </c>
      <c r="M109" s="297">
        <v>712</v>
      </c>
      <c r="P109">
        <v>-1275633.1000000001</v>
      </c>
      <c r="Q109">
        <v>1851650.31</v>
      </c>
      <c r="S109" s="297">
        <v>1391481.74</v>
      </c>
      <c r="U109" s="297">
        <v>627.94000000000005</v>
      </c>
      <c r="W109" s="297">
        <v>739160</v>
      </c>
      <c r="X109" s="297">
        <v>13150</v>
      </c>
      <c r="Y109">
        <v>1080097.03</v>
      </c>
      <c r="AB109">
        <v>401522.14</v>
      </c>
      <c r="AC109">
        <v>24358.01</v>
      </c>
      <c r="AF109" s="76">
        <f t="shared" si="12"/>
        <v>720830.01</v>
      </c>
      <c r="AG109" s="31">
        <f t="shared" si="13"/>
        <v>712</v>
      </c>
      <c r="AH109" s="21">
        <f t="shared" si="14"/>
        <v>720118.01</v>
      </c>
      <c r="AI109" s="15">
        <f t="shared" si="15"/>
        <v>2144419.6799999997</v>
      </c>
      <c r="AJ109" s="16">
        <f t="shared" si="16"/>
        <v>1505977.18</v>
      </c>
      <c r="AK109" s="26">
        <f t="shared" si="11"/>
        <v>638442.49999999977</v>
      </c>
    </row>
    <row r="110" spans="1:37" x14ac:dyDescent="0.25">
      <c r="A110" s="1" t="s">
        <v>481</v>
      </c>
      <c r="B110" s="1" t="s">
        <v>482</v>
      </c>
      <c r="C110" s="66">
        <v>3884</v>
      </c>
      <c r="D110" s="67" t="s">
        <v>1167</v>
      </c>
      <c r="E110" t="s">
        <v>3090</v>
      </c>
      <c r="F110" s="297">
        <v>716204.41</v>
      </c>
      <c r="G110" s="297">
        <v>0</v>
      </c>
      <c r="H110" s="297">
        <v>17186.45</v>
      </c>
      <c r="I110">
        <v>431362.76</v>
      </c>
      <c r="J110">
        <v>618394.75</v>
      </c>
      <c r="M110" s="297">
        <v>0</v>
      </c>
      <c r="P110">
        <v>88761.600000000006</v>
      </c>
      <c r="Q110">
        <v>1448584.45</v>
      </c>
      <c r="S110" s="297">
        <v>2062747.08</v>
      </c>
      <c r="U110" s="297">
        <v>643.13</v>
      </c>
      <c r="W110" s="297">
        <v>1808520</v>
      </c>
      <c r="X110" s="297">
        <v>27675</v>
      </c>
      <c r="Y110">
        <v>2187747</v>
      </c>
      <c r="AB110">
        <v>777051.16</v>
      </c>
      <c r="AC110">
        <v>239377.23</v>
      </c>
      <c r="AF110" s="76">
        <f t="shared" si="12"/>
        <v>733390.86</v>
      </c>
      <c r="AG110" s="31">
        <f t="shared" si="13"/>
        <v>0</v>
      </c>
      <c r="AH110" s="21">
        <f t="shared" si="14"/>
        <v>733390.86</v>
      </c>
      <c r="AI110" s="15">
        <f t="shared" si="15"/>
        <v>3899585.21</v>
      </c>
      <c r="AJ110" s="16">
        <f t="shared" si="16"/>
        <v>3204175.39</v>
      </c>
      <c r="AK110" s="26">
        <f t="shared" si="11"/>
        <v>695409.81999999983</v>
      </c>
    </row>
    <row r="111" spans="1:37" x14ac:dyDescent="0.25">
      <c r="A111" s="1" t="s">
        <v>481</v>
      </c>
      <c r="B111" s="1" t="s">
        <v>482</v>
      </c>
      <c r="C111" s="66">
        <v>4358</v>
      </c>
      <c r="D111" s="67" t="s">
        <v>1168</v>
      </c>
      <c r="E111" t="s">
        <v>3091</v>
      </c>
      <c r="F111" s="297">
        <v>839094.87</v>
      </c>
      <c r="H111" s="297">
        <v>29047.16</v>
      </c>
      <c r="I111">
        <v>181940.69</v>
      </c>
      <c r="J111">
        <v>48664.160000000003</v>
      </c>
      <c r="M111" s="297">
        <v>1099.0999999999999</v>
      </c>
      <c r="P111">
        <v>-1655768.67</v>
      </c>
      <c r="Q111">
        <v>2294612.94</v>
      </c>
      <c r="S111" s="297">
        <v>2313521.5299999998</v>
      </c>
      <c r="U111" s="297">
        <v>761.37</v>
      </c>
      <c r="W111" s="297">
        <v>1326700</v>
      </c>
      <c r="X111" s="297">
        <v>13500</v>
      </c>
      <c r="Y111">
        <v>1797624.47</v>
      </c>
      <c r="AB111">
        <v>806913.14</v>
      </c>
      <c r="AC111">
        <v>79546.78</v>
      </c>
      <c r="AF111" s="76">
        <f t="shared" si="12"/>
        <v>868142.03</v>
      </c>
      <c r="AG111" s="31">
        <f t="shared" si="13"/>
        <v>1099.0999999999999</v>
      </c>
      <c r="AH111" s="21">
        <f t="shared" si="14"/>
        <v>867042.93</v>
      </c>
      <c r="AI111" s="15">
        <f t="shared" si="15"/>
        <v>3654482.9</v>
      </c>
      <c r="AJ111" s="16">
        <f t="shared" si="16"/>
        <v>2684084.3899999997</v>
      </c>
      <c r="AK111" s="26">
        <f t="shared" si="11"/>
        <v>970398.51000000024</v>
      </c>
    </row>
    <row r="112" spans="1:37" x14ac:dyDescent="0.25">
      <c r="A112" s="1" t="s">
        <v>481</v>
      </c>
      <c r="B112" s="1" t="s">
        <v>482</v>
      </c>
      <c r="C112" s="66">
        <v>1985</v>
      </c>
      <c r="D112" s="67" t="s">
        <v>1169</v>
      </c>
      <c r="E112" t="s">
        <v>3092</v>
      </c>
      <c r="F112" s="297">
        <v>417858.03</v>
      </c>
      <c r="G112" s="297">
        <v>0</v>
      </c>
      <c r="H112" s="297">
        <v>33393.980000000003</v>
      </c>
      <c r="I112">
        <v>16247.73</v>
      </c>
      <c r="J112">
        <v>16844.900000000001</v>
      </c>
      <c r="M112" s="297">
        <v>268.58999999999997</v>
      </c>
      <c r="P112">
        <v>-1663487.46</v>
      </c>
      <c r="Q112">
        <v>1767292.42</v>
      </c>
      <c r="S112" s="297">
        <v>1412936.52</v>
      </c>
      <c r="U112" s="297">
        <v>716.52</v>
      </c>
      <c r="W112" s="297">
        <v>1606150</v>
      </c>
      <c r="X112" s="297">
        <v>20400</v>
      </c>
      <c r="Y112">
        <v>1862757.5</v>
      </c>
      <c r="AB112">
        <v>454546.05</v>
      </c>
      <c r="AC112">
        <v>19465.900000000001</v>
      </c>
      <c r="AF112" s="76">
        <f t="shared" si="12"/>
        <v>451252.01</v>
      </c>
      <c r="AG112" s="31">
        <f t="shared" si="13"/>
        <v>268.58999999999997</v>
      </c>
      <c r="AH112" s="21">
        <f t="shared" si="14"/>
        <v>450983.42</v>
      </c>
      <c r="AI112" s="15">
        <f t="shared" si="15"/>
        <v>3040203.04</v>
      </c>
      <c r="AJ112" s="16">
        <f t="shared" si="16"/>
        <v>2336769.4499999997</v>
      </c>
      <c r="AK112" s="26">
        <f t="shared" si="11"/>
        <v>703433.59000000032</v>
      </c>
    </row>
    <row r="113" spans="1:37" x14ac:dyDescent="0.25">
      <c r="A113" s="1" t="s">
        <v>481</v>
      </c>
      <c r="B113" s="1" t="s">
        <v>482</v>
      </c>
      <c r="C113" s="66">
        <v>4265</v>
      </c>
      <c r="D113" s="67" t="s">
        <v>1170</v>
      </c>
      <c r="E113" t="s">
        <v>3093</v>
      </c>
      <c r="F113" s="297">
        <v>617382.65</v>
      </c>
      <c r="G113" s="297">
        <v>0</v>
      </c>
      <c r="H113" s="297">
        <v>43341.21</v>
      </c>
      <c r="I113">
        <v>485272.01</v>
      </c>
      <c r="J113">
        <v>103810.94</v>
      </c>
      <c r="M113" s="297">
        <v>2842</v>
      </c>
      <c r="P113">
        <v>-976750.96</v>
      </c>
      <c r="Q113">
        <v>1775492.61</v>
      </c>
      <c r="S113" s="297">
        <v>2666348.33</v>
      </c>
      <c r="U113" s="297">
        <v>577.79999999999995</v>
      </c>
      <c r="W113" s="297">
        <v>1741660</v>
      </c>
      <c r="X113" s="297">
        <v>36850</v>
      </c>
      <c r="Y113">
        <v>2223877</v>
      </c>
      <c r="AB113">
        <v>1108659.5</v>
      </c>
      <c r="AC113">
        <v>113301.47</v>
      </c>
      <c r="AF113" s="76">
        <f t="shared" si="12"/>
        <v>660723.86</v>
      </c>
      <c r="AG113" s="31">
        <f t="shared" si="13"/>
        <v>2842</v>
      </c>
      <c r="AH113" s="21">
        <f t="shared" si="14"/>
        <v>657881.86</v>
      </c>
      <c r="AI113" s="15">
        <f t="shared" si="15"/>
        <v>4445436.13</v>
      </c>
      <c r="AJ113" s="16">
        <f t="shared" si="16"/>
        <v>3445837.97</v>
      </c>
      <c r="AK113" s="26">
        <f t="shared" si="11"/>
        <v>999598.15999999968</v>
      </c>
    </row>
    <row r="114" spans="1:37" x14ac:dyDescent="0.25">
      <c r="A114" s="1" t="s">
        <v>481</v>
      </c>
      <c r="B114" s="1" t="s">
        <v>482</v>
      </c>
      <c r="C114" s="66">
        <v>2947</v>
      </c>
      <c r="D114" s="67" t="s">
        <v>1171</v>
      </c>
      <c r="E114" t="s">
        <v>3173</v>
      </c>
      <c r="F114" s="297">
        <v>913668.99</v>
      </c>
      <c r="H114" s="297">
        <v>33596.660000000003</v>
      </c>
      <c r="I114">
        <v>143701.53</v>
      </c>
      <c r="J114">
        <v>35079.75</v>
      </c>
      <c r="M114" s="297">
        <v>-2572</v>
      </c>
      <c r="P114">
        <v>-1796129.5</v>
      </c>
      <c r="Q114">
        <v>2441491.2400000002</v>
      </c>
      <c r="S114" s="297">
        <v>1790682.5</v>
      </c>
      <c r="U114" s="297">
        <v>800.22</v>
      </c>
      <c r="W114" s="297">
        <v>1336820</v>
      </c>
      <c r="X114" s="297">
        <v>13500</v>
      </c>
      <c r="Y114">
        <v>1591981</v>
      </c>
      <c r="AB114">
        <v>715397.61</v>
      </c>
      <c r="AC114">
        <v>34254.42</v>
      </c>
      <c r="AF114" s="76">
        <f t="shared" si="12"/>
        <v>947265.65</v>
      </c>
      <c r="AG114" s="31">
        <f t="shared" si="13"/>
        <v>-2572</v>
      </c>
      <c r="AH114" s="21">
        <f t="shared" si="14"/>
        <v>949837.65</v>
      </c>
      <c r="AI114" s="15">
        <f t="shared" si="15"/>
        <v>3141802.7199999997</v>
      </c>
      <c r="AJ114" s="16">
        <f t="shared" si="16"/>
        <v>2341633.0299999998</v>
      </c>
      <c r="AK114" s="26">
        <f t="shared" si="11"/>
        <v>800169.69</v>
      </c>
    </row>
    <row r="115" spans="1:37" x14ac:dyDescent="0.25">
      <c r="A115" s="1" t="s">
        <v>485</v>
      </c>
      <c r="B115" s="1" t="s">
        <v>486</v>
      </c>
      <c r="C115" s="66">
        <v>4403</v>
      </c>
      <c r="D115" s="67" t="s">
        <v>1172</v>
      </c>
      <c r="E115" t="s">
        <v>3094</v>
      </c>
      <c r="F115" s="297">
        <v>544526.71</v>
      </c>
      <c r="G115" s="297">
        <v>0</v>
      </c>
      <c r="H115" s="297">
        <v>32303.9</v>
      </c>
      <c r="I115">
        <v>63974.05</v>
      </c>
      <c r="J115">
        <v>254632.27</v>
      </c>
      <c r="M115" s="297">
        <v>42.06</v>
      </c>
      <c r="P115">
        <v>-826281.24</v>
      </c>
      <c r="Q115">
        <v>1753510.53</v>
      </c>
      <c r="R115" s="297">
        <v>961.53</v>
      </c>
      <c r="S115" s="297">
        <v>1350485.51</v>
      </c>
      <c r="T115" s="297">
        <v>230800</v>
      </c>
      <c r="W115" s="297">
        <v>2066880</v>
      </c>
      <c r="X115" s="297">
        <v>70000</v>
      </c>
      <c r="Y115">
        <v>2646171</v>
      </c>
      <c r="Z115">
        <v>6000</v>
      </c>
      <c r="AA115">
        <v>8164</v>
      </c>
      <c r="AB115">
        <v>729957.28</v>
      </c>
      <c r="AC115">
        <v>60711.68</v>
      </c>
      <c r="AF115" s="76">
        <f t="shared" si="12"/>
        <v>576830.61</v>
      </c>
      <c r="AG115" s="31">
        <f t="shared" si="13"/>
        <v>42.06</v>
      </c>
      <c r="AH115" s="21">
        <f t="shared" si="14"/>
        <v>576788.54999999993</v>
      </c>
      <c r="AI115" s="15">
        <f t="shared" si="15"/>
        <v>3719127.04</v>
      </c>
      <c r="AJ115" s="16">
        <f t="shared" si="16"/>
        <v>3451003.9600000004</v>
      </c>
      <c r="AK115" s="26">
        <f t="shared" si="11"/>
        <v>268123.07999999961</v>
      </c>
    </row>
    <row r="116" spans="1:37" x14ac:dyDescent="0.25">
      <c r="A116" s="1" t="s">
        <v>485</v>
      </c>
      <c r="B116" s="1" t="s">
        <v>486</v>
      </c>
      <c r="C116" s="66">
        <v>5267</v>
      </c>
      <c r="D116" s="67" t="s">
        <v>1173</v>
      </c>
      <c r="E116" t="s">
        <v>3095</v>
      </c>
      <c r="F116" s="297">
        <v>387271.65</v>
      </c>
      <c r="G116" s="297">
        <v>0</v>
      </c>
      <c r="H116" s="297">
        <v>54157.5</v>
      </c>
      <c r="I116">
        <v>515521.33</v>
      </c>
      <c r="J116">
        <v>281027</v>
      </c>
      <c r="M116" s="297">
        <v>4895.28</v>
      </c>
      <c r="P116">
        <v>-1413343.21</v>
      </c>
      <c r="Q116">
        <v>2570940.36</v>
      </c>
      <c r="R116" s="297">
        <v>1072.6500000000001</v>
      </c>
      <c r="S116" s="297">
        <v>2019644.21</v>
      </c>
      <c r="T116" s="297">
        <v>131995</v>
      </c>
      <c r="W116" s="297">
        <v>1419180</v>
      </c>
      <c r="X116" s="297">
        <v>140000</v>
      </c>
      <c r="Y116">
        <v>2449306</v>
      </c>
      <c r="AB116">
        <v>786091.76</v>
      </c>
      <c r="AC116">
        <v>52069.55</v>
      </c>
      <c r="AF116" s="76">
        <f t="shared" si="12"/>
        <v>441429.15</v>
      </c>
      <c r="AG116" s="31">
        <f t="shared" si="13"/>
        <v>4895.28</v>
      </c>
      <c r="AH116" s="21">
        <f t="shared" si="14"/>
        <v>436533.87</v>
      </c>
      <c r="AI116" s="15">
        <f t="shared" si="15"/>
        <v>3711891.86</v>
      </c>
      <c r="AJ116" s="16">
        <f t="shared" si="16"/>
        <v>3287467.3099999996</v>
      </c>
      <c r="AK116" s="26">
        <f t="shared" si="11"/>
        <v>424424.55000000028</v>
      </c>
    </row>
    <row r="117" spans="1:37" x14ac:dyDescent="0.25">
      <c r="A117" s="1" t="s">
        <v>485</v>
      </c>
      <c r="B117" s="1" t="s">
        <v>486</v>
      </c>
      <c r="C117" s="66">
        <v>5254</v>
      </c>
      <c r="D117" s="67" t="s">
        <v>1174</v>
      </c>
      <c r="E117" t="s">
        <v>3096</v>
      </c>
      <c r="F117" s="297">
        <v>281412.46999999997</v>
      </c>
      <c r="G117" s="297">
        <v>0</v>
      </c>
      <c r="H117" s="297">
        <v>68081.22</v>
      </c>
      <c r="I117">
        <v>885260.67</v>
      </c>
      <c r="J117">
        <v>295215.24</v>
      </c>
      <c r="M117" s="297">
        <v>0</v>
      </c>
      <c r="P117">
        <v>-284394.89</v>
      </c>
      <c r="Q117">
        <v>2193906.69</v>
      </c>
      <c r="R117" s="297">
        <v>839.64</v>
      </c>
      <c r="S117" s="297">
        <v>1973537.73</v>
      </c>
      <c r="T117" s="297">
        <v>60868</v>
      </c>
      <c r="W117" s="297">
        <v>2430870</v>
      </c>
      <c r="X117" s="297">
        <v>1000</v>
      </c>
      <c r="Y117">
        <v>3202585.8</v>
      </c>
      <c r="AA117">
        <v>960</v>
      </c>
      <c r="AB117">
        <v>1122579.17</v>
      </c>
      <c r="AC117">
        <v>151840.1</v>
      </c>
      <c r="AF117" s="76">
        <f t="shared" si="12"/>
        <v>349493.68999999994</v>
      </c>
      <c r="AG117" s="31">
        <f t="shared" si="13"/>
        <v>0</v>
      </c>
      <c r="AH117" s="21">
        <f t="shared" si="14"/>
        <v>349493.68999999994</v>
      </c>
      <c r="AI117" s="15">
        <f t="shared" si="15"/>
        <v>4467115.37</v>
      </c>
      <c r="AJ117" s="16">
        <f t="shared" si="16"/>
        <v>4477965.0699999994</v>
      </c>
      <c r="AK117" s="26">
        <f t="shared" si="11"/>
        <v>-10849.699999999255</v>
      </c>
    </row>
    <row r="118" spans="1:37" x14ac:dyDescent="0.25">
      <c r="A118" s="1" t="s">
        <v>485</v>
      </c>
      <c r="B118" s="1" t="s">
        <v>486</v>
      </c>
      <c r="C118" s="66">
        <v>3104</v>
      </c>
      <c r="D118" s="67" t="s">
        <v>1175</v>
      </c>
      <c r="E118" t="s">
        <v>3097</v>
      </c>
      <c r="F118" s="297">
        <v>256678.02</v>
      </c>
      <c r="G118" s="297">
        <v>0</v>
      </c>
      <c r="H118" s="297">
        <v>32657.439999999999</v>
      </c>
      <c r="I118">
        <v>193259.27</v>
      </c>
      <c r="J118">
        <v>265163.78000000003</v>
      </c>
      <c r="M118" s="297">
        <v>0</v>
      </c>
      <c r="P118">
        <v>-1280643.9099999999</v>
      </c>
      <c r="Q118">
        <v>2140701.11</v>
      </c>
      <c r="R118" s="297">
        <v>674.25</v>
      </c>
      <c r="S118" s="297">
        <v>1163393.8899999999</v>
      </c>
      <c r="T118" s="297">
        <v>238520</v>
      </c>
      <c r="W118" s="297">
        <v>572730</v>
      </c>
      <c r="X118" s="297">
        <v>139800</v>
      </c>
      <c r="Y118">
        <v>1055959.5</v>
      </c>
      <c r="Z118">
        <v>5610</v>
      </c>
      <c r="AB118">
        <v>818716.47</v>
      </c>
      <c r="AC118">
        <v>119585.86</v>
      </c>
      <c r="AF118" s="76">
        <f t="shared" si="12"/>
        <v>289335.45999999996</v>
      </c>
      <c r="AG118" s="31">
        <f t="shared" si="13"/>
        <v>0</v>
      </c>
      <c r="AH118" s="21">
        <f t="shared" si="14"/>
        <v>289335.45999999996</v>
      </c>
      <c r="AI118" s="15">
        <f t="shared" si="15"/>
        <v>2115118.1399999997</v>
      </c>
      <c r="AJ118" s="16">
        <f t="shared" si="16"/>
        <v>1999871.83</v>
      </c>
      <c r="AK118" s="26">
        <f t="shared" si="11"/>
        <v>115246.30999999959</v>
      </c>
    </row>
    <row r="119" spans="1:37" x14ac:dyDescent="0.25">
      <c r="A119" s="1" t="s">
        <v>485</v>
      </c>
      <c r="B119" s="1" t="s">
        <v>486</v>
      </c>
      <c r="C119" s="66">
        <v>5560</v>
      </c>
      <c r="D119" s="67" t="s">
        <v>1176</v>
      </c>
      <c r="E119" t="s">
        <v>3098</v>
      </c>
      <c r="F119" s="297">
        <v>174906.06</v>
      </c>
      <c r="G119" s="297">
        <v>0</v>
      </c>
      <c r="H119" s="297">
        <v>31553.759999999998</v>
      </c>
      <c r="I119">
        <v>844347.34</v>
      </c>
      <c r="J119">
        <v>133867.88</v>
      </c>
      <c r="M119" s="297">
        <v>45</v>
      </c>
      <c r="P119">
        <v>-1762172.63</v>
      </c>
      <c r="Q119">
        <v>2916966.34</v>
      </c>
      <c r="R119" s="297">
        <v>1071.79</v>
      </c>
      <c r="S119" s="297">
        <v>1646815.43</v>
      </c>
      <c r="T119" s="297">
        <v>347910</v>
      </c>
      <c r="W119" s="297">
        <v>1937760</v>
      </c>
      <c r="Y119">
        <v>2601743</v>
      </c>
      <c r="Z119">
        <v>5610</v>
      </c>
      <c r="AB119">
        <v>788368.67</v>
      </c>
      <c r="AC119">
        <v>128673.72</v>
      </c>
      <c r="AF119" s="76">
        <f t="shared" si="12"/>
        <v>206459.82</v>
      </c>
      <c r="AG119" s="31">
        <f t="shared" si="13"/>
        <v>45</v>
      </c>
      <c r="AH119" s="21">
        <f t="shared" si="14"/>
        <v>206414.82</v>
      </c>
      <c r="AI119" s="15">
        <f t="shared" si="15"/>
        <v>3933557.2199999997</v>
      </c>
      <c r="AJ119" s="16">
        <f t="shared" si="16"/>
        <v>3524395.39</v>
      </c>
      <c r="AK119" s="26">
        <f t="shared" si="11"/>
        <v>409161.82999999961</v>
      </c>
    </row>
    <row r="120" spans="1:37" x14ac:dyDescent="0.25">
      <c r="A120" s="1" t="s">
        <v>485</v>
      </c>
      <c r="B120" s="1" t="s">
        <v>486</v>
      </c>
      <c r="C120" s="66">
        <v>4224</v>
      </c>
      <c r="D120" s="67" t="s">
        <v>1177</v>
      </c>
      <c r="E120" t="s">
        <v>3099</v>
      </c>
      <c r="F120" s="297">
        <v>538660.79</v>
      </c>
      <c r="G120" s="297">
        <v>0</v>
      </c>
      <c r="H120" s="297">
        <v>24049.23</v>
      </c>
      <c r="I120">
        <v>1970334.48</v>
      </c>
      <c r="J120">
        <v>776097.67</v>
      </c>
      <c r="M120" s="297">
        <v>0</v>
      </c>
      <c r="P120">
        <v>2350884.63</v>
      </c>
      <c r="Q120">
        <v>1273796.02</v>
      </c>
      <c r="R120" s="297">
        <v>2316.2399999999998</v>
      </c>
      <c r="S120" s="297">
        <v>1578537.43</v>
      </c>
      <c r="T120" s="297">
        <v>-13174</v>
      </c>
      <c r="W120" s="297">
        <v>1018440</v>
      </c>
      <c r="Y120">
        <v>1678546</v>
      </c>
      <c r="AA120">
        <v>4522</v>
      </c>
      <c r="AB120">
        <v>612166.82999999996</v>
      </c>
      <c r="AC120">
        <v>272898.32</v>
      </c>
      <c r="AF120" s="76">
        <f t="shared" si="12"/>
        <v>562710.02</v>
      </c>
      <c r="AG120" s="31">
        <f t="shared" si="13"/>
        <v>0</v>
      </c>
      <c r="AH120" s="21">
        <f t="shared" si="14"/>
        <v>562710.02</v>
      </c>
      <c r="AI120" s="15">
        <f t="shared" si="15"/>
        <v>2586119.67</v>
      </c>
      <c r="AJ120" s="16">
        <f t="shared" si="16"/>
        <v>2568133.15</v>
      </c>
      <c r="AK120" s="26">
        <f t="shared" si="11"/>
        <v>17986.520000000019</v>
      </c>
    </row>
    <row r="121" spans="1:37" x14ac:dyDescent="0.25">
      <c r="A121" s="1" t="s">
        <v>485</v>
      </c>
      <c r="B121" s="1" t="s">
        <v>486</v>
      </c>
      <c r="C121" s="66">
        <v>6946</v>
      </c>
      <c r="D121" s="67" t="s">
        <v>1178</v>
      </c>
      <c r="E121" t="s">
        <v>3100</v>
      </c>
      <c r="F121" s="297">
        <v>744596.64</v>
      </c>
      <c r="G121" s="297">
        <v>0</v>
      </c>
      <c r="H121" s="297">
        <v>64188.04</v>
      </c>
      <c r="I121">
        <v>1364249.98</v>
      </c>
      <c r="J121">
        <v>437721.05</v>
      </c>
      <c r="M121" s="297">
        <v>0</v>
      </c>
      <c r="P121">
        <v>775983.4</v>
      </c>
      <c r="Q121">
        <v>1503797.2</v>
      </c>
      <c r="R121" s="297">
        <v>1312.21</v>
      </c>
      <c r="S121" s="297">
        <v>1842580.27</v>
      </c>
      <c r="T121" s="297">
        <v>467000</v>
      </c>
      <c r="W121" s="297">
        <v>2126370</v>
      </c>
      <c r="X121" s="297">
        <v>139800</v>
      </c>
      <c r="Y121">
        <v>2963846.74</v>
      </c>
      <c r="AB121">
        <v>720462.3</v>
      </c>
      <c r="AC121">
        <v>127478.33</v>
      </c>
      <c r="AF121" s="76">
        <f t="shared" si="12"/>
        <v>808784.68</v>
      </c>
      <c r="AG121" s="31">
        <f t="shared" si="13"/>
        <v>0</v>
      </c>
      <c r="AH121" s="21">
        <f t="shared" si="14"/>
        <v>808784.68</v>
      </c>
      <c r="AI121" s="15">
        <f t="shared" si="15"/>
        <v>4577062.4800000004</v>
      </c>
      <c r="AJ121" s="16">
        <f t="shared" si="16"/>
        <v>3811787.37</v>
      </c>
      <c r="AK121" s="26">
        <f t="shared" si="11"/>
        <v>765275.11000000034</v>
      </c>
    </row>
    <row r="122" spans="1:37" x14ac:dyDescent="0.25">
      <c r="A122" s="1" t="s">
        <v>485</v>
      </c>
      <c r="B122" s="1" t="s">
        <v>486</v>
      </c>
      <c r="C122" s="66">
        <v>4263</v>
      </c>
      <c r="D122" s="67" t="s">
        <v>1179</v>
      </c>
      <c r="E122" t="s">
        <v>3101</v>
      </c>
      <c r="F122" s="297">
        <v>1208872.57</v>
      </c>
      <c r="G122" s="297">
        <v>0</v>
      </c>
      <c r="H122" s="297">
        <v>37842.949999999997</v>
      </c>
      <c r="I122">
        <v>576089</v>
      </c>
      <c r="J122">
        <v>139598.60999999999</v>
      </c>
      <c r="M122" s="297">
        <v>2705</v>
      </c>
      <c r="P122">
        <v>-2429.4899999999998</v>
      </c>
      <c r="Q122">
        <v>1567499.51</v>
      </c>
      <c r="R122" s="297">
        <v>1228.55</v>
      </c>
      <c r="S122" s="297">
        <v>1327954.76</v>
      </c>
      <c r="T122" s="297">
        <v>503800</v>
      </c>
      <c r="W122" s="297">
        <v>1581510</v>
      </c>
      <c r="X122" s="297">
        <v>40</v>
      </c>
      <c r="Y122">
        <v>2187695</v>
      </c>
      <c r="Z122">
        <v>3000</v>
      </c>
      <c r="AA122">
        <v>2610</v>
      </c>
      <c r="AB122">
        <v>443780.26</v>
      </c>
      <c r="AC122">
        <v>69192.44</v>
      </c>
      <c r="AF122" s="76">
        <f t="shared" si="12"/>
        <v>1246715.52</v>
      </c>
      <c r="AG122" s="31">
        <f t="shared" si="13"/>
        <v>2705</v>
      </c>
      <c r="AH122" s="21">
        <f t="shared" si="14"/>
        <v>1244010.52</v>
      </c>
      <c r="AI122" s="15">
        <f t="shared" si="15"/>
        <v>3414533.31</v>
      </c>
      <c r="AJ122" s="16">
        <f t="shared" si="16"/>
        <v>2706277.6999999997</v>
      </c>
      <c r="AK122" s="26">
        <f t="shared" si="11"/>
        <v>708255.61000000034</v>
      </c>
    </row>
    <row r="123" spans="1:37" x14ac:dyDescent="0.25">
      <c r="A123" s="1" t="s">
        <v>485</v>
      </c>
      <c r="B123" s="1" t="s">
        <v>486</v>
      </c>
      <c r="C123" s="66">
        <v>3035</v>
      </c>
      <c r="D123" s="67" t="s">
        <v>1180</v>
      </c>
      <c r="E123" t="s">
        <v>3177</v>
      </c>
      <c r="F123" s="297">
        <v>710039.5</v>
      </c>
      <c r="G123" s="297">
        <v>0</v>
      </c>
      <c r="H123" s="297">
        <v>38148.42</v>
      </c>
      <c r="I123">
        <v>309041.69</v>
      </c>
      <c r="J123">
        <v>121000.11</v>
      </c>
      <c r="M123" s="297">
        <v>0</v>
      </c>
      <c r="P123">
        <v>-1511653.29</v>
      </c>
      <c r="Q123">
        <v>2486417.9700000002</v>
      </c>
      <c r="R123" s="297">
        <v>606.86</v>
      </c>
      <c r="S123" s="297">
        <v>1086789.24</v>
      </c>
      <c r="T123" s="297">
        <v>323450</v>
      </c>
      <c r="W123" s="297">
        <v>1245060</v>
      </c>
      <c r="Y123">
        <v>1729586</v>
      </c>
      <c r="AB123">
        <v>368725.15</v>
      </c>
      <c r="AC123">
        <v>131441.91</v>
      </c>
      <c r="AF123" s="76">
        <f t="shared" si="12"/>
        <v>748187.92</v>
      </c>
      <c r="AG123" s="31">
        <f t="shared" si="13"/>
        <v>0</v>
      </c>
      <c r="AH123" s="21">
        <f t="shared" si="14"/>
        <v>748187.92</v>
      </c>
      <c r="AI123" s="15">
        <f t="shared" si="15"/>
        <v>2655906.1</v>
      </c>
      <c r="AJ123" s="16">
        <f t="shared" si="16"/>
        <v>2229753.06</v>
      </c>
      <c r="AK123" s="26">
        <f t="shared" si="11"/>
        <v>426153.04000000004</v>
      </c>
    </row>
    <row r="124" spans="1:37" x14ac:dyDescent="0.25">
      <c r="A124" s="1" t="s">
        <v>485</v>
      </c>
      <c r="B124" s="1" t="s">
        <v>486</v>
      </c>
      <c r="C124" s="66">
        <v>3444</v>
      </c>
      <c r="D124" s="67" t="s">
        <v>1181</v>
      </c>
      <c r="E124" t="s">
        <v>3178</v>
      </c>
      <c r="F124" s="297">
        <v>577063.59</v>
      </c>
      <c r="G124" s="297">
        <v>0</v>
      </c>
      <c r="H124" s="297">
        <v>27429.95</v>
      </c>
      <c r="I124">
        <v>188803.35</v>
      </c>
      <c r="J124">
        <v>655131.67000000004</v>
      </c>
      <c r="M124" s="297">
        <v>1518.7</v>
      </c>
      <c r="P124">
        <v>-1083657.96</v>
      </c>
      <c r="Q124">
        <v>2517902.33</v>
      </c>
      <c r="R124" s="297">
        <v>981.14</v>
      </c>
      <c r="S124" s="297">
        <v>1442535.95</v>
      </c>
      <c r="T124" s="297">
        <v>156000</v>
      </c>
      <c r="W124" s="297">
        <v>847740</v>
      </c>
      <c r="X124" s="297">
        <v>140000</v>
      </c>
      <c r="Y124">
        <v>1439591</v>
      </c>
      <c r="Z124">
        <v>11610</v>
      </c>
      <c r="AB124">
        <v>667952.21</v>
      </c>
      <c r="AC124">
        <v>220863.39</v>
      </c>
      <c r="AF124" s="76">
        <f t="shared" si="12"/>
        <v>604493.53999999992</v>
      </c>
      <c r="AG124" s="31">
        <f t="shared" si="13"/>
        <v>1518.7</v>
      </c>
      <c r="AH124" s="21">
        <f t="shared" si="14"/>
        <v>602974.84</v>
      </c>
      <c r="AI124" s="15">
        <f t="shared" si="15"/>
        <v>2587257.09</v>
      </c>
      <c r="AJ124" s="16">
        <f t="shared" si="16"/>
        <v>2340016.6</v>
      </c>
      <c r="AK124" s="26">
        <f t="shared" si="11"/>
        <v>247240.48999999976</v>
      </c>
    </row>
    <row r="125" spans="1:37" x14ac:dyDescent="0.25">
      <c r="A125" s="1" t="s">
        <v>489</v>
      </c>
      <c r="B125" s="1" t="s">
        <v>490</v>
      </c>
      <c r="C125" s="66">
        <v>2224</v>
      </c>
      <c r="D125" s="67" t="s">
        <v>1182</v>
      </c>
      <c r="E125" t="s">
        <v>3102</v>
      </c>
      <c r="F125" s="297">
        <v>543737.04</v>
      </c>
      <c r="G125" s="297">
        <v>0</v>
      </c>
      <c r="H125" s="297">
        <v>34922.21</v>
      </c>
      <c r="I125">
        <v>9266.44</v>
      </c>
      <c r="J125">
        <v>92376.320000000007</v>
      </c>
      <c r="M125" s="297">
        <v>37.380000000000003</v>
      </c>
      <c r="P125">
        <v>-1392520.58</v>
      </c>
      <c r="Q125">
        <v>2171633.4300000002</v>
      </c>
      <c r="S125" s="297">
        <v>1153270.07</v>
      </c>
      <c r="T125" s="297">
        <v>68300</v>
      </c>
      <c r="U125" s="297">
        <v>921.83</v>
      </c>
      <c r="W125" s="297">
        <v>1266361.3999999999</v>
      </c>
      <c r="Y125">
        <v>1699158.4</v>
      </c>
      <c r="AB125">
        <v>671735.12</v>
      </c>
      <c r="AC125">
        <v>17008</v>
      </c>
      <c r="AF125" s="76">
        <f t="shared" si="12"/>
        <v>578659.25</v>
      </c>
      <c r="AG125" s="31">
        <f t="shared" si="13"/>
        <v>37.380000000000003</v>
      </c>
      <c r="AH125" s="21">
        <f t="shared" si="14"/>
        <v>578621.87</v>
      </c>
      <c r="AI125" s="15">
        <f t="shared" si="15"/>
        <v>2488853.2999999998</v>
      </c>
      <c r="AJ125" s="16">
        <f t="shared" si="16"/>
        <v>2387901.52</v>
      </c>
      <c r="AK125" s="26">
        <f t="shared" si="11"/>
        <v>100951.7799999998</v>
      </c>
    </row>
    <row r="126" spans="1:37" x14ac:dyDescent="0.25">
      <c r="A126" s="1" t="s">
        <v>489</v>
      </c>
      <c r="B126" s="1" t="s">
        <v>490</v>
      </c>
      <c r="C126" s="66">
        <v>6948</v>
      </c>
      <c r="D126" s="67" t="s">
        <v>1183</v>
      </c>
      <c r="E126" t="s">
        <v>3103</v>
      </c>
      <c r="F126" s="297">
        <v>898021.03</v>
      </c>
      <c r="G126" s="297">
        <v>0</v>
      </c>
      <c r="H126" s="297">
        <v>136898.92000000001</v>
      </c>
      <c r="I126">
        <v>8</v>
      </c>
      <c r="J126">
        <v>194286.23</v>
      </c>
      <c r="M126" s="297">
        <v>4376.6000000000004</v>
      </c>
      <c r="P126">
        <v>-1537870.25</v>
      </c>
      <c r="Q126">
        <v>1977387.82</v>
      </c>
      <c r="S126" s="297">
        <v>2909570.75</v>
      </c>
      <c r="T126" s="297">
        <v>30000</v>
      </c>
      <c r="U126" s="297">
        <v>745.69</v>
      </c>
      <c r="W126" s="297">
        <v>2861527</v>
      </c>
      <c r="Y126">
        <v>3389973</v>
      </c>
      <c r="AB126">
        <v>1262184.93</v>
      </c>
      <c r="AC126">
        <v>55428</v>
      </c>
      <c r="AF126" s="76">
        <f t="shared" si="12"/>
        <v>1034919.9500000001</v>
      </c>
      <c r="AG126" s="31">
        <f t="shared" si="13"/>
        <v>4376.6000000000004</v>
      </c>
      <c r="AH126" s="21">
        <f t="shared" si="14"/>
        <v>1030543.3500000001</v>
      </c>
      <c r="AI126" s="15">
        <f t="shared" si="15"/>
        <v>5801843.4399999995</v>
      </c>
      <c r="AJ126" s="16">
        <f t="shared" si="16"/>
        <v>4707585.93</v>
      </c>
      <c r="AK126" s="26">
        <f t="shared" si="11"/>
        <v>1094257.5099999998</v>
      </c>
    </row>
    <row r="127" spans="1:37" x14ac:dyDescent="0.25">
      <c r="A127" s="1" t="s">
        <v>489</v>
      </c>
      <c r="B127" s="1" t="s">
        <v>490</v>
      </c>
      <c r="C127" s="66">
        <v>2265</v>
      </c>
      <c r="D127" s="67" t="s">
        <v>1184</v>
      </c>
      <c r="E127" t="s">
        <v>3104</v>
      </c>
      <c r="F127" s="297">
        <v>559851.78</v>
      </c>
      <c r="G127" s="297">
        <v>0</v>
      </c>
      <c r="H127" s="297">
        <v>19518.46</v>
      </c>
      <c r="I127">
        <v>103513.17</v>
      </c>
      <c r="J127">
        <v>135472.32999999999</v>
      </c>
      <c r="M127" s="297">
        <v>872.5</v>
      </c>
      <c r="P127">
        <v>-1415371.96</v>
      </c>
      <c r="Q127">
        <v>1774116.27</v>
      </c>
      <c r="S127" s="297">
        <v>1265432.3400000001</v>
      </c>
      <c r="T127" s="297">
        <v>130450</v>
      </c>
      <c r="U127" s="297">
        <v>555.82000000000005</v>
      </c>
      <c r="W127" s="297">
        <v>1182381</v>
      </c>
      <c r="X127" s="297">
        <v>120</v>
      </c>
      <c r="Y127">
        <v>1475339</v>
      </c>
      <c r="AB127">
        <v>471717.89</v>
      </c>
      <c r="AC127">
        <v>43713.34</v>
      </c>
      <c r="AF127" s="76">
        <f t="shared" si="12"/>
        <v>579370.23999999999</v>
      </c>
      <c r="AG127" s="31">
        <f t="shared" si="13"/>
        <v>872.5</v>
      </c>
      <c r="AH127" s="21">
        <f t="shared" si="14"/>
        <v>578497.74</v>
      </c>
      <c r="AI127" s="15">
        <f t="shared" si="15"/>
        <v>2578939.16</v>
      </c>
      <c r="AJ127" s="16">
        <f t="shared" si="16"/>
        <v>1990770.2300000002</v>
      </c>
      <c r="AK127" s="26">
        <f t="shared" si="11"/>
        <v>588168.92999999993</v>
      </c>
    </row>
    <row r="128" spans="1:37" x14ac:dyDescent="0.25">
      <c r="A128" s="1" t="s">
        <v>489</v>
      </c>
      <c r="B128" s="1" t="s">
        <v>490</v>
      </c>
      <c r="C128" s="66">
        <v>4502</v>
      </c>
      <c r="D128" s="67" t="s">
        <v>1185</v>
      </c>
      <c r="E128" t="s">
        <v>3105</v>
      </c>
      <c r="F128" s="297">
        <v>1480323.72</v>
      </c>
      <c r="G128" s="297">
        <v>0</v>
      </c>
      <c r="H128" s="297">
        <v>92084.479999999996</v>
      </c>
      <c r="I128">
        <v>73241.100000000006</v>
      </c>
      <c r="J128">
        <v>196989.75</v>
      </c>
      <c r="M128" s="297">
        <v>389.9</v>
      </c>
      <c r="P128">
        <v>-607514.43999999994</v>
      </c>
      <c r="Q128">
        <v>1942485.74</v>
      </c>
      <c r="S128" s="297">
        <v>1961283.88</v>
      </c>
      <c r="U128" s="297">
        <v>1665.44</v>
      </c>
      <c r="W128" s="297">
        <v>2275266</v>
      </c>
      <c r="Y128">
        <v>2530552</v>
      </c>
      <c r="AB128">
        <v>974220.52</v>
      </c>
      <c r="AC128">
        <v>73114.95</v>
      </c>
      <c r="AF128" s="76">
        <f t="shared" si="12"/>
        <v>1572408.2</v>
      </c>
      <c r="AG128" s="31">
        <f t="shared" si="13"/>
        <v>389.9</v>
      </c>
      <c r="AH128" s="21">
        <f t="shared" si="14"/>
        <v>1572018.3</v>
      </c>
      <c r="AI128" s="15">
        <f t="shared" si="15"/>
        <v>4238215.32</v>
      </c>
      <c r="AJ128" s="16">
        <f t="shared" si="16"/>
        <v>3577887.47</v>
      </c>
      <c r="AK128" s="26">
        <f t="shared" si="11"/>
        <v>660327.85000000009</v>
      </c>
    </row>
    <row r="129" spans="1:37" x14ac:dyDescent="0.25">
      <c r="A129" s="1" t="s">
        <v>489</v>
      </c>
      <c r="B129" s="1" t="s">
        <v>490</v>
      </c>
      <c r="C129" s="66">
        <v>6455</v>
      </c>
      <c r="D129" s="67" t="s">
        <v>1186</v>
      </c>
      <c r="E129" t="s">
        <v>3106</v>
      </c>
      <c r="F129" s="297">
        <v>1280634.77</v>
      </c>
      <c r="G129" s="297">
        <v>0</v>
      </c>
      <c r="H129" s="297">
        <v>56598.91</v>
      </c>
      <c r="I129">
        <v>106438.14</v>
      </c>
      <c r="J129">
        <v>460516.92</v>
      </c>
      <c r="M129" s="297">
        <v>656.95</v>
      </c>
      <c r="P129">
        <v>-1109080.07</v>
      </c>
      <c r="Q129">
        <v>2436322.09</v>
      </c>
      <c r="S129" s="297">
        <v>2303696.2799999998</v>
      </c>
      <c r="T129" s="297">
        <v>247510</v>
      </c>
      <c r="U129" s="297">
        <v>1686.94</v>
      </c>
      <c r="W129" s="297">
        <v>2093143.5</v>
      </c>
      <c r="X129" s="297">
        <v>116746.94</v>
      </c>
      <c r="Y129">
        <v>2647712.5</v>
      </c>
      <c r="AB129">
        <v>1110091.1399999999</v>
      </c>
      <c r="AC129">
        <v>118340.25</v>
      </c>
      <c r="AF129" s="76">
        <f t="shared" si="12"/>
        <v>1337233.68</v>
      </c>
      <c r="AG129" s="31">
        <f t="shared" si="13"/>
        <v>656.95</v>
      </c>
      <c r="AH129" s="21">
        <f t="shared" si="14"/>
        <v>1336576.73</v>
      </c>
      <c r="AI129" s="15">
        <f t="shared" si="15"/>
        <v>4762783.66</v>
      </c>
      <c r="AJ129" s="16">
        <f t="shared" si="16"/>
        <v>3876143.8899999997</v>
      </c>
      <c r="AK129" s="26">
        <f t="shared" si="11"/>
        <v>886639.77000000048</v>
      </c>
    </row>
    <row r="130" spans="1:37" x14ac:dyDescent="0.25">
      <c r="A130" s="1" t="s">
        <v>489</v>
      </c>
      <c r="B130" s="1" t="s">
        <v>490</v>
      </c>
      <c r="C130" s="66">
        <v>1661</v>
      </c>
      <c r="D130" s="67" t="s">
        <v>1187</v>
      </c>
      <c r="E130" t="s">
        <v>3107</v>
      </c>
      <c r="F130" s="297">
        <v>262355.61</v>
      </c>
      <c r="G130" s="297">
        <v>0</v>
      </c>
      <c r="H130" s="297">
        <v>66640.41</v>
      </c>
      <c r="I130">
        <v>109373.12</v>
      </c>
      <c r="J130">
        <v>138427.07999999999</v>
      </c>
      <c r="M130" s="297">
        <v>573</v>
      </c>
      <c r="P130">
        <v>-1233716.8700000001</v>
      </c>
      <c r="Q130">
        <v>1752442.7</v>
      </c>
      <c r="S130" s="297">
        <v>968840.36</v>
      </c>
      <c r="T130" s="297">
        <v>134549.34</v>
      </c>
      <c r="U130" s="297">
        <v>239.28</v>
      </c>
      <c r="W130" s="297">
        <v>647551.5</v>
      </c>
      <c r="X130" s="297">
        <v>35000</v>
      </c>
      <c r="Y130">
        <v>958896</v>
      </c>
      <c r="AA130">
        <v>4245</v>
      </c>
      <c r="AB130">
        <v>495855.09</v>
      </c>
      <c r="AC130">
        <v>114027</v>
      </c>
      <c r="AF130" s="76">
        <f t="shared" si="12"/>
        <v>328996.02</v>
      </c>
      <c r="AG130" s="31">
        <f t="shared" si="13"/>
        <v>573</v>
      </c>
      <c r="AH130" s="21">
        <f t="shared" si="14"/>
        <v>328423.02</v>
      </c>
      <c r="AI130" s="15">
        <f t="shared" si="15"/>
        <v>1786180.48</v>
      </c>
      <c r="AJ130" s="16">
        <f t="shared" si="16"/>
        <v>1573023.09</v>
      </c>
      <c r="AK130" s="26">
        <f t="shared" si="11"/>
        <v>213157.3899999999</v>
      </c>
    </row>
    <row r="131" spans="1:37" x14ac:dyDescent="0.25">
      <c r="A131" s="1" t="s">
        <v>489</v>
      </c>
      <c r="B131" s="1" t="s">
        <v>490</v>
      </c>
      <c r="C131" s="66">
        <v>1935</v>
      </c>
      <c r="D131" s="67" t="s">
        <v>1188</v>
      </c>
      <c r="E131" t="s">
        <v>3108</v>
      </c>
      <c r="F131" s="297">
        <v>486088.48</v>
      </c>
      <c r="G131" s="297">
        <v>0</v>
      </c>
      <c r="H131" s="297">
        <v>66051.42</v>
      </c>
      <c r="I131">
        <v>120829.67</v>
      </c>
      <c r="J131">
        <v>102929.86</v>
      </c>
      <c r="M131" s="297">
        <v>789.31</v>
      </c>
      <c r="P131">
        <v>-2086934.38</v>
      </c>
      <c r="Q131">
        <v>2586652.75</v>
      </c>
      <c r="S131" s="297">
        <v>1308853.43</v>
      </c>
      <c r="U131" s="297">
        <v>687.48</v>
      </c>
      <c r="W131" s="297">
        <v>832159.5</v>
      </c>
      <c r="Y131">
        <v>1287383.5</v>
      </c>
      <c r="AB131">
        <v>317876.96999999997</v>
      </c>
      <c r="AC131">
        <v>92128.19</v>
      </c>
      <c r="AF131" s="76">
        <f t="shared" si="12"/>
        <v>552139.9</v>
      </c>
      <c r="AG131" s="31">
        <f t="shared" si="13"/>
        <v>789.31</v>
      </c>
      <c r="AH131" s="21">
        <f t="shared" si="14"/>
        <v>551350.59</v>
      </c>
      <c r="AI131" s="15">
        <f t="shared" si="15"/>
        <v>2141700.41</v>
      </c>
      <c r="AJ131" s="16">
        <f t="shared" si="16"/>
        <v>1697388.66</v>
      </c>
      <c r="AK131" s="26">
        <f t="shared" si="11"/>
        <v>444311.75000000023</v>
      </c>
    </row>
    <row r="132" spans="1:37" x14ac:dyDescent="0.25">
      <c r="A132" s="1" t="s">
        <v>489</v>
      </c>
      <c r="B132" s="1" t="s">
        <v>490</v>
      </c>
      <c r="C132" s="66">
        <v>4296</v>
      </c>
      <c r="D132" s="67" t="s">
        <v>1189</v>
      </c>
      <c r="E132" t="s">
        <v>3109</v>
      </c>
      <c r="F132" s="297">
        <v>1078697.3899999999</v>
      </c>
      <c r="G132" s="297">
        <v>0</v>
      </c>
      <c r="H132" s="297">
        <v>110745.56</v>
      </c>
      <c r="I132">
        <v>7006.39</v>
      </c>
      <c r="J132">
        <v>120297.01</v>
      </c>
      <c r="M132" s="297">
        <v>95.5</v>
      </c>
      <c r="P132">
        <v>-1044038.62</v>
      </c>
      <c r="Q132">
        <v>1898238.82</v>
      </c>
      <c r="S132" s="297">
        <v>1577324.16</v>
      </c>
      <c r="T132" s="297">
        <v>133900</v>
      </c>
      <c r="U132" s="297">
        <v>1311.89</v>
      </c>
      <c r="W132" s="297">
        <v>1751503.5</v>
      </c>
      <c r="X132" s="297">
        <v>40</v>
      </c>
      <c r="Y132">
        <v>2257811.8199999998</v>
      </c>
      <c r="AB132">
        <v>462379.49</v>
      </c>
      <c r="AC132">
        <v>41612.589999999997</v>
      </c>
      <c r="AF132" s="76">
        <f t="shared" si="12"/>
        <v>1189442.95</v>
      </c>
      <c r="AG132" s="31">
        <f t="shared" si="13"/>
        <v>95.5</v>
      </c>
      <c r="AH132" s="21">
        <f t="shared" si="14"/>
        <v>1189347.45</v>
      </c>
      <c r="AI132" s="15">
        <f t="shared" si="15"/>
        <v>3464079.55</v>
      </c>
      <c r="AJ132" s="16">
        <f t="shared" si="16"/>
        <v>2761803.8999999994</v>
      </c>
      <c r="AK132" s="26">
        <f t="shared" si="11"/>
        <v>702275.65000000037</v>
      </c>
    </row>
    <row r="133" spans="1:37" x14ac:dyDescent="0.25">
      <c r="A133" s="1" t="s">
        <v>489</v>
      </c>
      <c r="B133" s="1" t="s">
        <v>490</v>
      </c>
      <c r="C133" s="66">
        <v>4985</v>
      </c>
      <c r="D133" s="67" t="s">
        <v>1190</v>
      </c>
      <c r="E133" t="s">
        <v>3110</v>
      </c>
      <c r="F133" s="297">
        <v>719820</v>
      </c>
      <c r="G133" s="297">
        <v>0</v>
      </c>
      <c r="H133" s="297">
        <v>100203.92</v>
      </c>
      <c r="I133">
        <v>91616.16</v>
      </c>
      <c r="J133">
        <v>245537.4</v>
      </c>
      <c r="M133" s="297">
        <v>660</v>
      </c>
      <c r="P133">
        <v>-1719795.39</v>
      </c>
      <c r="Q133">
        <v>2434424.27</v>
      </c>
      <c r="S133" s="297">
        <v>1882731.52</v>
      </c>
      <c r="U133" s="297">
        <v>1042.4000000000001</v>
      </c>
      <c r="W133" s="297">
        <v>1372648.5</v>
      </c>
      <c r="X133" s="297">
        <v>75400</v>
      </c>
      <c r="Y133">
        <v>1890683.62</v>
      </c>
      <c r="AB133">
        <v>609476</v>
      </c>
      <c r="AC133">
        <v>115695.12</v>
      </c>
      <c r="AF133" s="76">
        <f t="shared" si="12"/>
        <v>820023.92</v>
      </c>
      <c r="AG133" s="31">
        <f t="shared" si="13"/>
        <v>660</v>
      </c>
      <c r="AH133" s="21">
        <f t="shared" si="14"/>
        <v>819363.92</v>
      </c>
      <c r="AI133" s="15">
        <f t="shared" si="15"/>
        <v>3331822.42</v>
      </c>
      <c r="AJ133" s="16">
        <f t="shared" si="16"/>
        <v>2615854.7400000002</v>
      </c>
      <c r="AK133" s="26">
        <f t="shared" ref="AK133:AK189" si="17">AI133-AJ133</f>
        <v>715967.6799999997</v>
      </c>
    </row>
    <row r="134" spans="1:37" x14ac:dyDescent="0.25">
      <c r="A134" s="1" t="s">
        <v>489</v>
      </c>
      <c r="B134" s="1" t="s">
        <v>490</v>
      </c>
      <c r="C134" s="66">
        <v>6488</v>
      </c>
      <c r="D134" s="67" t="s">
        <v>1191</v>
      </c>
      <c r="E134" t="s">
        <v>3111</v>
      </c>
      <c r="F134" s="297">
        <v>829731.59</v>
      </c>
      <c r="G134" s="297">
        <v>0</v>
      </c>
      <c r="H134" s="297">
        <v>58698.14</v>
      </c>
      <c r="I134">
        <v>216941.53</v>
      </c>
      <c r="J134">
        <v>33306.68</v>
      </c>
      <c r="M134" s="297">
        <v>421.88</v>
      </c>
      <c r="P134">
        <v>-1658626.46</v>
      </c>
      <c r="Q134">
        <v>2150215.54</v>
      </c>
      <c r="S134" s="297">
        <v>2111308.42</v>
      </c>
      <c r="T134" s="297">
        <v>380400</v>
      </c>
      <c r="U134" s="297">
        <v>969.49</v>
      </c>
      <c r="W134" s="297">
        <v>1441093.5</v>
      </c>
      <c r="Y134">
        <v>2108085.83</v>
      </c>
      <c r="AB134">
        <v>812901.32</v>
      </c>
      <c r="AC134">
        <v>64955.98</v>
      </c>
      <c r="AF134" s="76">
        <f t="shared" si="12"/>
        <v>888429.73</v>
      </c>
      <c r="AG134" s="31">
        <f t="shared" si="13"/>
        <v>421.88</v>
      </c>
      <c r="AH134" s="21">
        <f t="shared" si="14"/>
        <v>888007.85</v>
      </c>
      <c r="AI134" s="15">
        <f t="shared" si="15"/>
        <v>3933771.41</v>
      </c>
      <c r="AJ134" s="16">
        <f t="shared" si="16"/>
        <v>2985943.13</v>
      </c>
      <c r="AK134" s="26">
        <f t="shared" si="17"/>
        <v>947828.28000000026</v>
      </c>
    </row>
    <row r="135" spans="1:37" x14ac:dyDescent="0.25">
      <c r="A135" s="1" t="s">
        <v>489</v>
      </c>
      <c r="B135" s="1" t="s">
        <v>490</v>
      </c>
      <c r="C135" s="66">
        <v>789</v>
      </c>
      <c r="D135" s="67" t="s">
        <v>1192</v>
      </c>
      <c r="E135" t="s">
        <v>3174</v>
      </c>
      <c r="F135" s="297">
        <v>751087.33</v>
      </c>
      <c r="G135" s="297">
        <v>0</v>
      </c>
      <c r="H135" s="297">
        <v>6479.2</v>
      </c>
      <c r="I135">
        <v>113133.74</v>
      </c>
      <c r="J135">
        <v>35784.980000000003</v>
      </c>
      <c r="M135" s="297">
        <v>196.95</v>
      </c>
      <c r="P135">
        <v>-1186217.42</v>
      </c>
      <c r="Q135">
        <v>1699412.19</v>
      </c>
      <c r="S135" s="297">
        <v>935779.09</v>
      </c>
      <c r="U135" s="297">
        <v>780.32</v>
      </c>
      <c r="W135" s="297">
        <v>757260</v>
      </c>
      <c r="Y135">
        <v>960544</v>
      </c>
      <c r="AB135">
        <v>187350.39</v>
      </c>
      <c r="AC135">
        <v>31906.49</v>
      </c>
      <c r="AF135" s="76">
        <f t="shared" si="12"/>
        <v>757566.52999999991</v>
      </c>
      <c r="AG135" s="31">
        <f t="shared" si="13"/>
        <v>196.95</v>
      </c>
      <c r="AH135" s="21">
        <f t="shared" si="14"/>
        <v>757369.58</v>
      </c>
      <c r="AI135" s="15">
        <f t="shared" si="15"/>
        <v>1693819.41</v>
      </c>
      <c r="AJ135" s="16">
        <f t="shared" si="16"/>
        <v>1179800.8800000001</v>
      </c>
      <c r="AK135" s="26">
        <f t="shared" si="17"/>
        <v>514018.5299999998</v>
      </c>
    </row>
    <row r="136" spans="1:37" x14ac:dyDescent="0.25">
      <c r="A136" s="1" t="s">
        <v>493</v>
      </c>
      <c r="B136" s="1" t="s">
        <v>494</v>
      </c>
      <c r="C136" s="66">
        <v>8307</v>
      </c>
      <c r="D136" s="67" t="s">
        <v>1193</v>
      </c>
      <c r="E136" t="s">
        <v>3112</v>
      </c>
      <c r="F136" s="297">
        <v>1374917.35</v>
      </c>
      <c r="G136" s="297">
        <v>0</v>
      </c>
      <c r="H136" s="297">
        <v>103399.13</v>
      </c>
      <c r="I136">
        <v>644925.42000000004</v>
      </c>
      <c r="J136">
        <v>657597.57999999996</v>
      </c>
      <c r="M136" s="297">
        <v>1106.55</v>
      </c>
      <c r="O136">
        <v>-1077115.68</v>
      </c>
      <c r="Q136">
        <v>3628521.74</v>
      </c>
      <c r="S136" s="297">
        <v>4480847.4000000004</v>
      </c>
      <c r="T136" s="297">
        <v>84000</v>
      </c>
      <c r="U136" s="297">
        <v>1288.3399999999999</v>
      </c>
      <c r="W136" s="297">
        <v>3764170.47</v>
      </c>
      <c r="X136" s="297">
        <v>94500</v>
      </c>
      <c r="Y136">
        <v>4592763.47</v>
      </c>
      <c r="Z136">
        <v>5506</v>
      </c>
      <c r="AB136">
        <v>3305990.98</v>
      </c>
      <c r="AC136">
        <v>182076.39</v>
      </c>
      <c r="AE136">
        <v>10000</v>
      </c>
      <c r="AF136" s="76">
        <f t="shared" si="12"/>
        <v>1478316.48</v>
      </c>
      <c r="AG136" s="31">
        <f t="shared" si="13"/>
        <v>1106.55</v>
      </c>
      <c r="AH136" s="21">
        <f t="shared" si="14"/>
        <v>1477209.93</v>
      </c>
      <c r="AI136" s="15">
        <f t="shared" si="15"/>
        <v>8424806.2100000009</v>
      </c>
      <c r="AJ136" s="16">
        <f t="shared" si="16"/>
        <v>8096336.8399999989</v>
      </c>
      <c r="AK136" s="26">
        <f t="shared" si="17"/>
        <v>328469.37000000197</v>
      </c>
    </row>
    <row r="137" spans="1:37" x14ac:dyDescent="0.25">
      <c r="A137" s="1" t="s">
        <v>493</v>
      </c>
      <c r="B137" s="1" t="s">
        <v>494</v>
      </c>
      <c r="C137" s="66">
        <v>4857</v>
      </c>
      <c r="D137" s="67" t="s">
        <v>1194</v>
      </c>
      <c r="E137" t="s">
        <v>3113</v>
      </c>
      <c r="F137" s="297">
        <v>730353.68</v>
      </c>
      <c r="G137" s="297">
        <v>0</v>
      </c>
      <c r="H137" s="297">
        <v>98778.42</v>
      </c>
      <c r="I137">
        <v>1112914.1399999999</v>
      </c>
      <c r="J137">
        <v>442601.65</v>
      </c>
      <c r="M137" s="297">
        <v>96082.8</v>
      </c>
      <c r="O137">
        <v>1516554.98</v>
      </c>
      <c r="Q137">
        <v>365872.84</v>
      </c>
      <c r="S137" s="297">
        <v>2548756.58</v>
      </c>
      <c r="T137" s="297">
        <v>101550</v>
      </c>
      <c r="U137" s="297">
        <v>455.62</v>
      </c>
      <c r="W137" s="297">
        <v>1400886</v>
      </c>
      <c r="X137" s="297">
        <v>13500</v>
      </c>
      <c r="Y137">
        <v>1846054</v>
      </c>
      <c r="Z137">
        <v>960</v>
      </c>
      <c r="AB137">
        <v>1655405.82</v>
      </c>
      <c r="AC137">
        <v>195465.11</v>
      </c>
      <c r="AE137">
        <v>10000</v>
      </c>
      <c r="AF137" s="76">
        <f t="shared" si="12"/>
        <v>829132.10000000009</v>
      </c>
      <c r="AG137" s="31">
        <f t="shared" si="13"/>
        <v>96082.8</v>
      </c>
      <c r="AH137" s="21">
        <f t="shared" si="14"/>
        <v>733049.3</v>
      </c>
      <c r="AI137" s="15">
        <f t="shared" si="15"/>
        <v>4065148.2</v>
      </c>
      <c r="AJ137" s="16">
        <f t="shared" si="16"/>
        <v>3707884.93</v>
      </c>
      <c r="AK137" s="26">
        <f t="shared" si="17"/>
        <v>357263.27</v>
      </c>
    </row>
    <row r="138" spans="1:37" x14ac:dyDescent="0.25">
      <c r="A138" s="1" t="s">
        <v>493</v>
      </c>
      <c r="B138" s="1" t="s">
        <v>494</v>
      </c>
      <c r="C138" s="66">
        <v>4343</v>
      </c>
      <c r="D138" s="67" t="s">
        <v>1195</v>
      </c>
      <c r="E138" t="s">
        <v>3114</v>
      </c>
      <c r="F138" s="297">
        <v>594438.69999999995</v>
      </c>
      <c r="G138" s="297">
        <v>0</v>
      </c>
      <c r="H138" s="297">
        <v>187966.57</v>
      </c>
      <c r="I138">
        <v>73888.14</v>
      </c>
      <c r="J138">
        <v>86212.479999999996</v>
      </c>
      <c r="M138" s="297">
        <v>61766</v>
      </c>
      <c r="O138">
        <v>-1519592.63</v>
      </c>
      <c r="Q138">
        <v>2122751.4700000002</v>
      </c>
      <c r="S138" s="297">
        <v>2840202.85</v>
      </c>
      <c r="T138" s="297">
        <v>130550</v>
      </c>
      <c r="U138" s="297">
        <v>561.42999999999995</v>
      </c>
      <c r="W138" s="297">
        <v>1612611</v>
      </c>
      <c r="X138" s="297">
        <v>27000</v>
      </c>
      <c r="Y138">
        <v>2311558</v>
      </c>
      <c r="AB138">
        <v>1939529.67</v>
      </c>
      <c r="AC138">
        <v>25599.06</v>
      </c>
      <c r="AE138">
        <v>10000</v>
      </c>
      <c r="AF138" s="76">
        <f t="shared" si="12"/>
        <v>782405.27</v>
      </c>
      <c r="AG138" s="31">
        <f t="shared" si="13"/>
        <v>61766</v>
      </c>
      <c r="AH138" s="21">
        <f t="shared" si="14"/>
        <v>720639.27</v>
      </c>
      <c r="AI138" s="15">
        <f t="shared" si="15"/>
        <v>4610925.28</v>
      </c>
      <c r="AJ138" s="16">
        <f t="shared" si="16"/>
        <v>4286686.7299999995</v>
      </c>
      <c r="AK138" s="26">
        <f t="shared" si="17"/>
        <v>324238.55000000075</v>
      </c>
    </row>
    <row r="139" spans="1:37" x14ac:dyDescent="0.25">
      <c r="A139" s="1" t="s">
        <v>493</v>
      </c>
      <c r="B139" s="1" t="s">
        <v>494</v>
      </c>
      <c r="C139" s="66">
        <v>4628</v>
      </c>
      <c r="D139" s="67" t="s">
        <v>1196</v>
      </c>
      <c r="E139" t="s">
        <v>3115</v>
      </c>
      <c r="F139" s="297">
        <v>1117082.29</v>
      </c>
      <c r="G139" s="297">
        <v>0</v>
      </c>
      <c r="H139" s="297">
        <v>107372.98</v>
      </c>
      <c r="I139">
        <v>1725806.31</v>
      </c>
      <c r="J139">
        <v>134566.29</v>
      </c>
      <c r="M139" s="297">
        <v>15000</v>
      </c>
      <c r="O139">
        <v>2028064.37</v>
      </c>
      <c r="Q139">
        <v>765116.2</v>
      </c>
      <c r="S139" s="297">
        <v>2578931.27</v>
      </c>
      <c r="T139" s="297">
        <v>150000</v>
      </c>
      <c r="U139" s="297">
        <v>1006.5</v>
      </c>
      <c r="W139" s="297">
        <v>1656774</v>
      </c>
      <c r="X139" s="297">
        <v>13500</v>
      </c>
      <c r="Y139">
        <v>2158278</v>
      </c>
      <c r="Z139">
        <v>4500</v>
      </c>
      <c r="AB139">
        <v>1756660.98</v>
      </c>
      <c r="AC139">
        <v>206946.99</v>
      </c>
      <c r="AE139">
        <v>10000</v>
      </c>
      <c r="AF139" s="76">
        <f t="shared" si="12"/>
        <v>1224455.27</v>
      </c>
      <c r="AG139" s="31">
        <f t="shared" si="13"/>
        <v>15000</v>
      </c>
      <c r="AH139" s="21">
        <f t="shared" si="14"/>
        <v>1209455.27</v>
      </c>
      <c r="AI139" s="15">
        <f t="shared" si="15"/>
        <v>4400211.7699999996</v>
      </c>
      <c r="AJ139" s="16">
        <f t="shared" si="16"/>
        <v>4136385.9699999997</v>
      </c>
      <c r="AK139" s="26">
        <f t="shared" si="17"/>
        <v>263825.79999999981</v>
      </c>
    </row>
    <row r="140" spans="1:37" x14ac:dyDescent="0.25">
      <c r="A140" s="1" t="s">
        <v>493</v>
      </c>
      <c r="B140" s="1" t="s">
        <v>494</v>
      </c>
      <c r="C140" s="66">
        <v>5183</v>
      </c>
      <c r="D140" s="67" t="s">
        <v>1197</v>
      </c>
      <c r="E140" t="s">
        <v>3116</v>
      </c>
      <c r="F140" s="297">
        <v>900861.76</v>
      </c>
      <c r="G140" s="297">
        <v>0</v>
      </c>
      <c r="H140" s="297">
        <v>140465.69</v>
      </c>
      <c r="I140">
        <v>-14343.37</v>
      </c>
      <c r="J140">
        <v>629160.44999999995</v>
      </c>
      <c r="O140">
        <v>-1975188.72</v>
      </c>
      <c r="Q140">
        <v>3234091.19</v>
      </c>
      <c r="S140" s="297">
        <v>3411914.32</v>
      </c>
      <c r="U140" s="297">
        <v>480.25</v>
      </c>
      <c r="W140" s="297">
        <v>948181.5</v>
      </c>
      <c r="X140" s="297">
        <v>13500</v>
      </c>
      <c r="Y140">
        <v>1358267.5</v>
      </c>
      <c r="AB140">
        <v>2320131.2599999998</v>
      </c>
      <c r="AC140">
        <v>207216.75</v>
      </c>
      <c r="AE140">
        <v>10000</v>
      </c>
      <c r="AF140" s="76">
        <f t="shared" si="12"/>
        <v>1041327.45</v>
      </c>
      <c r="AG140" s="31">
        <f t="shared" si="13"/>
        <v>0</v>
      </c>
      <c r="AH140" s="21">
        <f t="shared" si="14"/>
        <v>1041327.45</v>
      </c>
      <c r="AI140" s="15">
        <f t="shared" si="15"/>
        <v>4374076.07</v>
      </c>
      <c r="AJ140" s="16">
        <f t="shared" si="16"/>
        <v>3895615.51</v>
      </c>
      <c r="AK140" s="26">
        <f t="shared" si="17"/>
        <v>478460.56000000052</v>
      </c>
    </row>
    <row r="141" spans="1:37" x14ac:dyDescent="0.25">
      <c r="A141" s="1" t="s">
        <v>493</v>
      </c>
      <c r="B141" s="1" t="s">
        <v>494</v>
      </c>
      <c r="C141" s="66">
        <v>3400</v>
      </c>
      <c r="D141" s="67" t="s">
        <v>1198</v>
      </c>
      <c r="E141" t="s">
        <v>3117</v>
      </c>
      <c r="F141" s="297">
        <v>879898.92</v>
      </c>
      <c r="G141" s="297">
        <v>0</v>
      </c>
      <c r="H141" s="297">
        <v>112155.56</v>
      </c>
      <c r="I141">
        <v>349582.64</v>
      </c>
      <c r="J141">
        <v>103224.96000000001</v>
      </c>
      <c r="M141" s="297">
        <v>116278.46</v>
      </c>
      <c r="O141">
        <v>-1020153.28</v>
      </c>
      <c r="Q141">
        <v>1809525.85</v>
      </c>
      <c r="S141" s="297">
        <v>2554809.84</v>
      </c>
      <c r="T141" s="297">
        <v>89875</v>
      </c>
      <c r="U141" s="297">
        <v>354.21</v>
      </c>
      <c r="W141" s="297">
        <v>796392.45</v>
      </c>
      <c r="X141" s="297">
        <v>13042.3</v>
      </c>
      <c r="Y141">
        <v>1101524.75</v>
      </c>
      <c r="AB141">
        <v>1891406.1</v>
      </c>
      <c r="AC141">
        <v>96732.45</v>
      </c>
      <c r="AE141">
        <v>10000</v>
      </c>
      <c r="AF141" s="76">
        <f t="shared" si="12"/>
        <v>992054.48</v>
      </c>
      <c r="AG141" s="31">
        <f t="shared" si="13"/>
        <v>116278.46</v>
      </c>
      <c r="AH141" s="21">
        <f t="shared" si="14"/>
        <v>875776.02</v>
      </c>
      <c r="AI141" s="15">
        <f t="shared" si="15"/>
        <v>3454473.8</v>
      </c>
      <c r="AJ141" s="16">
        <f t="shared" si="16"/>
        <v>3099663.3000000003</v>
      </c>
      <c r="AK141" s="26">
        <f t="shared" si="17"/>
        <v>354810.49999999953</v>
      </c>
    </row>
    <row r="142" spans="1:37" x14ac:dyDescent="0.25">
      <c r="A142" s="1" t="s">
        <v>493</v>
      </c>
      <c r="B142" s="1" t="s">
        <v>494</v>
      </c>
      <c r="C142" s="66">
        <v>7272</v>
      </c>
      <c r="D142" s="67" t="s">
        <v>1199</v>
      </c>
      <c r="E142" t="s">
        <v>3118</v>
      </c>
      <c r="F142" s="297">
        <v>1170999.17</v>
      </c>
      <c r="G142" s="297">
        <v>0</v>
      </c>
      <c r="H142" s="297">
        <v>130423.99</v>
      </c>
      <c r="I142">
        <v>853951.3</v>
      </c>
      <c r="J142">
        <v>666466.64</v>
      </c>
      <c r="M142" s="297">
        <v>231111</v>
      </c>
      <c r="O142">
        <v>1154674.74</v>
      </c>
      <c r="Q142">
        <v>1034850.95</v>
      </c>
      <c r="S142" s="297">
        <v>3743026.65</v>
      </c>
      <c r="T142" s="297">
        <v>9600</v>
      </c>
      <c r="U142" s="297">
        <v>607.44000000000005</v>
      </c>
      <c r="W142" s="297">
        <v>1280821.5</v>
      </c>
      <c r="X142" s="297">
        <v>13500</v>
      </c>
      <c r="Y142">
        <v>1949008.5</v>
      </c>
      <c r="Z142">
        <v>3000</v>
      </c>
      <c r="AB142">
        <v>2320161.4900000002</v>
      </c>
      <c r="AC142">
        <v>192641.19</v>
      </c>
      <c r="AE142">
        <v>10000</v>
      </c>
      <c r="AF142" s="76">
        <f t="shared" si="12"/>
        <v>1301423.1599999999</v>
      </c>
      <c r="AG142" s="31">
        <f t="shared" si="13"/>
        <v>231111</v>
      </c>
      <c r="AH142" s="21">
        <f t="shared" si="14"/>
        <v>1070312.1599999999</v>
      </c>
      <c r="AI142" s="15">
        <f t="shared" si="15"/>
        <v>5047555.59</v>
      </c>
      <c r="AJ142" s="16">
        <f t="shared" si="16"/>
        <v>4474811.1800000006</v>
      </c>
      <c r="AK142" s="26">
        <f t="shared" si="17"/>
        <v>572744.40999999922</v>
      </c>
    </row>
    <row r="143" spans="1:37" x14ac:dyDescent="0.25">
      <c r="A143" s="1" t="s">
        <v>493</v>
      </c>
      <c r="B143" s="1" t="s">
        <v>494</v>
      </c>
      <c r="C143" s="66">
        <v>4130</v>
      </c>
      <c r="D143" s="67" t="s">
        <v>1200</v>
      </c>
      <c r="E143" t="s">
        <v>3119</v>
      </c>
      <c r="F143" s="297">
        <v>560007.62</v>
      </c>
      <c r="G143" s="297">
        <v>24472</v>
      </c>
      <c r="H143" s="297">
        <v>55823.17</v>
      </c>
      <c r="I143">
        <v>93610.69</v>
      </c>
      <c r="J143">
        <v>123339.96</v>
      </c>
      <c r="M143" s="297">
        <v>273985.8</v>
      </c>
      <c r="O143">
        <v>-1184545.1399999999</v>
      </c>
      <c r="Q143">
        <v>1778360.15</v>
      </c>
      <c r="S143" s="297">
        <v>2923219.9</v>
      </c>
      <c r="T143" s="297">
        <v>21800</v>
      </c>
      <c r="U143" s="297">
        <v>561.38</v>
      </c>
      <c r="W143" s="297">
        <v>2708213</v>
      </c>
      <c r="X143" s="297">
        <v>27000</v>
      </c>
      <c r="Y143">
        <v>3258834</v>
      </c>
      <c r="Z143">
        <v>480</v>
      </c>
      <c r="AB143">
        <v>2236203.98</v>
      </c>
      <c r="AC143">
        <v>40197.11</v>
      </c>
      <c r="AE143">
        <v>10000</v>
      </c>
      <c r="AF143" s="76">
        <f t="shared" si="12"/>
        <v>640302.79</v>
      </c>
      <c r="AG143" s="31">
        <f t="shared" si="13"/>
        <v>273985.8</v>
      </c>
      <c r="AH143" s="21">
        <f t="shared" si="14"/>
        <v>366316.99000000005</v>
      </c>
      <c r="AI143" s="15">
        <f t="shared" si="15"/>
        <v>5680794.2799999993</v>
      </c>
      <c r="AJ143" s="16">
        <f t="shared" si="16"/>
        <v>5545715.0900000008</v>
      </c>
      <c r="AK143" s="26">
        <f t="shared" si="17"/>
        <v>135079.18999999855</v>
      </c>
    </row>
    <row r="144" spans="1:37" x14ac:dyDescent="0.25">
      <c r="A144" s="1" t="s">
        <v>493</v>
      </c>
      <c r="B144" s="1" t="s">
        <v>494</v>
      </c>
      <c r="C144" s="66">
        <v>3177</v>
      </c>
      <c r="D144" s="67" t="s">
        <v>1201</v>
      </c>
      <c r="E144" t="s">
        <v>3120</v>
      </c>
      <c r="F144" s="297">
        <v>411333.88</v>
      </c>
      <c r="G144" s="297">
        <v>61050</v>
      </c>
      <c r="H144" s="297">
        <v>41346.28</v>
      </c>
      <c r="I144">
        <v>408164.67</v>
      </c>
      <c r="J144">
        <v>201336.19</v>
      </c>
      <c r="M144" s="297">
        <v>2838.77</v>
      </c>
      <c r="O144">
        <v>-1677638.01</v>
      </c>
      <c r="Q144">
        <v>2463401.71</v>
      </c>
      <c r="S144" s="297">
        <v>2809922.87</v>
      </c>
      <c r="T144" s="297">
        <v>217075</v>
      </c>
      <c r="U144" s="297">
        <v>334.17</v>
      </c>
      <c r="W144" s="297">
        <v>1349460</v>
      </c>
      <c r="X144" s="297">
        <v>13500</v>
      </c>
      <c r="Y144">
        <v>1710738</v>
      </c>
      <c r="Z144">
        <v>3000</v>
      </c>
      <c r="AB144">
        <v>2107729.52</v>
      </c>
      <c r="AC144">
        <v>105719.47</v>
      </c>
      <c r="AE144">
        <v>10000</v>
      </c>
      <c r="AF144" s="76">
        <f t="shared" si="12"/>
        <v>513730.16000000003</v>
      </c>
      <c r="AG144" s="31">
        <f t="shared" si="13"/>
        <v>2838.77</v>
      </c>
      <c r="AH144" s="21">
        <f t="shared" si="14"/>
        <v>510891.39</v>
      </c>
      <c r="AI144" s="15">
        <f t="shared" si="15"/>
        <v>4390292.04</v>
      </c>
      <c r="AJ144" s="16">
        <f t="shared" si="16"/>
        <v>3937186.99</v>
      </c>
      <c r="AK144" s="26">
        <f t="shared" si="17"/>
        <v>453105.04999999981</v>
      </c>
    </row>
    <row r="145" spans="1:37" x14ac:dyDescent="0.25">
      <c r="A145" s="1" t="s">
        <v>493</v>
      </c>
      <c r="B145" s="1" t="s">
        <v>494</v>
      </c>
      <c r="C145" s="66">
        <v>5043</v>
      </c>
      <c r="D145" s="67" t="s">
        <v>1202</v>
      </c>
      <c r="E145" t="s">
        <v>3121</v>
      </c>
      <c r="F145" s="297">
        <v>1495132.31</v>
      </c>
      <c r="G145" s="297">
        <v>0</v>
      </c>
      <c r="H145" s="297">
        <v>175088.47</v>
      </c>
      <c r="I145">
        <v>13967.51</v>
      </c>
      <c r="J145">
        <v>68840.77</v>
      </c>
      <c r="M145" s="297">
        <v>10.08</v>
      </c>
      <c r="O145">
        <v>-897136.65</v>
      </c>
      <c r="Q145">
        <v>1748544.54</v>
      </c>
      <c r="S145" s="297">
        <v>4173854.04</v>
      </c>
      <c r="T145" s="297">
        <v>256050</v>
      </c>
      <c r="U145" s="297">
        <v>883.13</v>
      </c>
      <c r="W145" s="297">
        <v>2293464.6</v>
      </c>
      <c r="X145" s="297">
        <v>13500</v>
      </c>
      <c r="Y145">
        <v>2597894.6</v>
      </c>
      <c r="Z145">
        <v>25748</v>
      </c>
      <c r="AB145">
        <v>3392788.08</v>
      </c>
      <c r="AC145">
        <v>34366</v>
      </c>
      <c r="AF145" s="76">
        <f t="shared" si="12"/>
        <v>1670220.78</v>
      </c>
      <c r="AG145" s="31">
        <f t="shared" si="13"/>
        <v>10.08</v>
      </c>
      <c r="AH145" s="21">
        <f t="shared" si="14"/>
        <v>1670210.7</v>
      </c>
      <c r="AI145" s="15">
        <f t="shared" si="15"/>
        <v>6737751.7699999996</v>
      </c>
      <c r="AJ145" s="16">
        <f t="shared" si="16"/>
        <v>6050796.6799999997</v>
      </c>
      <c r="AK145" s="26">
        <f t="shared" si="17"/>
        <v>686955.08999999985</v>
      </c>
    </row>
    <row r="146" spans="1:37" x14ac:dyDescent="0.25">
      <c r="A146" s="1" t="s">
        <v>493</v>
      </c>
      <c r="B146" s="1" t="s">
        <v>494</v>
      </c>
      <c r="C146" s="66">
        <v>4781</v>
      </c>
      <c r="D146" s="67" t="s">
        <v>1203</v>
      </c>
      <c r="E146" t="s">
        <v>3122</v>
      </c>
      <c r="F146" s="297">
        <v>639060.43999999994</v>
      </c>
      <c r="G146" s="297">
        <v>0</v>
      </c>
      <c r="H146" s="297">
        <v>72829.53</v>
      </c>
      <c r="I146">
        <v>991473.02</v>
      </c>
      <c r="J146">
        <v>98998.31</v>
      </c>
      <c r="M146" s="297">
        <v>518.65</v>
      </c>
      <c r="O146">
        <v>1209491.26</v>
      </c>
      <c r="Q146">
        <v>577706.88</v>
      </c>
      <c r="S146" s="297">
        <v>3855993.32</v>
      </c>
      <c r="U146" s="297">
        <v>684.79</v>
      </c>
      <c r="W146" s="297">
        <v>2155286</v>
      </c>
      <c r="X146" s="297">
        <v>13500</v>
      </c>
      <c r="Y146">
        <v>2728445.88</v>
      </c>
      <c r="Z146">
        <v>15000</v>
      </c>
      <c r="AB146">
        <v>3036157.85</v>
      </c>
      <c r="AC146">
        <v>117666.46</v>
      </c>
      <c r="AE146">
        <v>10000</v>
      </c>
      <c r="AF146" s="76">
        <f t="shared" si="12"/>
        <v>711889.97</v>
      </c>
      <c r="AG146" s="31">
        <f t="shared" si="13"/>
        <v>518.65</v>
      </c>
      <c r="AH146" s="21">
        <f t="shared" si="14"/>
        <v>711371.32</v>
      </c>
      <c r="AI146" s="15">
        <f t="shared" si="15"/>
        <v>6025464.1099999994</v>
      </c>
      <c r="AJ146" s="16">
        <f t="shared" si="16"/>
        <v>5907270.1900000004</v>
      </c>
      <c r="AK146" s="26">
        <f t="shared" si="17"/>
        <v>118193.91999999899</v>
      </c>
    </row>
    <row r="147" spans="1:37" x14ac:dyDescent="0.25">
      <c r="A147" s="1" t="s">
        <v>493</v>
      </c>
      <c r="B147" s="1" t="s">
        <v>494</v>
      </c>
      <c r="C147" s="66">
        <v>7022</v>
      </c>
      <c r="D147" s="67" t="s">
        <v>1204</v>
      </c>
      <c r="E147" t="s">
        <v>3123</v>
      </c>
      <c r="F147" s="297">
        <v>1377893.35</v>
      </c>
      <c r="G147" s="297">
        <v>0</v>
      </c>
      <c r="H147" s="297">
        <v>309364.62</v>
      </c>
      <c r="I147">
        <v>58233</v>
      </c>
      <c r="J147">
        <v>115807.85</v>
      </c>
      <c r="M147" s="297">
        <v>71546.429999999993</v>
      </c>
      <c r="O147">
        <v>-1607109.34</v>
      </c>
      <c r="Q147">
        <v>3628551.99</v>
      </c>
      <c r="S147" s="297">
        <v>3918067.56</v>
      </c>
      <c r="T147" s="297">
        <v>709499</v>
      </c>
      <c r="U147" s="297">
        <v>1513.07</v>
      </c>
      <c r="W147" s="297">
        <v>2403796.5</v>
      </c>
      <c r="X147" s="297">
        <v>13500</v>
      </c>
      <c r="Y147">
        <v>2803136.5</v>
      </c>
      <c r="Z147">
        <v>4500</v>
      </c>
      <c r="AB147">
        <v>4167994.83</v>
      </c>
      <c r="AC147">
        <v>29984.58</v>
      </c>
      <c r="AE147">
        <v>50920.480000000003</v>
      </c>
      <c r="AF147" s="76">
        <f t="shared" si="12"/>
        <v>1687257.9700000002</v>
      </c>
      <c r="AG147" s="31">
        <f t="shared" si="13"/>
        <v>71546.429999999993</v>
      </c>
      <c r="AH147" s="21">
        <f t="shared" si="14"/>
        <v>1615711.5400000003</v>
      </c>
      <c r="AI147" s="15">
        <f t="shared" si="15"/>
        <v>7046376.1300000008</v>
      </c>
      <c r="AJ147" s="16">
        <f t="shared" si="16"/>
        <v>7056536.3900000006</v>
      </c>
      <c r="AK147" s="26">
        <f t="shared" si="17"/>
        <v>-10160.259999999776</v>
      </c>
    </row>
    <row r="148" spans="1:37" x14ac:dyDescent="0.25">
      <c r="A148" s="1" t="s">
        <v>493</v>
      </c>
      <c r="B148" s="1" t="s">
        <v>494</v>
      </c>
      <c r="C148" s="66">
        <v>5099</v>
      </c>
      <c r="D148" s="67" t="s">
        <v>1205</v>
      </c>
      <c r="E148" t="s">
        <v>3124</v>
      </c>
      <c r="F148" s="297">
        <v>1115132.6100000001</v>
      </c>
      <c r="G148" s="297">
        <v>0</v>
      </c>
      <c r="H148" s="297">
        <v>60183.25</v>
      </c>
      <c r="I148">
        <v>419537.35</v>
      </c>
      <c r="J148">
        <v>90833.94</v>
      </c>
      <c r="M148" s="297">
        <v>47169</v>
      </c>
      <c r="O148">
        <v>-710280.34</v>
      </c>
      <c r="Q148">
        <v>2252597.11</v>
      </c>
      <c r="S148" s="297">
        <v>3134839.43</v>
      </c>
      <c r="T148" s="297">
        <v>188000</v>
      </c>
      <c r="U148" s="297">
        <v>1058.74</v>
      </c>
      <c r="W148" s="297">
        <v>1715395.5</v>
      </c>
      <c r="X148" s="297">
        <v>27000</v>
      </c>
      <c r="Y148">
        <v>2170713.4300000002</v>
      </c>
      <c r="AB148">
        <v>2663893.36</v>
      </c>
      <c r="AC148">
        <v>75798.720000000001</v>
      </c>
      <c r="AE148">
        <v>10000</v>
      </c>
      <c r="AF148" s="76">
        <f t="shared" si="12"/>
        <v>1175315.8600000001</v>
      </c>
      <c r="AG148" s="31">
        <f t="shared" si="13"/>
        <v>47169</v>
      </c>
      <c r="AH148" s="21">
        <f t="shared" si="14"/>
        <v>1128146.8600000001</v>
      </c>
      <c r="AI148" s="15">
        <f t="shared" si="15"/>
        <v>5066293.67</v>
      </c>
      <c r="AJ148" s="16">
        <f t="shared" si="16"/>
        <v>4920405.51</v>
      </c>
      <c r="AK148" s="26">
        <f t="shared" si="17"/>
        <v>145888.16000000015</v>
      </c>
    </row>
    <row r="149" spans="1:37" x14ac:dyDescent="0.25">
      <c r="A149" s="1" t="s">
        <v>493</v>
      </c>
      <c r="B149" s="1" t="s">
        <v>494</v>
      </c>
      <c r="C149" s="66">
        <v>2341</v>
      </c>
      <c r="D149" s="67" t="s">
        <v>1206</v>
      </c>
      <c r="E149" t="s">
        <v>3125</v>
      </c>
      <c r="F149" s="297">
        <v>395826.84</v>
      </c>
      <c r="G149" s="297">
        <v>0</v>
      </c>
      <c r="H149" s="297">
        <v>46424.97</v>
      </c>
      <c r="I149">
        <v>1125599.3400000001</v>
      </c>
      <c r="J149">
        <v>57780</v>
      </c>
      <c r="M149" s="297">
        <v>6735</v>
      </c>
      <c r="O149">
        <v>875914.91</v>
      </c>
      <c r="Q149">
        <v>605433.22</v>
      </c>
      <c r="S149" s="297">
        <v>2057187.68</v>
      </c>
      <c r="T149" s="297">
        <v>81815</v>
      </c>
      <c r="U149" s="297">
        <v>341.37</v>
      </c>
      <c r="W149" s="297">
        <v>1008639</v>
      </c>
      <c r="X149" s="297">
        <v>-2062.8000000000002</v>
      </c>
      <c r="Y149">
        <v>1436038.2</v>
      </c>
      <c r="AB149">
        <v>1439931.57</v>
      </c>
      <c r="AC149">
        <v>104477.46</v>
      </c>
      <c r="AE149">
        <v>10000</v>
      </c>
      <c r="AF149" s="76">
        <f t="shared" si="12"/>
        <v>442251.81000000006</v>
      </c>
      <c r="AG149" s="31">
        <f t="shared" si="13"/>
        <v>6735</v>
      </c>
      <c r="AH149" s="21">
        <f t="shared" si="14"/>
        <v>435516.81000000006</v>
      </c>
      <c r="AI149" s="15">
        <f t="shared" si="15"/>
        <v>3145920.25</v>
      </c>
      <c r="AJ149" s="16">
        <f t="shared" si="16"/>
        <v>2990447.23</v>
      </c>
      <c r="AK149" s="26">
        <f t="shared" si="17"/>
        <v>155473.02000000002</v>
      </c>
    </row>
    <row r="150" spans="1:37" x14ac:dyDescent="0.25">
      <c r="A150" s="1" t="s">
        <v>493</v>
      </c>
      <c r="B150" s="1" t="s">
        <v>494</v>
      </c>
      <c r="C150" s="66">
        <v>1923</v>
      </c>
      <c r="D150" s="67" t="s">
        <v>1207</v>
      </c>
      <c r="E150" t="s">
        <v>3126</v>
      </c>
      <c r="F150" s="297">
        <v>582669.67000000004</v>
      </c>
      <c r="G150" s="297">
        <v>0</v>
      </c>
      <c r="H150" s="297">
        <v>38961.85</v>
      </c>
      <c r="I150">
        <v>1176657.6499999999</v>
      </c>
      <c r="J150">
        <v>28254.69</v>
      </c>
      <c r="M150" s="297">
        <v>1076.05</v>
      </c>
      <c r="O150">
        <v>927555.26</v>
      </c>
      <c r="Q150">
        <v>698047.3</v>
      </c>
      <c r="S150" s="297">
        <v>1546966.69</v>
      </c>
      <c r="T150" s="297">
        <v>60019.49</v>
      </c>
      <c r="U150" s="297">
        <v>326.77999999999997</v>
      </c>
      <c r="W150" s="297">
        <v>1438633.5</v>
      </c>
      <c r="X150" s="297">
        <v>27000</v>
      </c>
      <c r="Y150">
        <v>1835806.5</v>
      </c>
      <c r="AB150">
        <v>1260091.44</v>
      </c>
      <c r="AC150">
        <v>87181.02</v>
      </c>
      <c r="AE150">
        <v>10000</v>
      </c>
      <c r="AF150" s="76">
        <f t="shared" si="12"/>
        <v>621631.52</v>
      </c>
      <c r="AG150" s="31">
        <f t="shared" si="13"/>
        <v>1076.05</v>
      </c>
      <c r="AH150" s="21">
        <f t="shared" si="14"/>
        <v>620555.47</v>
      </c>
      <c r="AI150" s="15">
        <f t="shared" si="15"/>
        <v>3072946.46</v>
      </c>
      <c r="AJ150" s="16">
        <f t="shared" si="16"/>
        <v>3193078.96</v>
      </c>
      <c r="AK150" s="26">
        <f t="shared" si="17"/>
        <v>-120132.5</v>
      </c>
    </row>
    <row r="151" spans="1:37" x14ac:dyDescent="0.25">
      <c r="A151" s="1" t="s">
        <v>493</v>
      </c>
      <c r="B151" s="1" t="s">
        <v>494</v>
      </c>
      <c r="C151" s="66">
        <v>1617</v>
      </c>
      <c r="D151" s="67" t="s">
        <v>1208</v>
      </c>
      <c r="E151" t="s">
        <v>3127</v>
      </c>
      <c r="F151" s="297">
        <v>239675.72</v>
      </c>
      <c r="G151" s="297">
        <v>0</v>
      </c>
      <c r="H151" s="297">
        <v>62433.17</v>
      </c>
      <c r="I151">
        <v>815017.7</v>
      </c>
      <c r="J151">
        <v>11702.64</v>
      </c>
      <c r="M151" s="297">
        <v>24386.23</v>
      </c>
      <c r="O151">
        <v>587481.24</v>
      </c>
      <c r="Q151">
        <v>399608.02</v>
      </c>
      <c r="S151" s="297">
        <v>1911954.25</v>
      </c>
      <c r="T151" s="297">
        <v>141010</v>
      </c>
      <c r="U151" s="297">
        <v>168.95</v>
      </c>
      <c r="W151" s="297">
        <v>1632744</v>
      </c>
      <c r="X151" s="297">
        <v>15500</v>
      </c>
      <c r="Y151">
        <v>1930097</v>
      </c>
      <c r="AB151">
        <v>1606587.93</v>
      </c>
      <c r="AC151">
        <v>79129.03</v>
      </c>
      <c r="AE151">
        <v>10000</v>
      </c>
      <c r="AF151" s="76">
        <f t="shared" ref="AF151:AF189" si="18">SUM(F151:H151)</f>
        <v>302108.89</v>
      </c>
      <c r="AG151" s="31">
        <f t="shared" ref="AG151:AG189" si="19">SUM(K151:N151)</f>
        <v>24386.23</v>
      </c>
      <c r="AH151" s="21">
        <f t="shared" ref="AH151:AH189" si="20">AF151-AG151</f>
        <v>277722.66000000003</v>
      </c>
      <c r="AI151" s="15">
        <f t="shared" ref="AI151:AI189" si="21">SUM(R151:X151)</f>
        <v>3701377.2</v>
      </c>
      <c r="AJ151" s="16">
        <f t="shared" ref="AJ151:AJ189" si="22">SUM(Y151:AE151)</f>
        <v>3625813.9599999995</v>
      </c>
      <c r="AK151" s="26">
        <f t="shared" si="17"/>
        <v>75563.240000000689</v>
      </c>
    </row>
    <row r="152" spans="1:37" x14ac:dyDescent="0.25">
      <c r="A152" s="1" t="s">
        <v>493</v>
      </c>
      <c r="B152" s="1" t="s">
        <v>494</v>
      </c>
      <c r="C152" s="66">
        <v>1689</v>
      </c>
      <c r="D152" s="67" t="s">
        <v>1209</v>
      </c>
      <c r="E152" t="s">
        <v>3128</v>
      </c>
      <c r="F152" s="297">
        <v>401828.18</v>
      </c>
      <c r="G152" s="297">
        <v>0</v>
      </c>
      <c r="H152" s="297">
        <v>81072.78</v>
      </c>
      <c r="I152">
        <v>290650.23</v>
      </c>
      <c r="J152">
        <v>78275.7</v>
      </c>
      <c r="M152" s="297">
        <v>65587</v>
      </c>
      <c r="O152">
        <v>-1009202.71</v>
      </c>
      <c r="Q152">
        <v>1677902.08</v>
      </c>
      <c r="S152" s="297">
        <v>1918836.54</v>
      </c>
      <c r="T152" s="297">
        <v>113970</v>
      </c>
      <c r="U152" s="297">
        <v>334.46</v>
      </c>
      <c r="W152" s="297">
        <v>1205135</v>
      </c>
      <c r="X152" s="297">
        <v>13500</v>
      </c>
      <c r="Y152">
        <v>1677585</v>
      </c>
      <c r="Z152">
        <v>4500</v>
      </c>
      <c r="AB152">
        <v>1290872.42</v>
      </c>
      <c r="AC152">
        <v>73429.56</v>
      </c>
      <c r="AE152">
        <v>10000</v>
      </c>
      <c r="AF152" s="76">
        <f t="shared" si="18"/>
        <v>482900.95999999996</v>
      </c>
      <c r="AG152" s="31">
        <f t="shared" si="19"/>
        <v>65587</v>
      </c>
      <c r="AH152" s="21">
        <f t="shared" si="20"/>
        <v>417313.95999999996</v>
      </c>
      <c r="AI152" s="15">
        <f t="shared" si="21"/>
        <v>3251776</v>
      </c>
      <c r="AJ152" s="16">
        <f t="shared" si="22"/>
        <v>3056386.98</v>
      </c>
      <c r="AK152" s="26">
        <f t="shared" si="17"/>
        <v>195389.02000000002</v>
      </c>
    </row>
    <row r="153" spans="1:37" x14ac:dyDescent="0.25">
      <c r="A153" s="1" t="s">
        <v>493</v>
      </c>
      <c r="B153" s="1" t="s">
        <v>494</v>
      </c>
      <c r="C153" s="66">
        <v>4089</v>
      </c>
      <c r="D153" s="67" t="s">
        <v>1210</v>
      </c>
      <c r="E153" t="s">
        <v>3129</v>
      </c>
      <c r="F153" s="297">
        <v>602359.53</v>
      </c>
      <c r="G153" s="297">
        <v>0</v>
      </c>
      <c r="H153" s="297">
        <v>223602.61</v>
      </c>
      <c r="I153">
        <v>745044.98</v>
      </c>
      <c r="J153">
        <v>115957.05</v>
      </c>
      <c r="M153" s="297">
        <v>1086.74</v>
      </c>
      <c r="O153">
        <v>662257.37</v>
      </c>
      <c r="Q153">
        <v>511906.95</v>
      </c>
      <c r="S153" s="297">
        <v>2768093.54</v>
      </c>
      <c r="T153" s="297">
        <v>262000</v>
      </c>
      <c r="U153" s="297">
        <v>498.71</v>
      </c>
      <c r="W153" s="297">
        <v>2612762</v>
      </c>
      <c r="X153" s="297">
        <v>63000</v>
      </c>
      <c r="Y153">
        <v>3278816</v>
      </c>
      <c r="Z153">
        <v>16048</v>
      </c>
      <c r="AB153">
        <v>1619866.1</v>
      </c>
      <c r="AC153">
        <v>103359.6</v>
      </c>
      <c r="AE153">
        <v>10000</v>
      </c>
      <c r="AF153" s="76">
        <f t="shared" si="18"/>
        <v>825962.14</v>
      </c>
      <c r="AG153" s="31">
        <f t="shared" si="19"/>
        <v>1086.74</v>
      </c>
      <c r="AH153" s="21">
        <f t="shared" si="20"/>
        <v>824875.4</v>
      </c>
      <c r="AI153" s="15">
        <f t="shared" si="21"/>
        <v>5706354.25</v>
      </c>
      <c r="AJ153" s="16">
        <f t="shared" si="22"/>
        <v>5028089.6999999993</v>
      </c>
      <c r="AK153" s="26">
        <f t="shared" si="17"/>
        <v>678264.55000000075</v>
      </c>
    </row>
    <row r="154" spans="1:37" x14ac:dyDescent="0.25">
      <c r="A154" s="1" t="s">
        <v>493</v>
      </c>
      <c r="B154" s="1" t="s">
        <v>494</v>
      </c>
      <c r="C154" s="66">
        <v>5940</v>
      </c>
      <c r="D154" s="67" t="s">
        <v>1211</v>
      </c>
      <c r="E154" t="s">
        <v>3130</v>
      </c>
      <c r="F154" s="297">
        <v>1196745.19</v>
      </c>
      <c r="G154" s="297">
        <v>0</v>
      </c>
      <c r="H154" s="297">
        <v>143672.68</v>
      </c>
      <c r="I154">
        <v>644043.06000000006</v>
      </c>
      <c r="J154">
        <v>148641.97</v>
      </c>
      <c r="M154" s="297">
        <v>127444.14</v>
      </c>
      <c r="O154">
        <v>-1553505.16</v>
      </c>
      <c r="Q154">
        <v>3252587.34</v>
      </c>
      <c r="S154" s="297">
        <v>2756898.43</v>
      </c>
      <c r="T154" s="297">
        <v>140300</v>
      </c>
      <c r="U154" s="297">
        <v>890.59</v>
      </c>
      <c r="W154" s="297">
        <v>1718951.5</v>
      </c>
      <c r="X154" s="297">
        <v>30000</v>
      </c>
      <c r="Y154">
        <v>2339883.5</v>
      </c>
      <c r="Z154">
        <v>3000</v>
      </c>
      <c r="AB154">
        <v>1949359.44</v>
      </c>
      <c r="AC154">
        <v>174127</v>
      </c>
      <c r="AE154">
        <v>10000</v>
      </c>
      <c r="AF154" s="76">
        <f t="shared" si="18"/>
        <v>1340417.8699999999</v>
      </c>
      <c r="AG154" s="31">
        <f t="shared" si="19"/>
        <v>127444.14</v>
      </c>
      <c r="AH154" s="21">
        <f t="shared" si="20"/>
        <v>1212973.73</v>
      </c>
      <c r="AI154" s="15">
        <f t="shared" si="21"/>
        <v>4647040.5199999996</v>
      </c>
      <c r="AJ154" s="16">
        <f t="shared" si="22"/>
        <v>4476369.9399999995</v>
      </c>
      <c r="AK154" s="26">
        <f t="shared" si="17"/>
        <v>170670.58000000007</v>
      </c>
    </row>
    <row r="155" spans="1:37" x14ac:dyDescent="0.25">
      <c r="A155" s="1" t="s">
        <v>493</v>
      </c>
      <c r="B155" s="1" t="s">
        <v>494</v>
      </c>
      <c r="C155" s="66">
        <v>3290</v>
      </c>
      <c r="D155" s="67" t="s">
        <v>1212</v>
      </c>
      <c r="E155" t="s">
        <v>3175</v>
      </c>
      <c r="F155" s="297">
        <v>755307.22</v>
      </c>
      <c r="G155" s="297">
        <v>0</v>
      </c>
      <c r="H155" s="297">
        <v>148068.68</v>
      </c>
      <c r="I155">
        <v>1486447.88</v>
      </c>
      <c r="J155">
        <v>107888.99</v>
      </c>
      <c r="M155" s="297">
        <v>196.82</v>
      </c>
      <c r="O155">
        <v>-529564.99</v>
      </c>
      <c r="Q155">
        <v>2705484.32</v>
      </c>
      <c r="S155" s="297">
        <v>2269479.9900000002</v>
      </c>
      <c r="T155" s="297">
        <v>200380</v>
      </c>
      <c r="U155" s="297">
        <v>712.5</v>
      </c>
      <c r="W155" s="297">
        <v>1089272</v>
      </c>
      <c r="X155" s="297">
        <v>14980</v>
      </c>
      <c r="Y155">
        <v>1458796</v>
      </c>
      <c r="Z155">
        <v>720</v>
      </c>
      <c r="AB155">
        <v>1701900.68</v>
      </c>
      <c r="AC155">
        <v>127943.19</v>
      </c>
      <c r="AE155">
        <v>10000</v>
      </c>
      <c r="AF155" s="76">
        <f t="shared" si="18"/>
        <v>903375.89999999991</v>
      </c>
      <c r="AG155" s="31">
        <f t="shared" si="19"/>
        <v>196.82</v>
      </c>
      <c r="AH155" s="21">
        <f t="shared" si="20"/>
        <v>903179.08</v>
      </c>
      <c r="AI155" s="15">
        <f t="shared" si="21"/>
        <v>3574824.49</v>
      </c>
      <c r="AJ155" s="16">
        <f t="shared" si="22"/>
        <v>3299359.8699999996</v>
      </c>
      <c r="AK155" s="26">
        <f t="shared" si="17"/>
        <v>275464.62000000058</v>
      </c>
    </row>
    <row r="156" spans="1:37" x14ac:dyDescent="0.25">
      <c r="A156" s="1" t="s">
        <v>497</v>
      </c>
      <c r="B156" s="1" t="s">
        <v>498</v>
      </c>
      <c r="C156" s="66">
        <v>3875</v>
      </c>
      <c r="D156" s="67" t="s">
        <v>1213</v>
      </c>
      <c r="E156" t="s">
        <v>3131</v>
      </c>
      <c r="F156" s="297">
        <v>876782.6</v>
      </c>
      <c r="G156" s="297">
        <v>0</v>
      </c>
      <c r="H156" s="297">
        <v>79018.27</v>
      </c>
      <c r="I156">
        <v>284395.43</v>
      </c>
      <c r="J156">
        <v>86299.8</v>
      </c>
      <c r="M156" s="297">
        <v>3398.04</v>
      </c>
      <c r="P156">
        <v>-771368.44</v>
      </c>
      <c r="Q156">
        <v>1733406.94</v>
      </c>
      <c r="S156" s="297">
        <v>1691353.23</v>
      </c>
      <c r="T156" s="297">
        <v>775915</v>
      </c>
      <c r="U156" s="297">
        <v>542.46</v>
      </c>
      <c r="W156" s="297">
        <v>1757700</v>
      </c>
      <c r="X156" s="297">
        <v>11500</v>
      </c>
      <c r="Y156">
        <v>2428719.25</v>
      </c>
      <c r="Z156">
        <v>2000</v>
      </c>
      <c r="AA156">
        <v>11386</v>
      </c>
      <c r="AB156">
        <v>771546.32</v>
      </c>
      <c r="AC156">
        <v>254832.06</v>
      </c>
      <c r="AE156">
        <v>45000</v>
      </c>
      <c r="AF156" s="76">
        <f t="shared" si="18"/>
        <v>955800.87</v>
      </c>
      <c r="AG156" s="31">
        <f t="shared" si="19"/>
        <v>3398.04</v>
      </c>
      <c r="AH156" s="21">
        <f t="shared" si="20"/>
        <v>952402.83</v>
      </c>
      <c r="AI156" s="15">
        <f t="shared" si="21"/>
        <v>4237010.6899999995</v>
      </c>
      <c r="AJ156" s="16">
        <f t="shared" si="22"/>
        <v>3513483.63</v>
      </c>
      <c r="AK156" s="26">
        <f t="shared" si="17"/>
        <v>723527.05999999959</v>
      </c>
    </row>
    <row r="157" spans="1:37" x14ac:dyDescent="0.25">
      <c r="A157" s="1" t="s">
        <v>497</v>
      </c>
      <c r="B157" s="1" t="s">
        <v>498</v>
      </c>
      <c r="C157" s="66">
        <v>4209</v>
      </c>
      <c r="D157" s="67" t="s">
        <v>1214</v>
      </c>
      <c r="E157" t="s">
        <v>3132</v>
      </c>
      <c r="F157" s="297">
        <v>582542.77</v>
      </c>
      <c r="G157" s="297">
        <v>0</v>
      </c>
      <c r="H157" s="297">
        <v>31067.59</v>
      </c>
      <c r="I157">
        <v>69610.13</v>
      </c>
      <c r="J157">
        <v>76063.820000000007</v>
      </c>
      <c r="M157" s="297">
        <v>975</v>
      </c>
      <c r="P157">
        <v>-1475347.24</v>
      </c>
      <c r="Q157">
        <v>1890457.72</v>
      </c>
      <c r="S157" s="297">
        <v>1026220.85</v>
      </c>
      <c r="T157" s="297">
        <v>504281</v>
      </c>
      <c r="U157" s="297">
        <v>376.14</v>
      </c>
      <c r="W157" s="297">
        <v>1119200</v>
      </c>
      <c r="X157" s="297">
        <v>27000</v>
      </c>
      <c r="Y157">
        <v>1430504</v>
      </c>
      <c r="AA157">
        <v>4800</v>
      </c>
      <c r="AB157">
        <v>511427.01</v>
      </c>
      <c r="AC157">
        <v>30435.65</v>
      </c>
      <c r="AE157">
        <v>54000</v>
      </c>
      <c r="AF157" s="76">
        <f t="shared" si="18"/>
        <v>613610.36</v>
      </c>
      <c r="AG157" s="31">
        <f t="shared" si="19"/>
        <v>975</v>
      </c>
      <c r="AH157" s="21">
        <f t="shared" si="20"/>
        <v>612635.36</v>
      </c>
      <c r="AI157" s="15">
        <f t="shared" si="21"/>
        <v>2677077.9900000002</v>
      </c>
      <c r="AJ157" s="16">
        <f t="shared" si="22"/>
        <v>2031166.66</v>
      </c>
      <c r="AK157" s="26">
        <f t="shared" si="17"/>
        <v>645911.33000000031</v>
      </c>
    </row>
    <row r="158" spans="1:37" x14ac:dyDescent="0.25">
      <c r="A158" s="1" t="s">
        <v>497</v>
      </c>
      <c r="B158" s="1" t="s">
        <v>498</v>
      </c>
      <c r="C158" s="66">
        <v>5209</v>
      </c>
      <c r="D158" s="67" t="s">
        <v>1215</v>
      </c>
      <c r="E158" t="s">
        <v>3133</v>
      </c>
      <c r="F158" s="297">
        <v>560754.04</v>
      </c>
      <c r="G158" s="297">
        <v>0</v>
      </c>
      <c r="H158" s="297">
        <v>123569.81</v>
      </c>
      <c r="I158">
        <v>1945884.4</v>
      </c>
      <c r="J158">
        <v>-60655.45</v>
      </c>
      <c r="M158" s="297">
        <v>6.9</v>
      </c>
      <c r="P158">
        <v>1780150.13</v>
      </c>
      <c r="Q158">
        <v>715300.29</v>
      </c>
      <c r="S158" s="297">
        <v>1873884.42</v>
      </c>
      <c r="T158" s="297">
        <v>168030</v>
      </c>
      <c r="U158" s="297">
        <v>423.24</v>
      </c>
      <c r="W158" s="297">
        <v>1351910</v>
      </c>
      <c r="X158" s="297">
        <v>13500</v>
      </c>
      <c r="Y158">
        <v>2104067</v>
      </c>
      <c r="AA158">
        <v>15080</v>
      </c>
      <c r="AB158">
        <v>463634.61</v>
      </c>
      <c r="AC158">
        <v>287295.57</v>
      </c>
      <c r="AF158" s="76">
        <f t="shared" si="18"/>
        <v>684323.85000000009</v>
      </c>
      <c r="AG158" s="31">
        <f t="shared" si="19"/>
        <v>6.9</v>
      </c>
      <c r="AH158" s="21">
        <f t="shared" si="20"/>
        <v>684316.95000000007</v>
      </c>
      <c r="AI158" s="15">
        <f t="shared" si="21"/>
        <v>3407747.66</v>
      </c>
      <c r="AJ158" s="16">
        <f t="shared" si="22"/>
        <v>2870077.1799999997</v>
      </c>
      <c r="AK158" s="26">
        <f t="shared" si="17"/>
        <v>537670.48000000045</v>
      </c>
    </row>
    <row r="159" spans="1:37" x14ac:dyDescent="0.25">
      <c r="A159" s="1" t="s">
        <v>497</v>
      </c>
      <c r="B159" s="1" t="s">
        <v>498</v>
      </c>
      <c r="C159" s="66">
        <v>5460</v>
      </c>
      <c r="D159" s="67" t="s">
        <v>1216</v>
      </c>
      <c r="E159" t="s">
        <v>3134</v>
      </c>
      <c r="F159" s="297">
        <v>409203.76</v>
      </c>
      <c r="G159" s="297">
        <v>0</v>
      </c>
      <c r="H159" s="297">
        <v>128818.14</v>
      </c>
      <c r="I159">
        <v>103859.53</v>
      </c>
      <c r="J159">
        <v>88979.03</v>
      </c>
      <c r="M159" s="297">
        <v>2771.04</v>
      </c>
      <c r="P159">
        <v>-819109.57</v>
      </c>
      <c r="Q159">
        <v>1595931.52</v>
      </c>
      <c r="S159" s="297">
        <v>1825974.23</v>
      </c>
      <c r="T159" s="297">
        <v>29500</v>
      </c>
      <c r="U159" s="297">
        <v>663.75</v>
      </c>
      <c r="W159" s="297">
        <v>1220940</v>
      </c>
      <c r="Y159">
        <v>1966835</v>
      </c>
      <c r="AA159">
        <v>12120</v>
      </c>
      <c r="AB159">
        <v>568161.24</v>
      </c>
      <c r="AC159">
        <v>99680.02</v>
      </c>
      <c r="AE159">
        <v>89051.75</v>
      </c>
      <c r="AF159" s="76">
        <f t="shared" si="18"/>
        <v>538021.9</v>
      </c>
      <c r="AG159" s="31">
        <f t="shared" si="19"/>
        <v>2771.04</v>
      </c>
      <c r="AH159" s="21">
        <f t="shared" si="20"/>
        <v>535250.86</v>
      </c>
      <c r="AI159" s="15">
        <f t="shared" si="21"/>
        <v>3077077.98</v>
      </c>
      <c r="AJ159" s="16">
        <f t="shared" si="22"/>
        <v>2735848.0100000002</v>
      </c>
      <c r="AK159" s="26">
        <f t="shared" si="17"/>
        <v>341229.96999999974</v>
      </c>
    </row>
    <row r="160" spans="1:37" x14ac:dyDescent="0.25">
      <c r="A160" s="1" t="s">
        <v>501</v>
      </c>
      <c r="B160" s="1" t="s">
        <v>502</v>
      </c>
      <c r="C160" s="66">
        <v>2090</v>
      </c>
      <c r="D160" s="67" t="s">
        <v>1217</v>
      </c>
      <c r="E160" t="s">
        <v>3135</v>
      </c>
      <c r="F160" s="297">
        <v>421579.58</v>
      </c>
      <c r="G160" s="297">
        <v>0</v>
      </c>
      <c r="H160" s="297">
        <v>48981.62</v>
      </c>
      <c r="I160">
        <v>245525.98</v>
      </c>
      <c r="J160">
        <v>906530.82</v>
      </c>
      <c r="K160" s="297">
        <v>14355</v>
      </c>
      <c r="M160" s="297">
        <v>374.32</v>
      </c>
      <c r="P160">
        <v>-1351937.17</v>
      </c>
      <c r="Q160">
        <v>2218013.29</v>
      </c>
      <c r="S160" s="297">
        <v>1490039.32</v>
      </c>
      <c r="T160" s="297">
        <v>14250</v>
      </c>
      <c r="U160" s="297">
        <v>1190.43</v>
      </c>
      <c r="W160" s="297">
        <v>1333676.5</v>
      </c>
      <c r="Y160">
        <v>1673654.5</v>
      </c>
      <c r="AB160">
        <v>225013.81</v>
      </c>
      <c r="AC160">
        <v>76623.38</v>
      </c>
      <c r="AF160" s="76">
        <f t="shared" si="18"/>
        <v>470561.2</v>
      </c>
      <c r="AG160" s="31">
        <f t="shared" si="19"/>
        <v>14729.32</v>
      </c>
      <c r="AH160" s="21">
        <f t="shared" si="20"/>
        <v>455831.88</v>
      </c>
      <c r="AI160" s="15">
        <f t="shared" si="21"/>
        <v>2839156.25</v>
      </c>
      <c r="AJ160" s="16">
        <f t="shared" si="22"/>
        <v>1975291.69</v>
      </c>
      <c r="AK160" s="26">
        <f t="shared" si="17"/>
        <v>863864.56</v>
      </c>
    </row>
    <row r="161" spans="1:37" x14ac:dyDescent="0.25">
      <c r="A161" s="1" t="s">
        <v>501</v>
      </c>
      <c r="B161" s="1" t="s">
        <v>502</v>
      </c>
      <c r="C161" s="66">
        <v>3852</v>
      </c>
      <c r="D161" s="67" t="s">
        <v>1218</v>
      </c>
      <c r="E161" t="s">
        <v>3136</v>
      </c>
      <c r="F161" s="297">
        <v>418104.19</v>
      </c>
      <c r="G161" s="297">
        <v>0</v>
      </c>
      <c r="H161" s="297">
        <v>44974.59</v>
      </c>
      <c r="I161">
        <v>110745.28</v>
      </c>
      <c r="J161">
        <v>346449.91</v>
      </c>
      <c r="M161" s="297">
        <v>814.95</v>
      </c>
      <c r="P161">
        <v>-765562.14</v>
      </c>
      <c r="Q161">
        <v>1904185.77</v>
      </c>
      <c r="S161" s="297">
        <v>876164.71</v>
      </c>
      <c r="T161" s="297">
        <v>115337</v>
      </c>
      <c r="U161" s="297">
        <v>599.64</v>
      </c>
      <c r="W161" s="297">
        <v>2211387</v>
      </c>
      <c r="X161" s="297">
        <v>11840</v>
      </c>
      <c r="Y161">
        <v>2655151</v>
      </c>
      <c r="AB161">
        <v>383438.79</v>
      </c>
      <c r="AC161">
        <v>155275.67000000001</v>
      </c>
      <c r="AF161" s="76">
        <f t="shared" si="18"/>
        <v>463078.78</v>
      </c>
      <c r="AG161" s="31">
        <f t="shared" si="19"/>
        <v>814.95</v>
      </c>
      <c r="AH161" s="21">
        <f t="shared" si="20"/>
        <v>462263.83</v>
      </c>
      <c r="AI161" s="15">
        <f t="shared" si="21"/>
        <v>3215328.35</v>
      </c>
      <c r="AJ161" s="16">
        <f t="shared" si="22"/>
        <v>3193865.46</v>
      </c>
      <c r="AK161" s="26">
        <f t="shared" si="17"/>
        <v>21462.89000000013</v>
      </c>
    </row>
    <row r="162" spans="1:37" x14ac:dyDescent="0.25">
      <c r="A162" s="1" t="s">
        <v>501</v>
      </c>
      <c r="B162" s="1" t="s">
        <v>502</v>
      </c>
      <c r="C162" s="66">
        <v>4000</v>
      </c>
      <c r="D162" s="67" t="s">
        <v>1219</v>
      </c>
      <c r="E162" t="s">
        <v>3137</v>
      </c>
      <c r="F162" s="297">
        <v>278950.84999999998</v>
      </c>
      <c r="G162" s="297">
        <v>0</v>
      </c>
      <c r="H162" s="297">
        <v>35940.31</v>
      </c>
      <c r="I162">
        <v>352766.92</v>
      </c>
      <c r="J162">
        <v>393608.99</v>
      </c>
      <c r="M162" s="297">
        <v>136.63999999999999</v>
      </c>
      <c r="P162">
        <v>-872815.34</v>
      </c>
      <c r="Q162">
        <v>2050038.21</v>
      </c>
      <c r="S162" s="297">
        <v>962633.34</v>
      </c>
      <c r="U162" s="297">
        <v>378.09</v>
      </c>
      <c r="W162" s="297">
        <v>1395635</v>
      </c>
      <c r="Y162">
        <v>1866254</v>
      </c>
      <c r="AB162">
        <v>195101.71</v>
      </c>
      <c r="AC162">
        <v>185033.16</v>
      </c>
      <c r="AF162" s="76">
        <f t="shared" si="18"/>
        <v>314891.15999999997</v>
      </c>
      <c r="AG162" s="31">
        <f t="shared" si="19"/>
        <v>136.63999999999999</v>
      </c>
      <c r="AH162" s="21">
        <f t="shared" si="20"/>
        <v>314754.51999999996</v>
      </c>
      <c r="AI162" s="15">
        <f t="shared" si="21"/>
        <v>2358646.4299999997</v>
      </c>
      <c r="AJ162" s="16">
        <f t="shared" si="22"/>
        <v>2246388.87</v>
      </c>
      <c r="AK162" s="26">
        <f t="shared" si="17"/>
        <v>112257.55999999959</v>
      </c>
    </row>
    <row r="163" spans="1:37" x14ac:dyDescent="0.25">
      <c r="A163" s="1" t="s">
        <v>501</v>
      </c>
      <c r="B163" s="1" t="s">
        <v>502</v>
      </c>
      <c r="C163" s="66">
        <v>5502</v>
      </c>
      <c r="D163" s="67" t="s">
        <v>1220</v>
      </c>
      <c r="E163" t="s">
        <v>3138</v>
      </c>
      <c r="F163" s="297">
        <v>485544.67</v>
      </c>
      <c r="H163" s="297">
        <v>92597.85</v>
      </c>
      <c r="I163">
        <v>1225474.07</v>
      </c>
      <c r="J163">
        <v>277685.57</v>
      </c>
      <c r="K163" s="297">
        <v>2190</v>
      </c>
      <c r="M163" s="297">
        <v>480</v>
      </c>
      <c r="P163">
        <v>1961602.78</v>
      </c>
      <c r="Q163">
        <v>345682.71</v>
      </c>
      <c r="S163" s="297">
        <v>643897.37</v>
      </c>
      <c r="T163" s="297">
        <v>281300</v>
      </c>
      <c r="U163" s="297">
        <v>684.33</v>
      </c>
      <c r="W163" s="297">
        <v>1964536.5</v>
      </c>
      <c r="X163" s="297">
        <v>37331</v>
      </c>
      <c r="Y163">
        <v>2398941.5</v>
      </c>
      <c r="AB163">
        <v>230158.24</v>
      </c>
      <c r="AC163">
        <v>289102.78999999998</v>
      </c>
      <c r="AF163" s="76">
        <f t="shared" si="18"/>
        <v>578142.52</v>
      </c>
      <c r="AG163" s="31">
        <f t="shared" si="19"/>
        <v>2670</v>
      </c>
      <c r="AH163" s="21">
        <f t="shared" si="20"/>
        <v>575472.52</v>
      </c>
      <c r="AI163" s="15">
        <f t="shared" si="21"/>
        <v>2927749.2</v>
      </c>
      <c r="AJ163" s="16">
        <f t="shared" si="22"/>
        <v>2918202.5300000003</v>
      </c>
      <c r="AK163" s="26">
        <f t="shared" si="17"/>
        <v>9546.6699999999255</v>
      </c>
    </row>
    <row r="164" spans="1:37" x14ac:dyDescent="0.25">
      <c r="A164" s="1" t="s">
        <v>505</v>
      </c>
      <c r="B164" s="1" t="s">
        <v>506</v>
      </c>
      <c r="C164" s="66">
        <v>2505</v>
      </c>
      <c r="D164" s="67" t="s">
        <v>1221</v>
      </c>
      <c r="E164" t="s">
        <v>3139</v>
      </c>
      <c r="F164" s="297">
        <v>999536.21</v>
      </c>
      <c r="G164" s="297">
        <v>0</v>
      </c>
      <c r="H164" s="297">
        <v>63251.03</v>
      </c>
      <c r="I164">
        <v>690202.08</v>
      </c>
      <c r="J164">
        <v>148988.35</v>
      </c>
      <c r="M164" s="297">
        <v>254.04</v>
      </c>
      <c r="P164">
        <v>969753.64</v>
      </c>
      <c r="Q164">
        <v>633085.80000000005</v>
      </c>
      <c r="S164" s="297">
        <v>1032103.27</v>
      </c>
      <c r="T164" s="297">
        <v>234400</v>
      </c>
      <c r="U164" s="297">
        <v>785.58</v>
      </c>
      <c r="W164" s="297">
        <v>783640</v>
      </c>
      <c r="X164" s="297">
        <v>28500</v>
      </c>
      <c r="Y164">
        <v>1098217</v>
      </c>
      <c r="AB164">
        <v>397033.93</v>
      </c>
      <c r="AC164">
        <v>140245.01999999999</v>
      </c>
      <c r="AF164" s="76">
        <f t="shared" si="18"/>
        <v>1062787.24</v>
      </c>
      <c r="AG164" s="31">
        <f t="shared" si="19"/>
        <v>254.04</v>
      </c>
      <c r="AH164" s="21">
        <f t="shared" si="20"/>
        <v>1062533.2</v>
      </c>
      <c r="AI164" s="15">
        <f t="shared" si="21"/>
        <v>2079428.85</v>
      </c>
      <c r="AJ164" s="16">
        <f t="shared" si="22"/>
        <v>1635495.95</v>
      </c>
      <c r="AK164" s="26">
        <f t="shared" si="17"/>
        <v>443932.90000000014</v>
      </c>
    </row>
    <row r="165" spans="1:37" x14ac:dyDescent="0.25">
      <c r="A165" s="1" t="s">
        <v>505</v>
      </c>
      <c r="B165" s="1" t="s">
        <v>506</v>
      </c>
      <c r="C165" s="66">
        <v>3733</v>
      </c>
      <c r="D165" s="67" t="s">
        <v>1222</v>
      </c>
      <c r="E165" t="s">
        <v>3140</v>
      </c>
      <c r="F165" s="297">
        <v>1843073.92</v>
      </c>
      <c r="G165" s="297">
        <v>0</v>
      </c>
      <c r="H165" s="297">
        <v>39181.25</v>
      </c>
      <c r="I165">
        <v>66210.06</v>
      </c>
      <c r="J165">
        <v>223726.03</v>
      </c>
      <c r="M165" s="297">
        <v>192.47</v>
      </c>
      <c r="P165">
        <v>148508.89000000001</v>
      </c>
      <c r="Q165">
        <v>1315994.6399999999</v>
      </c>
      <c r="S165" s="297">
        <v>1398030.76</v>
      </c>
      <c r="T165" s="297">
        <v>204000</v>
      </c>
      <c r="U165" s="297">
        <v>1673.42</v>
      </c>
      <c r="W165" s="297">
        <v>1667730</v>
      </c>
      <c r="X165" s="297">
        <v>111100</v>
      </c>
      <c r="Y165">
        <v>2052616</v>
      </c>
      <c r="AB165">
        <v>396867.76</v>
      </c>
      <c r="AC165">
        <v>28965.06</v>
      </c>
      <c r="AD165">
        <v>51360</v>
      </c>
      <c r="AF165" s="76">
        <f t="shared" si="18"/>
        <v>1882255.17</v>
      </c>
      <c r="AG165" s="31">
        <f t="shared" si="19"/>
        <v>192.47</v>
      </c>
      <c r="AH165" s="21">
        <f t="shared" si="20"/>
        <v>1882062.7</v>
      </c>
      <c r="AI165" s="15">
        <f t="shared" si="21"/>
        <v>3382534.1799999997</v>
      </c>
      <c r="AJ165" s="16">
        <f t="shared" si="22"/>
        <v>2529808.8199999998</v>
      </c>
      <c r="AK165" s="26">
        <f t="shared" si="17"/>
        <v>852725.35999999987</v>
      </c>
    </row>
    <row r="166" spans="1:37" x14ac:dyDescent="0.25">
      <c r="A166" s="1" t="s">
        <v>505</v>
      </c>
      <c r="B166" s="1" t="s">
        <v>506</v>
      </c>
      <c r="C166" s="66">
        <v>5221</v>
      </c>
      <c r="D166" s="67" t="s">
        <v>1223</v>
      </c>
      <c r="E166" t="s">
        <v>3141</v>
      </c>
      <c r="F166" s="297">
        <v>1148553.49</v>
      </c>
      <c r="G166" s="297">
        <v>0</v>
      </c>
      <c r="H166" s="297">
        <v>55329.83</v>
      </c>
      <c r="I166">
        <v>83876.22</v>
      </c>
      <c r="J166">
        <v>415998.86</v>
      </c>
      <c r="K166" s="297">
        <v>7500</v>
      </c>
      <c r="M166" s="297">
        <v>619.48</v>
      </c>
      <c r="P166">
        <v>-410467.24</v>
      </c>
      <c r="Q166">
        <v>1954472.19</v>
      </c>
      <c r="S166" s="297">
        <v>1478049.2</v>
      </c>
      <c r="T166" s="297">
        <v>186000</v>
      </c>
      <c r="U166" s="297">
        <v>979.87</v>
      </c>
      <c r="W166" s="297">
        <v>2149420</v>
      </c>
      <c r="X166" s="297">
        <v>27000</v>
      </c>
      <c r="Y166">
        <v>2566428</v>
      </c>
      <c r="AB166">
        <v>787142.37</v>
      </c>
      <c r="AC166">
        <v>157180.23000000001</v>
      </c>
      <c r="AD166">
        <v>52500</v>
      </c>
      <c r="AF166" s="76">
        <f t="shared" si="18"/>
        <v>1203883.32</v>
      </c>
      <c r="AG166" s="31">
        <f t="shared" si="19"/>
        <v>8119.48</v>
      </c>
      <c r="AH166" s="21">
        <f t="shared" si="20"/>
        <v>1195763.8400000001</v>
      </c>
      <c r="AI166" s="15">
        <f t="shared" si="21"/>
        <v>3841449.0700000003</v>
      </c>
      <c r="AJ166" s="16">
        <f t="shared" si="22"/>
        <v>3563250.6</v>
      </c>
      <c r="AK166" s="26">
        <f t="shared" si="17"/>
        <v>278198.4700000002</v>
      </c>
    </row>
    <row r="167" spans="1:37" x14ac:dyDescent="0.25">
      <c r="A167" s="1" t="s">
        <v>505</v>
      </c>
      <c r="B167" s="1" t="s">
        <v>506</v>
      </c>
      <c r="C167" s="66">
        <v>2747</v>
      </c>
      <c r="D167" s="67" t="s">
        <v>1224</v>
      </c>
      <c r="E167" t="s">
        <v>3142</v>
      </c>
      <c r="F167" s="297">
        <v>1060348.1100000001</v>
      </c>
      <c r="G167" s="297">
        <v>0</v>
      </c>
      <c r="H167" s="297">
        <v>42222.34</v>
      </c>
      <c r="I167">
        <v>308183.25</v>
      </c>
      <c r="J167">
        <v>37428.83</v>
      </c>
      <c r="K167" s="297">
        <v>18900</v>
      </c>
      <c r="M167" s="297">
        <v>354.76</v>
      </c>
      <c r="P167">
        <v>-258143.61</v>
      </c>
      <c r="Q167">
        <v>1659140.58</v>
      </c>
      <c r="S167" s="297">
        <v>1132211.74</v>
      </c>
      <c r="T167" s="297">
        <v>25200</v>
      </c>
      <c r="U167" s="297">
        <v>1299.6099999999999</v>
      </c>
      <c r="W167" s="297">
        <v>1341170</v>
      </c>
      <c r="X167" s="297">
        <v>29500</v>
      </c>
      <c r="Y167">
        <v>1641054</v>
      </c>
      <c r="AB167">
        <v>733522.76</v>
      </c>
      <c r="AC167">
        <v>83886.33</v>
      </c>
      <c r="AD167">
        <v>45000</v>
      </c>
      <c r="AF167" s="76">
        <f t="shared" si="18"/>
        <v>1102570.4500000002</v>
      </c>
      <c r="AG167" s="31">
        <f t="shared" si="19"/>
        <v>19254.759999999998</v>
      </c>
      <c r="AH167" s="21">
        <f t="shared" si="20"/>
        <v>1083315.6900000002</v>
      </c>
      <c r="AI167" s="15">
        <f t="shared" si="21"/>
        <v>2529381.35</v>
      </c>
      <c r="AJ167" s="16">
        <f t="shared" si="22"/>
        <v>2503463.09</v>
      </c>
      <c r="AK167" s="26">
        <f t="shared" si="17"/>
        <v>25918.260000000242</v>
      </c>
    </row>
    <row r="168" spans="1:37" x14ac:dyDescent="0.25">
      <c r="A168" s="1" t="s">
        <v>505</v>
      </c>
      <c r="B168" s="1" t="s">
        <v>506</v>
      </c>
      <c r="C168" s="66">
        <v>3860</v>
      </c>
      <c r="D168" s="67" t="s">
        <v>1225</v>
      </c>
      <c r="E168" t="s">
        <v>3143</v>
      </c>
      <c r="F168" s="297">
        <v>297969.32</v>
      </c>
      <c r="G168" s="297">
        <v>0</v>
      </c>
      <c r="H168" s="297">
        <v>34757.39</v>
      </c>
      <c r="I168">
        <v>152223.43</v>
      </c>
      <c r="J168">
        <v>189930.38</v>
      </c>
      <c r="K168" s="297">
        <v>44795</v>
      </c>
      <c r="M168" s="297">
        <v>1309.98</v>
      </c>
      <c r="P168">
        <v>-2633095.4700000002</v>
      </c>
      <c r="Q168">
        <v>3430123.36</v>
      </c>
      <c r="S168" s="297">
        <v>1427034.32</v>
      </c>
      <c r="U168" s="297">
        <v>417.94</v>
      </c>
      <c r="W168" s="297">
        <v>2225520</v>
      </c>
      <c r="X168" s="297">
        <v>15250</v>
      </c>
      <c r="Y168">
        <v>2613433.79</v>
      </c>
      <c r="Z168">
        <v>5672</v>
      </c>
      <c r="AA168">
        <v>19000</v>
      </c>
      <c r="AB168">
        <v>934201.51</v>
      </c>
      <c r="AC168">
        <v>91941.66</v>
      </c>
      <c r="AD168">
        <v>36000</v>
      </c>
      <c r="AF168" s="76">
        <f t="shared" si="18"/>
        <v>332726.71000000002</v>
      </c>
      <c r="AG168" s="31">
        <f t="shared" si="19"/>
        <v>46104.98</v>
      </c>
      <c r="AH168" s="21">
        <f t="shared" si="20"/>
        <v>286621.73000000004</v>
      </c>
      <c r="AI168" s="15">
        <f t="shared" si="21"/>
        <v>3668222.26</v>
      </c>
      <c r="AJ168" s="16">
        <f t="shared" si="22"/>
        <v>3700248.96</v>
      </c>
      <c r="AK168" s="26">
        <f t="shared" si="17"/>
        <v>-32026.700000000186</v>
      </c>
    </row>
    <row r="169" spans="1:37" x14ac:dyDescent="0.25">
      <c r="A169" s="1" t="s">
        <v>509</v>
      </c>
      <c r="B169" s="1" t="s">
        <v>510</v>
      </c>
      <c r="C169" s="66">
        <v>992</v>
      </c>
      <c r="D169" s="67" t="s">
        <v>1226</v>
      </c>
      <c r="E169" t="s">
        <v>3144</v>
      </c>
      <c r="F169" s="297">
        <v>345568.31</v>
      </c>
      <c r="G169" s="297">
        <v>0</v>
      </c>
      <c r="H169" s="297">
        <v>69162.59</v>
      </c>
      <c r="I169">
        <v>399773.27</v>
      </c>
      <c r="J169">
        <v>152569.15</v>
      </c>
      <c r="M169" s="297">
        <v>1155.93</v>
      </c>
      <c r="P169">
        <v>915401.62</v>
      </c>
      <c r="S169" s="297">
        <v>1443815.69</v>
      </c>
      <c r="U169" s="297">
        <v>770.37</v>
      </c>
      <c r="W169" s="297">
        <v>1101220</v>
      </c>
      <c r="X169" s="297">
        <v>17000</v>
      </c>
      <c r="Y169">
        <v>1529389</v>
      </c>
      <c r="Z169">
        <v>3000</v>
      </c>
      <c r="AB169">
        <v>364324.86</v>
      </c>
      <c r="AC169">
        <v>25700.18</v>
      </c>
      <c r="AF169" s="76">
        <f t="shared" si="18"/>
        <v>414730.9</v>
      </c>
      <c r="AG169" s="31">
        <f t="shared" si="19"/>
        <v>1155.93</v>
      </c>
      <c r="AH169" s="21">
        <f t="shared" si="20"/>
        <v>413574.97000000003</v>
      </c>
      <c r="AI169" s="15">
        <f t="shared" si="21"/>
        <v>2562806.06</v>
      </c>
      <c r="AJ169" s="16">
        <f t="shared" si="22"/>
        <v>1922414.0399999998</v>
      </c>
      <c r="AK169" s="26">
        <f t="shared" si="17"/>
        <v>640392.02000000025</v>
      </c>
    </row>
    <row r="170" spans="1:37" x14ac:dyDescent="0.25">
      <c r="A170" s="1" t="s">
        <v>509</v>
      </c>
      <c r="B170" s="1" t="s">
        <v>510</v>
      </c>
      <c r="C170" s="66">
        <v>5690</v>
      </c>
      <c r="D170" s="67" t="s">
        <v>1227</v>
      </c>
      <c r="E170" t="s">
        <v>3145</v>
      </c>
      <c r="F170" s="297">
        <v>523818.97</v>
      </c>
      <c r="G170" s="297">
        <v>0</v>
      </c>
      <c r="H170" s="297">
        <v>76445.67</v>
      </c>
      <c r="I170">
        <v>150263.89000000001</v>
      </c>
      <c r="J170">
        <v>473511.59</v>
      </c>
      <c r="M170" s="297">
        <v>915.95</v>
      </c>
      <c r="P170">
        <v>1261350.3999999999</v>
      </c>
      <c r="S170" s="297">
        <v>1685240.13</v>
      </c>
      <c r="U170" s="297">
        <v>1078.55</v>
      </c>
      <c r="W170" s="297">
        <v>1496750</v>
      </c>
      <c r="X170" s="297">
        <v>34000</v>
      </c>
      <c r="Y170">
        <v>2117916.84</v>
      </c>
      <c r="AB170">
        <v>564391.21</v>
      </c>
      <c r="AC170">
        <v>122088.11</v>
      </c>
      <c r="AF170" s="76">
        <f t="shared" si="18"/>
        <v>600264.64</v>
      </c>
      <c r="AG170" s="31">
        <f t="shared" si="19"/>
        <v>915.95</v>
      </c>
      <c r="AH170" s="21">
        <f t="shared" si="20"/>
        <v>599348.69000000006</v>
      </c>
      <c r="AI170" s="15">
        <f t="shared" si="21"/>
        <v>3217068.6799999997</v>
      </c>
      <c r="AJ170" s="16">
        <f t="shared" si="22"/>
        <v>2804396.1599999997</v>
      </c>
      <c r="AK170" s="26">
        <f t="shared" si="17"/>
        <v>412672.52</v>
      </c>
    </row>
    <row r="171" spans="1:37" x14ac:dyDescent="0.25">
      <c r="A171" s="1" t="s">
        <v>509</v>
      </c>
      <c r="B171" s="1" t="s">
        <v>510</v>
      </c>
      <c r="C171" s="66">
        <v>3265</v>
      </c>
      <c r="D171" s="67" t="s">
        <v>1228</v>
      </c>
      <c r="E171" t="s">
        <v>3146</v>
      </c>
      <c r="F171" s="297">
        <v>190223.62</v>
      </c>
      <c r="H171" s="297">
        <v>47935.11</v>
      </c>
      <c r="I171">
        <v>319690.44</v>
      </c>
      <c r="J171">
        <v>723083.66</v>
      </c>
      <c r="M171" s="297">
        <v>18</v>
      </c>
      <c r="P171">
        <v>1190014.76</v>
      </c>
      <c r="S171" s="297">
        <v>1227846.1399999999</v>
      </c>
      <c r="U171" s="297">
        <v>485.43</v>
      </c>
      <c r="W171" s="297">
        <v>1356070</v>
      </c>
      <c r="X171" s="297">
        <v>22000</v>
      </c>
      <c r="Y171">
        <v>1826582</v>
      </c>
      <c r="Z171">
        <v>1500</v>
      </c>
      <c r="AB171">
        <v>274283.76</v>
      </c>
      <c r="AC171">
        <v>60359.49</v>
      </c>
      <c r="AF171" s="76">
        <f t="shared" si="18"/>
        <v>238158.72999999998</v>
      </c>
      <c r="AG171" s="31">
        <f t="shared" si="19"/>
        <v>18</v>
      </c>
      <c r="AH171" s="21">
        <f t="shared" si="20"/>
        <v>238140.72999999998</v>
      </c>
      <c r="AI171" s="15">
        <f t="shared" si="21"/>
        <v>2606401.5699999998</v>
      </c>
      <c r="AJ171" s="16">
        <f t="shared" si="22"/>
        <v>2162725.25</v>
      </c>
      <c r="AK171" s="26">
        <f t="shared" si="17"/>
        <v>443676.31999999983</v>
      </c>
    </row>
    <row r="172" spans="1:37" x14ac:dyDescent="0.25">
      <c r="A172" s="1" t="s">
        <v>509</v>
      </c>
      <c r="B172" s="1" t="s">
        <v>510</v>
      </c>
      <c r="C172" s="66">
        <v>5131</v>
      </c>
      <c r="D172" s="67" t="s">
        <v>1229</v>
      </c>
      <c r="E172" t="s">
        <v>3147</v>
      </c>
      <c r="F172" s="297">
        <v>1071806.6599999999</v>
      </c>
      <c r="G172" s="297">
        <v>0</v>
      </c>
      <c r="H172" s="297">
        <v>91947.95</v>
      </c>
      <c r="I172">
        <v>46443.86</v>
      </c>
      <c r="J172">
        <v>-47257.46</v>
      </c>
      <c r="M172" s="297">
        <v>883.6</v>
      </c>
      <c r="P172">
        <v>722298.2</v>
      </c>
      <c r="S172" s="297">
        <v>1485139.12</v>
      </c>
      <c r="T172" s="297">
        <v>291520</v>
      </c>
      <c r="U172" s="297">
        <v>1150.6600000000001</v>
      </c>
      <c r="W172" s="297">
        <v>2043070</v>
      </c>
      <c r="X172" s="297">
        <v>34000</v>
      </c>
      <c r="Y172">
        <v>2551093</v>
      </c>
      <c r="AA172">
        <v>6000</v>
      </c>
      <c r="AB172">
        <v>308231.21000000002</v>
      </c>
      <c r="AC172">
        <v>132190.10999999999</v>
      </c>
      <c r="AF172" s="76">
        <f t="shared" si="18"/>
        <v>1163754.6099999999</v>
      </c>
      <c r="AG172" s="31">
        <f t="shared" si="19"/>
        <v>883.6</v>
      </c>
      <c r="AH172" s="21">
        <f t="shared" si="20"/>
        <v>1162871.0099999998</v>
      </c>
      <c r="AI172" s="15">
        <f t="shared" si="21"/>
        <v>3854879.7800000003</v>
      </c>
      <c r="AJ172" s="16">
        <f t="shared" si="22"/>
        <v>2997514.32</v>
      </c>
      <c r="AK172" s="26">
        <f t="shared" si="17"/>
        <v>857365.46000000043</v>
      </c>
    </row>
    <row r="173" spans="1:37" x14ac:dyDescent="0.25">
      <c r="A173" s="1" t="s">
        <v>509</v>
      </c>
      <c r="B173" s="1" t="s">
        <v>510</v>
      </c>
      <c r="C173" s="66">
        <v>3470</v>
      </c>
      <c r="D173" s="67" t="s">
        <v>1230</v>
      </c>
      <c r="E173" t="s">
        <v>3148</v>
      </c>
      <c r="F173" s="297">
        <v>1100187.32</v>
      </c>
      <c r="G173" s="297">
        <v>0</v>
      </c>
      <c r="H173" s="297">
        <v>115473.66</v>
      </c>
      <c r="I173">
        <v>282165.67</v>
      </c>
      <c r="J173">
        <v>281283.39</v>
      </c>
      <c r="M173" s="297">
        <v>1414.98</v>
      </c>
      <c r="P173">
        <v>1516605.12</v>
      </c>
      <c r="S173" s="297">
        <v>1623223.59</v>
      </c>
      <c r="T173" s="297">
        <v>263900</v>
      </c>
      <c r="U173" s="297">
        <v>1792.04</v>
      </c>
      <c r="W173" s="297">
        <v>1746230</v>
      </c>
      <c r="X173" s="297">
        <v>29000</v>
      </c>
      <c r="Y173">
        <v>2251328</v>
      </c>
      <c r="Z173">
        <v>4500</v>
      </c>
      <c r="AA173">
        <v>2940</v>
      </c>
      <c r="AB173">
        <v>575550.5</v>
      </c>
      <c r="AC173">
        <v>128573.44</v>
      </c>
      <c r="AF173" s="76">
        <f t="shared" si="18"/>
        <v>1215660.98</v>
      </c>
      <c r="AG173" s="31">
        <f t="shared" si="19"/>
        <v>1414.98</v>
      </c>
      <c r="AH173" s="21">
        <f t="shared" si="20"/>
        <v>1214246</v>
      </c>
      <c r="AI173" s="15">
        <f t="shared" si="21"/>
        <v>3664145.63</v>
      </c>
      <c r="AJ173" s="16">
        <f t="shared" si="22"/>
        <v>2962891.94</v>
      </c>
      <c r="AK173" s="26">
        <f t="shared" si="17"/>
        <v>701253.69</v>
      </c>
    </row>
    <row r="174" spans="1:37" x14ac:dyDescent="0.25">
      <c r="A174" s="1" t="s">
        <v>509</v>
      </c>
      <c r="B174" s="1" t="s">
        <v>510</v>
      </c>
      <c r="C174" s="66">
        <v>6314</v>
      </c>
      <c r="D174" s="67" t="s">
        <v>1231</v>
      </c>
      <c r="E174" t="s">
        <v>3149</v>
      </c>
      <c r="F174" s="297">
        <v>672334.09</v>
      </c>
      <c r="G174" s="297">
        <v>0</v>
      </c>
      <c r="H174" s="297">
        <v>41264.39</v>
      </c>
      <c r="I174">
        <v>303175.11</v>
      </c>
      <c r="J174">
        <v>158861.76999999999</v>
      </c>
      <c r="M174" s="297">
        <v>-616.41999999999996</v>
      </c>
      <c r="P174">
        <v>1064877.83</v>
      </c>
      <c r="S174" s="297">
        <v>2131283.9</v>
      </c>
      <c r="U174" s="297">
        <v>979.26</v>
      </c>
      <c r="W174" s="297">
        <v>1617640</v>
      </c>
      <c r="X174" s="297">
        <v>34000</v>
      </c>
      <c r="Y174">
        <v>2500081.92</v>
      </c>
      <c r="AB174">
        <v>636582.22</v>
      </c>
      <c r="AC174">
        <v>80046.320000000007</v>
      </c>
      <c r="AF174" s="76">
        <f t="shared" si="18"/>
        <v>713598.48</v>
      </c>
      <c r="AG174" s="31">
        <f t="shared" si="19"/>
        <v>-616.41999999999996</v>
      </c>
      <c r="AH174" s="21">
        <f t="shared" si="20"/>
        <v>714214.9</v>
      </c>
      <c r="AI174" s="15">
        <f t="shared" si="21"/>
        <v>3783903.1599999997</v>
      </c>
      <c r="AJ174" s="16">
        <f t="shared" si="22"/>
        <v>3216710.4599999995</v>
      </c>
      <c r="AK174" s="26">
        <f t="shared" si="17"/>
        <v>567192.70000000019</v>
      </c>
    </row>
    <row r="175" spans="1:37" x14ac:dyDescent="0.25">
      <c r="A175" s="1" t="s">
        <v>513</v>
      </c>
      <c r="B175" s="1" t="s">
        <v>514</v>
      </c>
      <c r="C175" s="66">
        <v>4818</v>
      </c>
      <c r="D175" s="67" t="s">
        <v>1232</v>
      </c>
      <c r="E175" t="s">
        <v>3150</v>
      </c>
      <c r="F175" s="297">
        <v>1777528.75</v>
      </c>
      <c r="G175" s="297">
        <v>0</v>
      </c>
      <c r="H175" s="297">
        <v>559815.66</v>
      </c>
      <c r="I175">
        <v>96727.87</v>
      </c>
      <c r="J175">
        <v>172332.17</v>
      </c>
      <c r="M175" s="297">
        <v>514.11</v>
      </c>
      <c r="P175">
        <v>-282522.40000000002</v>
      </c>
      <c r="Q175">
        <v>1908740.29</v>
      </c>
      <c r="S175" s="297">
        <v>2166874.6</v>
      </c>
      <c r="T175" s="297">
        <v>326000</v>
      </c>
      <c r="U175" s="297">
        <v>1356.83</v>
      </c>
      <c r="W175" s="297">
        <v>1545030</v>
      </c>
      <c r="Y175">
        <v>2142458</v>
      </c>
      <c r="AB175">
        <v>412052.01</v>
      </c>
      <c r="AC175">
        <v>59078.97</v>
      </c>
      <c r="AF175" s="76">
        <f t="shared" si="18"/>
        <v>2337344.41</v>
      </c>
      <c r="AG175" s="31">
        <f t="shared" si="19"/>
        <v>514.11</v>
      </c>
      <c r="AH175" s="21">
        <f t="shared" si="20"/>
        <v>2336830.3000000003</v>
      </c>
      <c r="AI175" s="15">
        <f t="shared" si="21"/>
        <v>4039261.43</v>
      </c>
      <c r="AJ175" s="16">
        <f t="shared" si="22"/>
        <v>2613588.98</v>
      </c>
      <c r="AK175" s="26">
        <f t="shared" si="17"/>
        <v>1425672.4500000002</v>
      </c>
    </row>
    <row r="176" spans="1:37" x14ac:dyDescent="0.25">
      <c r="A176" s="1" t="s">
        <v>513</v>
      </c>
      <c r="B176" s="1" t="s">
        <v>514</v>
      </c>
      <c r="C176" s="66">
        <v>3493</v>
      </c>
      <c r="D176" s="67" t="s">
        <v>1233</v>
      </c>
      <c r="E176" t="s">
        <v>3151</v>
      </c>
      <c r="F176" s="297">
        <v>1385024.88</v>
      </c>
      <c r="G176" s="297">
        <v>9700</v>
      </c>
      <c r="H176" s="297">
        <v>301866.15999999997</v>
      </c>
      <c r="I176">
        <v>281573.36</v>
      </c>
      <c r="J176">
        <v>757496.48</v>
      </c>
      <c r="M176" s="297">
        <v>65.42</v>
      </c>
      <c r="P176">
        <v>-625494.52</v>
      </c>
      <c r="Q176">
        <v>2036218.61</v>
      </c>
      <c r="S176" s="297">
        <v>2838333.61</v>
      </c>
      <c r="T176" s="297">
        <v>296000</v>
      </c>
      <c r="U176" s="297">
        <v>960.16</v>
      </c>
      <c r="W176" s="297">
        <v>1106550</v>
      </c>
      <c r="Y176">
        <v>1594099</v>
      </c>
      <c r="AB176">
        <v>518114.42</v>
      </c>
      <c r="AC176">
        <v>150381.48000000001</v>
      </c>
      <c r="AF176" s="76">
        <f t="shared" si="18"/>
        <v>1696591.0399999998</v>
      </c>
      <c r="AG176" s="31">
        <f t="shared" si="19"/>
        <v>65.42</v>
      </c>
      <c r="AH176" s="21">
        <f t="shared" si="20"/>
        <v>1696525.6199999999</v>
      </c>
      <c r="AI176" s="15">
        <f t="shared" si="21"/>
        <v>4241843.7699999996</v>
      </c>
      <c r="AJ176" s="16">
        <f t="shared" si="22"/>
        <v>2262594.9</v>
      </c>
      <c r="AK176" s="26">
        <f t="shared" si="17"/>
        <v>1979248.8699999996</v>
      </c>
    </row>
    <row r="177" spans="1:37" x14ac:dyDescent="0.25">
      <c r="A177" s="1" t="s">
        <v>513</v>
      </c>
      <c r="B177" s="1" t="s">
        <v>514</v>
      </c>
      <c r="C177" s="66">
        <v>2171</v>
      </c>
      <c r="D177" s="67" t="s">
        <v>1234</v>
      </c>
      <c r="E177" t="s">
        <v>3152</v>
      </c>
      <c r="F177" s="297">
        <v>933288.81</v>
      </c>
      <c r="G177" s="297">
        <v>33966</v>
      </c>
      <c r="H177" s="297">
        <v>272358.28000000003</v>
      </c>
      <c r="I177">
        <v>10</v>
      </c>
      <c r="J177">
        <v>184039.03</v>
      </c>
      <c r="M177" s="297">
        <v>1574.6</v>
      </c>
      <c r="P177">
        <v>-1444997.47</v>
      </c>
      <c r="Q177">
        <v>2581996.2400000002</v>
      </c>
      <c r="S177" s="297">
        <v>1353882.13</v>
      </c>
      <c r="T177" s="297">
        <v>193900</v>
      </c>
      <c r="U177" s="297">
        <v>883.16</v>
      </c>
      <c r="W177" s="297">
        <v>1009260</v>
      </c>
      <c r="Y177">
        <v>1419170</v>
      </c>
      <c r="AB177">
        <v>480872.76</v>
      </c>
      <c r="AC177">
        <v>44581.279999999999</v>
      </c>
      <c r="AE177">
        <v>6000</v>
      </c>
      <c r="AF177" s="76">
        <f t="shared" si="18"/>
        <v>1239613.0900000001</v>
      </c>
      <c r="AG177" s="31">
        <f t="shared" si="19"/>
        <v>1574.6</v>
      </c>
      <c r="AH177" s="21">
        <f t="shared" si="20"/>
        <v>1238038.49</v>
      </c>
      <c r="AI177" s="15">
        <f t="shared" si="21"/>
        <v>2557925.29</v>
      </c>
      <c r="AJ177" s="16">
        <f t="shared" si="22"/>
        <v>1950624.04</v>
      </c>
      <c r="AK177" s="26">
        <f t="shared" si="17"/>
        <v>607301.25</v>
      </c>
    </row>
    <row r="178" spans="1:37" x14ac:dyDescent="0.25">
      <c r="A178" s="1" t="s">
        <v>513</v>
      </c>
      <c r="B178" s="1" t="s">
        <v>514</v>
      </c>
      <c r="C178" s="66">
        <v>4974</v>
      </c>
      <c r="D178" s="67" t="s">
        <v>1235</v>
      </c>
      <c r="E178" t="s">
        <v>3153</v>
      </c>
      <c r="F178" s="297">
        <v>1067507.93</v>
      </c>
      <c r="G178" s="297">
        <v>47090</v>
      </c>
      <c r="H178" s="297">
        <v>553897.75</v>
      </c>
      <c r="I178">
        <v>3871.14</v>
      </c>
      <c r="J178">
        <v>165088.28</v>
      </c>
      <c r="M178" s="297">
        <v>1261.92</v>
      </c>
      <c r="P178">
        <v>22098.97</v>
      </c>
      <c r="Q178">
        <v>1442473.15</v>
      </c>
      <c r="S178" s="297">
        <v>1730689.04</v>
      </c>
      <c r="T178" s="297">
        <v>368316</v>
      </c>
      <c r="U178" s="297">
        <v>650.78</v>
      </c>
      <c r="W178" s="297">
        <v>1161540</v>
      </c>
      <c r="X178" s="297">
        <v>80</v>
      </c>
      <c r="Y178">
        <v>1577793</v>
      </c>
      <c r="AB178">
        <v>583145.88</v>
      </c>
      <c r="AC178">
        <v>298305.88</v>
      </c>
      <c r="AF178" s="76">
        <f t="shared" si="18"/>
        <v>1668495.68</v>
      </c>
      <c r="AG178" s="31">
        <f t="shared" si="19"/>
        <v>1261.92</v>
      </c>
      <c r="AH178" s="21">
        <f t="shared" si="20"/>
        <v>1667233.76</v>
      </c>
      <c r="AI178" s="15">
        <f t="shared" si="21"/>
        <v>3261275.82</v>
      </c>
      <c r="AJ178" s="16">
        <f t="shared" si="22"/>
        <v>2459244.7599999998</v>
      </c>
      <c r="AK178" s="26">
        <f t="shared" si="17"/>
        <v>802031.06</v>
      </c>
    </row>
    <row r="179" spans="1:37" x14ac:dyDescent="0.25">
      <c r="A179" s="1" t="s">
        <v>513</v>
      </c>
      <c r="B179" s="1" t="s">
        <v>514</v>
      </c>
      <c r="C179" s="66">
        <v>2190</v>
      </c>
      <c r="D179" s="67" t="s">
        <v>1236</v>
      </c>
      <c r="E179" t="s">
        <v>3154</v>
      </c>
      <c r="F179" s="297">
        <v>1080604.25</v>
      </c>
      <c r="G179" s="297">
        <v>0</v>
      </c>
      <c r="H179" s="297">
        <v>289260.52</v>
      </c>
      <c r="I179">
        <v>30000.77</v>
      </c>
      <c r="J179">
        <v>65265.33</v>
      </c>
      <c r="M179" s="297">
        <v>0</v>
      </c>
      <c r="P179">
        <v>-725814.17</v>
      </c>
      <c r="Q179">
        <v>1708773.29</v>
      </c>
      <c r="S179" s="297">
        <v>1227739.7</v>
      </c>
      <c r="T179" s="297">
        <v>311745</v>
      </c>
      <c r="U179" s="297">
        <v>836.79</v>
      </c>
      <c r="W179" s="297">
        <v>772560</v>
      </c>
      <c r="Y179">
        <v>983923</v>
      </c>
      <c r="Z179">
        <v>20524</v>
      </c>
      <c r="AB179">
        <v>387126.09</v>
      </c>
      <c r="AC179">
        <v>129708.65</v>
      </c>
      <c r="AF179" s="76">
        <f t="shared" si="18"/>
        <v>1369864.77</v>
      </c>
      <c r="AG179" s="31">
        <f t="shared" si="19"/>
        <v>0</v>
      </c>
      <c r="AH179" s="21">
        <f t="shared" si="20"/>
        <v>1369864.77</v>
      </c>
      <c r="AI179" s="15">
        <f t="shared" si="21"/>
        <v>2312881.4900000002</v>
      </c>
      <c r="AJ179" s="16">
        <f t="shared" si="22"/>
        <v>1521281.74</v>
      </c>
      <c r="AK179" s="26">
        <f t="shared" si="17"/>
        <v>791599.75000000023</v>
      </c>
    </row>
    <row r="180" spans="1:37" x14ac:dyDescent="0.25">
      <c r="A180" s="1" t="s">
        <v>513</v>
      </c>
      <c r="B180" s="1" t="s">
        <v>514</v>
      </c>
      <c r="C180" s="66">
        <v>3183</v>
      </c>
      <c r="D180" s="67" t="s">
        <v>1237</v>
      </c>
      <c r="E180" t="s">
        <v>3155</v>
      </c>
      <c r="F180" s="297">
        <v>1099641.3500000001</v>
      </c>
      <c r="G180" s="297">
        <v>0</v>
      </c>
      <c r="H180" s="297">
        <v>432979</v>
      </c>
      <c r="I180">
        <v>9498.7800000000007</v>
      </c>
      <c r="J180">
        <v>26391.68</v>
      </c>
      <c r="M180" s="297">
        <v>223.54</v>
      </c>
      <c r="P180">
        <v>-833970.31</v>
      </c>
      <c r="Q180">
        <v>1572242.02</v>
      </c>
      <c r="S180" s="297">
        <v>1535338.9</v>
      </c>
      <c r="T180" s="297">
        <v>338935</v>
      </c>
      <c r="U180" s="297">
        <v>581.91</v>
      </c>
      <c r="W180" s="297">
        <v>1182960</v>
      </c>
      <c r="Y180">
        <v>1540962</v>
      </c>
      <c r="AB180">
        <v>299509.5</v>
      </c>
      <c r="AC180">
        <v>19816.25</v>
      </c>
      <c r="AF180" s="76">
        <f t="shared" si="18"/>
        <v>1532620.35</v>
      </c>
      <c r="AG180" s="31">
        <f t="shared" si="19"/>
        <v>223.54</v>
      </c>
      <c r="AH180" s="21">
        <f t="shared" si="20"/>
        <v>1532396.81</v>
      </c>
      <c r="AI180" s="15">
        <f t="shared" si="21"/>
        <v>3057815.8099999996</v>
      </c>
      <c r="AJ180" s="16">
        <f t="shared" si="22"/>
        <v>1860287.75</v>
      </c>
      <c r="AK180" s="26">
        <f t="shared" si="17"/>
        <v>1197528.0599999996</v>
      </c>
    </row>
    <row r="181" spans="1:37" x14ac:dyDescent="0.25">
      <c r="A181" s="1" t="s">
        <v>513</v>
      </c>
      <c r="B181" s="1" t="s">
        <v>514</v>
      </c>
      <c r="C181" s="66">
        <v>3642</v>
      </c>
      <c r="D181" s="67" t="s">
        <v>1238</v>
      </c>
      <c r="E181" t="s">
        <v>3156</v>
      </c>
      <c r="F181" s="297">
        <v>1051765.3799999999</v>
      </c>
      <c r="G181" s="297">
        <v>0</v>
      </c>
      <c r="H181" s="297">
        <v>370807.74</v>
      </c>
      <c r="I181">
        <v>77568.53</v>
      </c>
      <c r="J181">
        <v>66184.070000000007</v>
      </c>
      <c r="M181" s="297">
        <v>315.42</v>
      </c>
      <c r="P181">
        <v>154820.74</v>
      </c>
      <c r="Q181">
        <v>1286359.3700000001</v>
      </c>
      <c r="S181" s="297">
        <v>1672043.05</v>
      </c>
      <c r="T181" s="297">
        <v>405590</v>
      </c>
      <c r="U181" s="297">
        <v>896.7</v>
      </c>
      <c r="W181" s="297">
        <v>1617030</v>
      </c>
      <c r="Y181">
        <v>1953552</v>
      </c>
      <c r="AB181">
        <v>946510.46</v>
      </c>
      <c r="AC181">
        <v>281229.59999999998</v>
      </c>
      <c r="AF181" s="76">
        <f t="shared" si="18"/>
        <v>1422573.1199999999</v>
      </c>
      <c r="AG181" s="31">
        <f t="shared" si="19"/>
        <v>315.42</v>
      </c>
      <c r="AH181" s="21">
        <f t="shared" si="20"/>
        <v>1422257.7</v>
      </c>
      <c r="AI181" s="15">
        <f t="shared" si="21"/>
        <v>3695559.75</v>
      </c>
      <c r="AJ181" s="16">
        <f t="shared" si="22"/>
        <v>3181292.06</v>
      </c>
      <c r="AK181" s="26">
        <f t="shared" si="17"/>
        <v>514267.68999999994</v>
      </c>
    </row>
    <row r="182" spans="1:37" x14ac:dyDescent="0.25">
      <c r="A182" s="1" t="s">
        <v>517</v>
      </c>
      <c r="B182" s="1" t="s">
        <v>519</v>
      </c>
      <c r="C182" s="66">
        <v>3093</v>
      </c>
      <c r="D182" s="67" t="s">
        <v>1239</v>
      </c>
      <c r="E182" t="s">
        <v>3157</v>
      </c>
      <c r="F182" s="297">
        <v>570355.14</v>
      </c>
      <c r="G182" s="297">
        <v>39054.879999999997</v>
      </c>
      <c r="H182" s="297">
        <v>71685.87</v>
      </c>
      <c r="I182">
        <v>184824.77</v>
      </c>
      <c r="J182">
        <v>99969</v>
      </c>
      <c r="K182" s="297">
        <v>26646.47</v>
      </c>
      <c r="L182" s="297">
        <v>1107</v>
      </c>
      <c r="P182">
        <v>-815884.01</v>
      </c>
      <c r="Q182">
        <v>1621669.25</v>
      </c>
      <c r="S182" s="297">
        <v>667967.32999999996</v>
      </c>
      <c r="T182" s="297">
        <v>70040</v>
      </c>
      <c r="U182" s="297">
        <v>658.5</v>
      </c>
      <c r="W182" s="297">
        <v>700450</v>
      </c>
      <c r="X182" s="297">
        <v>190822.82</v>
      </c>
      <c r="Y182">
        <v>977096</v>
      </c>
      <c r="AB182">
        <v>252223.94</v>
      </c>
      <c r="AC182">
        <v>48697.760000000002</v>
      </c>
      <c r="AF182" s="76">
        <f t="shared" si="18"/>
        <v>681095.89</v>
      </c>
      <c r="AG182" s="31">
        <f t="shared" si="19"/>
        <v>27753.47</v>
      </c>
      <c r="AH182" s="21">
        <f t="shared" si="20"/>
        <v>653342.42000000004</v>
      </c>
      <c r="AI182" s="15">
        <f t="shared" si="21"/>
        <v>1629938.6500000001</v>
      </c>
      <c r="AJ182" s="16">
        <f t="shared" si="22"/>
        <v>1278017.7</v>
      </c>
      <c r="AK182" s="26">
        <f t="shared" si="17"/>
        <v>351920.95000000019</v>
      </c>
    </row>
    <row r="183" spans="1:37" x14ac:dyDescent="0.25">
      <c r="A183" s="1" t="s">
        <v>517</v>
      </c>
      <c r="B183" s="1" t="s">
        <v>519</v>
      </c>
      <c r="C183" s="66">
        <v>2775</v>
      </c>
      <c r="D183" s="67" t="s">
        <v>1240</v>
      </c>
      <c r="E183" t="s">
        <v>3158</v>
      </c>
      <c r="F183" s="297">
        <v>383007.15</v>
      </c>
      <c r="G183" s="297">
        <v>0</v>
      </c>
      <c r="H183" s="297">
        <v>87346.16</v>
      </c>
      <c r="I183">
        <v>116362.74</v>
      </c>
      <c r="J183">
        <v>583752.44999999995</v>
      </c>
      <c r="K183" s="297">
        <v>55120</v>
      </c>
      <c r="M183" s="297">
        <v>0</v>
      </c>
      <c r="P183">
        <v>-1182690.04</v>
      </c>
      <c r="Q183">
        <v>2143817.25</v>
      </c>
      <c r="S183" s="297">
        <v>994070.07</v>
      </c>
      <c r="T183" s="297">
        <v>99930</v>
      </c>
      <c r="U183" s="297">
        <v>270.95999999999998</v>
      </c>
      <c r="W183" s="297">
        <v>1115630</v>
      </c>
      <c r="X183" s="297">
        <v>390526.75</v>
      </c>
      <c r="Y183">
        <v>1621318</v>
      </c>
      <c r="AB183">
        <v>346856.12</v>
      </c>
      <c r="AC183">
        <v>177391.37</v>
      </c>
      <c r="AF183" s="76">
        <f t="shared" si="18"/>
        <v>470353.31000000006</v>
      </c>
      <c r="AG183" s="31">
        <f t="shared" si="19"/>
        <v>55120</v>
      </c>
      <c r="AH183" s="21">
        <f t="shared" si="20"/>
        <v>415233.31000000006</v>
      </c>
      <c r="AI183" s="15">
        <f t="shared" si="21"/>
        <v>2600427.7799999998</v>
      </c>
      <c r="AJ183" s="16">
        <f t="shared" si="22"/>
        <v>2145565.4900000002</v>
      </c>
      <c r="AK183" s="26">
        <f t="shared" si="17"/>
        <v>454862.28999999957</v>
      </c>
    </row>
    <row r="184" spans="1:37" x14ac:dyDescent="0.25">
      <c r="A184" s="1" t="s">
        <v>517</v>
      </c>
      <c r="B184" s="1" t="s">
        <v>519</v>
      </c>
      <c r="C184" s="66">
        <v>2224</v>
      </c>
      <c r="D184" s="67" t="s">
        <v>1241</v>
      </c>
      <c r="E184" t="s">
        <v>3159</v>
      </c>
      <c r="F184" s="297">
        <v>506155.72</v>
      </c>
      <c r="G184" s="297">
        <v>798</v>
      </c>
      <c r="H184" s="297">
        <v>21816.68</v>
      </c>
      <c r="I184">
        <v>1994114.6</v>
      </c>
      <c r="J184">
        <v>177531.29</v>
      </c>
      <c r="K184" s="297">
        <v>0</v>
      </c>
      <c r="P184">
        <v>2417802.64</v>
      </c>
      <c r="Q184">
        <v>309335.96999999997</v>
      </c>
      <c r="S184" s="297">
        <v>570369.21</v>
      </c>
      <c r="T184" s="297">
        <v>65500</v>
      </c>
      <c r="U184" s="297">
        <v>490.65</v>
      </c>
      <c r="W184" s="297">
        <v>770400</v>
      </c>
      <c r="X184" s="297">
        <v>157320.20000000001</v>
      </c>
      <c r="Y184">
        <v>921034</v>
      </c>
      <c r="AB184">
        <v>273303.36</v>
      </c>
      <c r="AC184">
        <v>129825.02</v>
      </c>
      <c r="AF184" s="76">
        <f t="shared" si="18"/>
        <v>528770.4</v>
      </c>
      <c r="AG184" s="31">
        <f t="shared" si="19"/>
        <v>0</v>
      </c>
      <c r="AH184" s="21">
        <f t="shared" si="20"/>
        <v>528770.4</v>
      </c>
      <c r="AI184" s="15">
        <f t="shared" si="21"/>
        <v>1564080.0599999998</v>
      </c>
      <c r="AJ184" s="16">
        <f t="shared" si="22"/>
        <v>1324162.3799999999</v>
      </c>
      <c r="AK184" s="26">
        <f t="shared" si="17"/>
        <v>239917.67999999993</v>
      </c>
    </row>
    <row r="185" spans="1:37" x14ac:dyDescent="0.25">
      <c r="A185" s="1" t="s">
        <v>517</v>
      </c>
      <c r="B185" s="1" t="s">
        <v>519</v>
      </c>
      <c r="C185" s="66">
        <v>2037</v>
      </c>
      <c r="D185" s="67" t="s">
        <v>1242</v>
      </c>
      <c r="E185" t="s">
        <v>3160</v>
      </c>
      <c r="F185" s="297">
        <v>417257.49</v>
      </c>
      <c r="G185" s="297">
        <v>55809.4</v>
      </c>
      <c r="H185" s="297">
        <v>26100.19</v>
      </c>
      <c r="I185">
        <v>85264.8</v>
      </c>
      <c r="J185">
        <v>559296.01</v>
      </c>
      <c r="K185" s="297">
        <v>19989</v>
      </c>
      <c r="M185" s="297">
        <v>620</v>
      </c>
      <c r="P185">
        <v>-590880.96</v>
      </c>
      <c r="Q185">
        <v>1558084.6</v>
      </c>
      <c r="S185" s="297">
        <v>549145.07999999996</v>
      </c>
      <c r="T185" s="297">
        <v>153070</v>
      </c>
      <c r="U185" s="297">
        <v>291.61</v>
      </c>
      <c r="W185" s="297">
        <v>662580</v>
      </c>
      <c r="X185" s="297">
        <v>175813.05</v>
      </c>
      <c r="Y185">
        <v>868274</v>
      </c>
      <c r="Z185">
        <v>480</v>
      </c>
      <c r="AB185">
        <v>238705.7</v>
      </c>
      <c r="AC185">
        <v>135010.75</v>
      </c>
      <c r="AF185" s="76">
        <f t="shared" si="18"/>
        <v>499167.08</v>
      </c>
      <c r="AG185" s="31">
        <f t="shared" si="19"/>
        <v>20609</v>
      </c>
      <c r="AH185" s="21">
        <f t="shared" si="20"/>
        <v>478558.08</v>
      </c>
      <c r="AI185" s="15">
        <f t="shared" si="21"/>
        <v>1540899.74</v>
      </c>
      <c r="AJ185" s="16">
        <f t="shared" si="22"/>
        <v>1242470.45</v>
      </c>
      <c r="AK185" s="26">
        <f t="shared" si="17"/>
        <v>298429.29000000004</v>
      </c>
    </row>
    <row r="186" spans="1:37" x14ac:dyDescent="0.25">
      <c r="A186" s="1" t="s">
        <v>517</v>
      </c>
      <c r="B186" s="1" t="s">
        <v>519</v>
      </c>
      <c r="C186" s="66">
        <v>3571</v>
      </c>
      <c r="D186" s="67" t="s">
        <v>1243</v>
      </c>
      <c r="E186" t="s">
        <v>3161</v>
      </c>
      <c r="F186" s="297">
        <v>638379.56999999995</v>
      </c>
      <c r="G186" s="297">
        <v>20000</v>
      </c>
      <c r="H186" s="297">
        <v>43644.800000000003</v>
      </c>
      <c r="I186">
        <v>317859.78000000003</v>
      </c>
      <c r="J186">
        <v>45772.32</v>
      </c>
      <c r="K186" s="297">
        <v>0</v>
      </c>
      <c r="M186" s="297">
        <v>918</v>
      </c>
      <c r="P186">
        <v>-1031675.21</v>
      </c>
      <c r="Q186">
        <v>1939631.19</v>
      </c>
      <c r="S186" s="297">
        <v>1054150.1399999999</v>
      </c>
      <c r="T186" s="297">
        <v>171690</v>
      </c>
      <c r="U186" s="297">
        <v>546.04</v>
      </c>
      <c r="W186" s="297">
        <v>1325430</v>
      </c>
      <c r="X186" s="297">
        <v>258485.73</v>
      </c>
      <c r="Y186">
        <v>1574465.8</v>
      </c>
      <c r="AB186">
        <v>702647.02</v>
      </c>
      <c r="AC186">
        <v>54641.599999999999</v>
      </c>
      <c r="AF186" s="76">
        <f t="shared" si="18"/>
        <v>702024.37</v>
      </c>
      <c r="AG186" s="31">
        <f t="shared" si="19"/>
        <v>918</v>
      </c>
      <c r="AH186" s="21">
        <f t="shared" si="20"/>
        <v>701106.37</v>
      </c>
      <c r="AI186" s="15">
        <f t="shared" si="21"/>
        <v>2810301.9099999997</v>
      </c>
      <c r="AJ186" s="16">
        <f t="shared" si="22"/>
        <v>2331754.4200000004</v>
      </c>
      <c r="AK186" s="26">
        <f t="shared" si="17"/>
        <v>478547.48999999929</v>
      </c>
    </row>
    <row r="187" spans="1:37" x14ac:dyDescent="0.25">
      <c r="A187" s="1" t="s">
        <v>517</v>
      </c>
      <c r="B187" s="1" t="s">
        <v>519</v>
      </c>
      <c r="C187" s="66">
        <v>6793</v>
      </c>
      <c r="D187" s="67" t="s">
        <v>1244</v>
      </c>
      <c r="E187" t="s">
        <v>3162</v>
      </c>
      <c r="F187" s="297">
        <v>887883.74</v>
      </c>
      <c r="G187" s="297">
        <v>68864.350000000006</v>
      </c>
      <c r="H187" s="297">
        <v>77889.539999999994</v>
      </c>
      <c r="I187">
        <v>90923.88</v>
      </c>
      <c r="J187">
        <v>103815.83</v>
      </c>
      <c r="K187" s="297">
        <v>10220</v>
      </c>
      <c r="M187" s="297">
        <v>420</v>
      </c>
      <c r="P187">
        <v>-1213901.95</v>
      </c>
      <c r="Q187">
        <v>2258666.42</v>
      </c>
      <c r="S187" s="297">
        <v>1449485.75</v>
      </c>
      <c r="T187" s="297">
        <v>273260</v>
      </c>
      <c r="U187" s="297">
        <v>844.55</v>
      </c>
      <c r="W187" s="297">
        <v>2051556</v>
      </c>
      <c r="X187" s="297">
        <v>288421.75</v>
      </c>
      <c r="Y187">
        <v>2633591.39</v>
      </c>
      <c r="AB187">
        <v>783118.5</v>
      </c>
      <c r="AC187">
        <v>43058.239999999998</v>
      </c>
      <c r="AE187">
        <v>3000</v>
      </c>
      <c r="AF187" s="76">
        <f t="shared" si="18"/>
        <v>1034637.63</v>
      </c>
      <c r="AG187" s="31">
        <f t="shared" si="19"/>
        <v>10640</v>
      </c>
      <c r="AH187" s="21">
        <f t="shared" si="20"/>
        <v>1023997.63</v>
      </c>
      <c r="AI187" s="15">
        <f t="shared" si="21"/>
        <v>4063568.05</v>
      </c>
      <c r="AJ187" s="16">
        <f t="shared" si="22"/>
        <v>3462768.1300000004</v>
      </c>
      <c r="AK187" s="26">
        <f t="shared" si="17"/>
        <v>600799.91999999946</v>
      </c>
    </row>
    <row r="188" spans="1:37" x14ac:dyDescent="0.25">
      <c r="A188" s="1" t="s">
        <v>517</v>
      </c>
      <c r="B188" s="1" t="s">
        <v>519</v>
      </c>
      <c r="C188" s="66">
        <v>1011</v>
      </c>
      <c r="D188" s="67" t="s">
        <v>1245</v>
      </c>
      <c r="E188" t="s">
        <v>3163</v>
      </c>
      <c r="F188" s="297">
        <v>248115.71</v>
      </c>
      <c r="G188" s="297">
        <v>43050.46</v>
      </c>
      <c r="H188" s="297">
        <v>59063.14</v>
      </c>
      <c r="I188">
        <v>-49685.16</v>
      </c>
      <c r="J188">
        <v>254368.07</v>
      </c>
      <c r="K188" s="297">
        <v>12697.22</v>
      </c>
      <c r="P188">
        <v>-2798713.46</v>
      </c>
      <c r="Q188">
        <v>3335566.08</v>
      </c>
      <c r="S188" s="297">
        <v>525086.26</v>
      </c>
      <c r="T188" s="297">
        <v>25000</v>
      </c>
      <c r="U188" s="297">
        <v>240.66</v>
      </c>
      <c r="W188" s="297">
        <v>796770</v>
      </c>
      <c r="X188" s="297">
        <v>172908.04</v>
      </c>
      <c r="Y188">
        <v>1017187.48</v>
      </c>
      <c r="AB188">
        <v>173476.32</v>
      </c>
      <c r="AC188">
        <v>112621.28</v>
      </c>
      <c r="AF188" s="76">
        <f t="shared" si="18"/>
        <v>350229.31</v>
      </c>
      <c r="AG188" s="31">
        <f t="shared" si="19"/>
        <v>12697.22</v>
      </c>
      <c r="AH188" s="21">
        <f t="shared" si="20"/>
        <v>337532.09</v>
      </c>
      <c r="AI188" s="15">
        <f t="shared" si="21"/>
        <v>1520004.96</v>
      </c>
      <c r="AJ188" s="16">
        <f t="shared" si="22"/>
        <v>1303285.08</v>
      </c>
      <c r="AK188" s="26">
        <f t="shared" si="17"/>
        <v>216719.87999999989</v>
      </c>
    </row>
    <row r="189" spans="1:37" x14ac:dyDescent="0.25">
      <c r="A189" s="1" t="s">
        <v>517</v>
      </c>
      <c r="B189" s="1" t="s">
        <v>519</v>
      </c>
      <c r="C189" s="66">
        <v>3164</v>
      </c>
      <c r="D189" s="67" t="s">
        <v>1246</v>
      </c>
      <c r="E189" t="s">
        <v>3164</v>
      </c>
      <c r="F189" s="297">
        <v>673397.69</v>
      </c>
      <c r="G189" s="297">
        <v>1744</v>
      </c>
      <c r="H189" s="297">
        <v>29049.360000000001</v>
      </c>
      <c r="I189">
        <v>129252.18</v>
      </c>
      <c r="J189">
        <v>164196.26999999999</v>
      </c>
      <c r="K189" s="297">
        <v>78475.77</v>
      </c>
      <c r="M189" s="297">
        <v>11383</v>
      </c>
      <c r="P189">
        <v>-1278400.3500000001</v>
      </c>
      <c r="Q189">
        <v>1980732.96</v>
      </c>
      <c r="S189" s="297">
        <v>925327.59</v>
      </c>
      <c r="T189" s="297">
        <v>18661</v>
      </c>
      <c r="U189" s="297">
        <v>651.78</v>
      </c>
      <c r="W189" s="297">
        <v>1256340</v>
      </c>
      <c r="X189" s="297">
        <v>375608.91</v>
      </c>
      <c r="Y189">
        <v>1662890</v>
      </c>
      <c r="Z189">
        <v>2736</v>
      </c>
      <c r="AB189">
        <v>396022.21</v>
      </c>
      <c r="AC189">
        <v>26936.65</v>
      </c>
      <c r="AF189" s="76">
        <f t="shared" si="18"/>
        <v>704191.04999999993</v>
      </c>
      <c r="AG189" s="31">
        <f t="shared" si="19"/>
        <v>89858.77</v>
      </c>
      <c r="AH189" s="21">
        <f t="shared" si="20"/>
        <v>614332.27999999991</v>
      </c>
      <c r="AI189" s="15">
        <f t="shared" si="21"/>
        <v>2576589.2800000003</v>
      </c>
      <c r="AJ189" s="16">
        <f t="shared" si="22"/>
        <v>2088584.8599999999</v>
      </c>
      <c r="AK189" s="26">
        <f t="shared" si="17"/>
        <v>488004.42000000039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4"/>
  <sheetViews>
    <sheetView topLeftCell="R1" zoomScale="102" zoomScaleNormal="102" workbookViewId="0">
      <selection sqref="A1:AI1048576"/>
    </sheetView>
  </sheetViews>
  <sheetFormatPr defaultRowHeight="13.8" x14ac:dyDescent="0.25"/>
  <cols>
    <col min="1" max="1" width="47" bestFit="1" customWidth="1"/>
  </cols>
  <sheetData>
    <row r="1" spans="1:35" x14ac:dyDescent="0.25">
      <c r="A1" t="s">
        <v>2440</v>
      </c>
      <c r="B1" t="s">
        <v>2441</v>
      </c>
      <c r="C1" t="s">
        <v>2442</v>
      </c>
      <c r="D1" t="s">
        <v>2443</v>
      </c>
      <c r="E1" t="s">
        <v>2444</v>
      </c>
      <c r="F1" t="s">
        <v>2445</v>
      </c>
      <c r="G1" t="s">
        <v>2446</v>
      </c>
      <c r="H1" t="s">
        <v>2447</v>
      </c>
      <c r="I1" t="s">
        <v>3181</v>
      </c>
      <c r="J1" t="s">
        <v>2448</v>
      </c>
      <c r="K1" t="s">
        <v>2449</v>
      </c>
      <c r="L1" t="s">
        <v>3340</v>
      </c>
      <c r="M1" t="s">
        <v>2450</v>
      </c>
      <c r="N1" t="s">
        <v>2451</v>
      </c>
      <c r="O1" t="s">
        <v>2452</v>
      </c>
      <c r="P1" t="s">
        <v>2453</v>
      </c>
      <c r="Q1" t="s">
        <v>2454</v>
      </c>
      <c r="R1" t="s">
        <v>2455</v>
      </c>
      <c r="S1" t="s">
        <v>3337</v>
      </c>
      <c r="T1" t="s">
        <v>2456</v>
      </c>
      <c r="U1" t="s">
        <v>2457</v>
      </c>
      <c r="V1" t="s">
        <v>2458</v>
      </c>
      <c r="W1" t="s">
        <v>2459</v>
      </c>
      <c r="X1" t="s">
        <v>2802</v>
      </c>
      <c r="Y1" t="s">
        <v>2460</v>
      </c>
      <c r="Z1" t="s">
        <v>2461</v>
      </c>
      <c r="AA1" t="s">
        <v>2462</v>
      </c>
      <c r="AB1" t="s">
        <v>2463</v>
      </c>
      <c r="AC1" t="s">
        <v>2464</v>
      </c>
      <c r="AD1" t="s">
        <v>2465</v>
      </c>
      <c r="AE1" t="s">
        <v>2466</v>
      </c>
      <c r="AF1" t="s">
        <v>2583</v>
      </c>
      <c r="AG1" t="s">
        <v>2585</v>
      </c>
      <c r="AH1" t="s">
        <v>2467</v>
      </c>
      <c r="AI1" t="s">
        <v>2586</v>
      </c>
    </row>
    <row r="2" spans="1:35" x14ac:dyDescent="0.25">
      <c r="A2" t="s">
        <v>2468</v>
      </c>
      <c r="B2" t="s">
        <v>2469</v>
      </c>
      <c r="C2" t="s">
        <v>2470</v>
      </c>
      <c r="D2" t="s">
        <v>2471</v>
      </c>
      <c r="E2" t="s">
        <v>2472</v>
      </c>
      <c r="F2" t="s">
        <v>2473</v>
      </c>
      <c r="G2" t="s">
        <v>2474</v>
      </c>
      <c r="H2" t="s">
        <v>2475</v>
      </c>
      <c r="I2" t="s">
        <v>3182</v>
      </c>
      <c r="J2" t="s">
        <v>2476</v>
      </c>
      <c r="K2" t="s">
        <v>2477</v>
      </c>
      <c r="L2" t="s">
        <v>3341</v>
      </c>
      <c r="M2" t="s">
        <v>2478</v>
      </c>
      <c r="N2" t="s">
        <v>2479</v>
      </c>
      <c r="O2" t="s">
        <v>2480</v>
      </c>
      <c r="P2" t="s">
        <v>2481</v>
      </c>
      <c r="Q2" t="s">
        <v>2482</v>
      </c>
      <c r="R2" t="s">
        <v>2483</v>
      </c>
      <c r="S2" t="s">
        <v>3338</v>
      </c>
      <c r="T2" t="s">
        <v>2484</v>
      </c>
      <c r="U2" t="s">
        <v>2485</v>
      </c>
      <c r="V2" t="s">
        <v>2486</v>
      </c>
      <c r="W2" t="s">
        <v>2487</v>
      </c>
      <c r="X2" t="s">
        <v>2803</v>
      </c>
      <c r="Y2" t="s">
        <v>2488</v>
      </c>
      <c r="Z2" t="s">
        <v>2489</v>
      </c>
      <c r="AA2" t="s">
        <v>2490</v>
      </c>
      <c r="AB2" t="s">
        <v>2491</v>
      </c>
      <c r="AC2" t="s">
        <v>2492</v>
      </c>
      <c r="AD2" t="s">
        <v>2493</v>
      </c>
      <c r="AE2" t="s">
        <v>2494</v>
      </c>
      <c r="AF2" t="s">
        <v>2588</v>
      </c>
      <c r="AG2" t="s">
        <v>2590</v>
      </c>
      <c r="AH2" t="s">
        <v>2495</v>
      </c>
      <c r="AI2" t="s">
        <v>2591</v>
      </c>
    </row>
    <row r="3" spans="1:35" x14ac:dyDescent="0.25">
      <c r="A3" t="s">
        <v>2496</v>
      </c>
      <c r="B3">
        <v>75130929.549999997</v>
      </c>
      <c r="C3">
        <v>1789302.33</v>
      </c>
      <c r="D3">
        <v>22236887.579999998</v>
      </c>
      <c r="E3">
        <v>213.72</v>
      </c>
      <c r="F3">
        <v>97383696.280000001</v>
      </c>
      <c r="G3">
        <v>45802987.729999997</v>
      </c>
      <c r="H3">
        <v>2</v>
      </c>
      <c r="I3">
        <v>460400</v>
      </c>
      <c r="J3">
        <v>252730</v>
      </c>
      <c r="K3">
        <v>336831.3</v>
      </c>
      <c r="L3">
        <v>800</v>
      </c>
      <c r="M3">
        <v>3183865.23</v>
      </c>
      <c r="N3">
        <v>401034.32</v>
      </c>
      <c r="O3">
        <v>705850.63</v>
      </c>
      <c r="P3">
        <v>-2487546.9</v>
      </c>
      <c r="Q3">
        <v>-50575794.109999999</v>
      </c>
      <c r="R3">
        <v>276992173.44999999</v>
      </c>
      <c r="S3">
        <v>8586.1299999999992</v>
      </c>
      <c r="T3">
        <v>5577.12</v>
      </c>
      <c r="U3">
        <v>115972451.43000001</v>
      </c>
      <c r="V3">
        <v>12475828.800000001</v>
      </c>
      <c r="W3">
        <v>96879.01</v>
      </c>
      <c r="X3">
        <v>4900</v>
      </c>
      <c r="Y3">
        <v>145157894.19999999</v>
      </c>
      <c r="Z3">
        <v>18141301.539999999</v>
      </c>
      <c r="AA3">
        <v>170255140.33000001</v>
      </c>
      <c r="AB3">
        <v>366694</v>
      </c>
      <c r="AC3">
        <v>638741</v>
      </c>
      <c r="AD3">
        <v>61623169.479999997</v>
      </c>
      <c r="AE3">
        <v>16143113.560000001</v>
      </c>
      <c r="AF3">
        <v>227030</v>
      </c>
      <c r="AG3">
        <v>14222.8</v>
      </c>
      <c r="AH3">
        <v>2075313.56</v>
      </c>
      <c r="AI3">
        <v>7000</v>
      </c>
    </row>
    <row r="4" spans="1:35" x14ac:dyDescent="0.25">
      <c r="A4" t="s">
        <v>3183</v>
      </c>
      <c r="B4">
        <v>865610.88</v>
      </c>
      <c r="C4">
        <v>0</v>
      </c>
      <c r="D4">
        <v>78949.77</v>
      </c>
      <c r="F4">
        <v>133187.72</v>
      </c>
      <c r="G4">
        <v>319687.5</v>
      </c>
      <c r="J4">
        <v>3000</v>
      </c>
      <c r="K4">
        <v>3000</v>
      </c>
      <c r="M4">
        <v>145610</v>
      </c>
      <c r="N4">
        <v>977.76</v>
      </c>
      <c r="O4">
        <v>30000</v>
      </c>
      <c r="Q4">
        <v>-1328620.31</v>
      </c>
      <c r="R4">
        <v>2193223.69</v>
      </c>
      <c r="U4">
        <v>936345.98</v>
      </c>
      <c r="W4">
        <v>1010.59</v>
      </c>
      <c r="Y4">
        <v>858210</v>
      </c>
      <c r="Z4">
        <v>71460</v>
      </c>
      <c r="AA4">
        <v>974285</v>
      </c>
      <c r="AB4">
        <v>3000</v>
      </c>
      <c r="AD4">
        <v>408671.28</v>
      </c>
      <c r="AE4">
        <v>16036.56</v>
      </c>
      <c r="AH4">
        <v>10000</v>
      </c>
    </row>
    <row r="5" spans="1:35" x14ac:dyDescent="0.25">
      <c r="A5" t="s">
        <v>3184</v>
      </c>
      <c r="B5">
        <v>560143.18000000005</v>
      </c>
      <c r="C5">
        <v>0</v>
      </c>
      <c r="D5">
        <v>149045.56</v>
      </c>
      <c r="F5">
        <v>860253.28</v>
      </c>
      <c r="G5">
        <v>898121.17</v>
      </c>
      <c r="J5">
        <v>3000</v>
      </c>
      <c r="K5">
        <v>6000</v>
      </c>
      <c r="M5">
        <v>10000</v>
      </c>
      <c r="N5">
        <v>0</v>
      </c>
      <c r="Q5">
        <v>1014425.91</v>
      </c>
      <c r="R5">
        <v>1265427.9099999999</v>
      </c>
      <c r="U5">
        <v>834882.39</v>
      </c>
      <c r="W5">
        <v>745.86</v>
      </c>
      <c r="Y5">
        <v>1313250</v>
      </c>
      <c r="AA5">
        <v>1404008</v>
      </c>
      <c r="AD5">
        <v>441293.95</v>
      </c>
      <c r="AE5">
        <v>14649.93</v>
      </c>
      <c r="AH5">
        <v>10480</v>
      </c>
    </row>
    <row r="6" spans="1:35" x14ac:dyDescent="0.25">
      <c r="A6" t="s">
        <v>3185</v>
      </c>
      <c r="B6">
        <v>678074.18</v>
      </c>
      <c r="C6">
        <v>0</v>
      </c>
      <c r="D6">
        <v>138581.54</v>
      </c>
      <c r="F6">
        <v>1007121.9</v>
      </c>
      <c r="G6">
        <v>787100.47</v>
      </c>
      <c r="J6">
        <v>3000</v>
      </c>
      <c r="K6">
        <v>6000</v>
      </c>
      <c r="M6">
        <v>246000</v>
      </c>
      <c r="N6">
        <v>1625.97</v>
      </c>
      <c r="O6">
        <v>45000</v>
      </c>
      <c r="Q6">
        <v>-1365940.63</v>
      </c>
      <c r="R6">
        <v>3482828.65</v>
      </c>
      <c r="U6">
        <v>906788.36</v>
      </c>
      <c r="V6">
        <v>248430</v>
      </c>
      <c r="W6">
        <v>1556.75</v>
      </c>
      <c r="Y6">
        <v>1656630</v>
      </c>
      <c r="AA6">
        <v>1765750</v>
      </c>
      <c r="AD6">
        <v>682910.17</v>
      </c>
      <c r="AE6">
        <v>91700.84</v>
      </c>
      <c r="AH6">
        <v>10000</v>
      </c>
    </row>
    <row r="7" spans="1:35" x14ac:dyDescent="0.25">
      <c r="A7" t="s">
        <v>3186</v>
      </c>
      <c r="B7">
        <v>748052.9</v>
      </c>
      <c r="C7">
        <v>0</v>
      </c>
      <c r="D7">
        <v>69131.22</v>
      </c>
      <c r="F7">
        <v>151565.93</v>
      </c>
      <c r="G7">
        <v>441856.43</v>
      </c>
      <c r="J7">
        <v>2000</v>
      </c>
      <c r="K7">
        <v>54000</v>
      </c>
      <c r="M7">
        <v>92950</v>
      </c>
      <c r="N7">
        <v>12019.64</v>
      </c>
      <c r="Q7">
        <v>-2930738.58</v>
      </c>
      <c r="R7">
        <v>3940312</v>
      </c>
      <c r="U7">
        <v>834353.53</v>
      </c>
      <c r="W7">
        <v>563.29</v>
      </c>
      <c r="Y7">
        <v>724770</v>
      </c>
      <c r="AA7">
        <v>778770</v>
      </c>
      <c r="AD7">
        <v>417479.79</v>
      </c>
      <c r="AE7">
        <v>139260.24</v>
      </c>
      <c r="AH7">
        <v>10000</v>
      </c>
    </row>
    <row r="8" spans="1:35" x14ac:dyDescent="0.25">
      <c r="A8" t="s">
        <v>3187</v>
      </c>
      <c r="B8">
        <v>656256.14</v>
      </c>
      <c r="C8">
        <v>0</v>
      </c>
      <c r="D8">
        <v>26425.17</v>
      </c>
      <c r="F8">
        <v>291012.86</v>
      </c>
      <c r="G8">
        <v>424372.69</v>
      </c>
      <c r="I8">
        <v>194900</v>
      </c>
      <c r="J8">
        <v>2500</v>
      </c>
      <c r="K8">
        <v>12000</v>
      </c>
      <c r="M8">
        <v>60000</v>
      </c>
      <c r="N8">
        <v>0</v>
      </c>
      <c r="Q8">
        <v>-1443466.16</v>
      </c>
      <c r="R8">
        <v>2735240.51</v>
      </c>
      <c r="U8">
        <v>893622.43</v>
      </c>
      <c r="V8">
        <v>18200</v>
      </c>
      <c r="W8">
        <v>585.69000000000005</v>
      </c>
      <c r="Y8">
        <v>987290</v>
      </c>
      <c r="AA8">
        <v>1055299</v>
      </c>
      <c r="AD8">
        <v>516330.48</v>
      </c>
      <c r="AE8">
        <v>18061.13</v>
      </c>
      <c r="AH8">
        <v>10175</v>
      </c>
    </row>
    <row r="9" spans="1:35" x14ac:dyDescent="0.25">
      <c r="A9" t="s">
        <v>3188</v>
      </c>
      <c r="B9">
        <v>495988.1</v>
      </c>
      <c r="C9">
        <v>0</v>
      </c>
      <c r="D9">
        <v>206745.24</v>
      </c>
      <c r="E9">
        <v>24</v>
      </c>
      <c r="F9">
        <v>757035.11</v>
      </c>
      <c r="G9">
        <v>1168391.6299999999</v>
      </c>
      <c r="K9">
        <v>12000</v>
      </c>
      <c r="M9">
        <v>60000</v>
      </c>
      <c r="Q9">
        <v>-56407.8</v>
      </c>
      <c r="R9">
        <v>2266802.89</v>
      </c>
      <c r="U9">
        <v>714152.15</v>
      </c>
      <c r="V9">
        <v>110000</v>
      </c>
      <c r="W9">
        <v>273.81</v>
      </c>
      <c r="Y9">
        <v>490530</v>
      </c>
      <c r="AA9">
        <v>581467</v>
      </c>
      <c r="AD9">
        <v>286704.84999999998</v>
      </c>
      <c r="AE9">
        <v>22398.12</v>
      </c>
      <c r="AH9">
        <v>10000</v>
      </c>
    </row>
    <row r="10" spans="1:35" x14ac:dyDescent="0.25">
      <c r="A10" t="s">
        <v>3189</v>
      </c>
      <c r="B10">
        <v>478061.12</v>
      </c>
      <c r="C10">
        <v>0</v>
      </c>
      <c r="D10">
        <v>68643.53</v>
      </c>
      <c r="E10">
        <v>21.87</v>
      </c>
      <c r="F10">
        <v>929039.11</v>
      </c>
      <c r="G10">
        <v>360261.87</v>
      </c>
      <c r="K10">
        <v>6500</v>
      </c>
      <c r="N10">
        <v>261.69</v>
      </c>
      <c r="O10">
        <v>50400</v>
      </c>
      <c r="Q10">
        <v>-844981.6</v>
      </c>
      <c r="R10">
        <v>2678016.84</v>
      </c>
      <c r="U10">
        <v>928601.23</v>
      </c>
      <c r="V10">
        <v>59320</v>
      </c>
      <c r="W10">
        <v>690.63</v>
      </c>
      <c r="Y10">
        <v>1053900</v>
      </c>
      <c r="AA10">
        <v>1143393.46</v>
      </c>
      <c r="AD10">
        <v>543110.6</v>
      </c>
      <c r="AE10">
        <v>265895.23</v>
      </c>
      <c r="AH10">
        <v>10000</v>
      </c>
    </row>
    <row r="11" spans="1:35" x14ac:dyDescent="0.25">
      <c r="A11" t="s">
        <v>3190</v>
      </c>
      <c r="B11">
        <v>518017.26</v>
      </c>
      <c r="C11">
        <v>0</v>
      </c>
      <c r="D11">
        <v>119349.47</v>
      </c>
      <c r="F11">
        <v>1680326.64</v>
      </c>
      <c r="G11">
        <v>426259.51</v>
      </c>
      <c r="K11">
        <v>6501</v>
      </c>
      <c r="N11">
        <v>36022.53</v>
      </c>
      <c r="O11">
        <v>82500</v>
      </c>
      <c r="Q11">
        <v>2087810.37</v>
      </c>
      <c r="R11">
        <v>585220.22</v>
      </c>
      <c r="U11">
        <v>1093354.76</v>
      </c>
      <c r="W11">
        <v>615.4</v>
      </c>
      <c r="Y11">
        <v>946770</v>
      </c>
      <c r="AA11">
        <v>1048664</v>
      </c>
      <c r="AB11">
        <v>720</v>
      </c>
      <c r="AC11">
        <v>2656</v>
      </c>
      <c r="AD11">
        <v>698192.07</v>
      </c>
      <c r="AE11">
        <v>181959.33</v>
      </c>
      <c r="AH11">
        <v>10000</v>
      </c>
    </row>
    <row r="12" spans="1:35" x14ac:dyDescent="0.25">
      <c r="A12" t="s">
        <v>3191</v>
      </c>
      <c r="B12">
        <v>681398.23</v>
      </c>
      <c r="C12">
        <v>0</v>
      </c>
      <c r="D12">
        <v>165197.66</v>
      </c>
      <c r="F12">
        <v>248785.26</v>
      </c>
      <c r="G12">
        <v>645276.93999999994</v>
      </c>
      <c r="J12">
        <v>0</v>
      </c>
      <c r="K12">
        <v>6000</v>
      </c>
      <c r="N12">
        <v>1118.8399999999999</v>
      </c>
      <c r="Q12">
        <v>34346.51</v>
      </c>
      <c r="R12">
        <v>1804328.64</v>
      </c>
      <c r="U12">
        <v>805364.17</v>
      </c>
      <c r="W12">
        <v>655.58</v>
      </c>
      <c r="Y12">
        <v>537180</v>
      </c>
      <c r="AA12">
        <v>687473.49</v>
      </c>
      <c r="AD12">
        <v>417830.72</v>
      </c>
      <c r="AE12">
        <v>277051.44</v>
      </c>
      <c r="AH12">
        <v>10000</v>
      </c>
    </row>
    <row r="13" spans="1:35" x14ac:dyDescent="0.25">
      <c r="A13" t="s">
        <v>3192</v>
      </c>
      <c r="B13">
        <v>501412.42</v>
      </c>
      <c r="C13">
        <v>0</v>
      </c>
      <c r="D13">
        <v>36722.5</v>
      </c>
      <c r="F13">
        <v>192986.97</v>
      </c>
      <c r="G13">
        <v>378916.34</v>
      </c>
      <c r="K13">
        <v>-6000</v>
      </c>
      <c r="N13">
        <v>311.5</v>
      </c>
      <c r="Q13">
        <v>450428.32</v>
      </c>
      <c r="R13">
        <v>667029.63</v>
      </c>
      <c r="U13">
        <v>839380.26</v>
      </c>
      <c r="V13">
        <v>13850.2</v>
      </c>
      <c r="W13">
        <v>557.15</v>
      </c>
      <c r="Y13">
        <v>618040</v>
      </c>
      <c r="AA13">
        <v>753449</v>
      </c>
      <c r="AD13">
        <v>595823.43999999994</v>
      </c>
      <c r="AE13">
        <v>60306.39</v>
      </c>
      <c r="AH13">
        <v>4000</v>
      </c>
    </row>
    <row r="14" spans="1:35" x14ac:dyDescent="0.25">
      <c r="A14" t="s">
        <v>3193</v>
      </c>
      <c r="B14">
        <v>495873.12</v>
      </c>
      <c r="C14">
        <v>0</v>
      </c>
      <c r="D14">
        <v>223336.11</v>
      </c>
      <c r="F14">
        <v>3</v>
      </c>
      <c r="G14">
        <v>790760.59</v>
      </c>
      <c r="K14">
        <v>6000</v>
      </c>
      <c r="N14">
        <v>0</v>
      </c>
      <c r="O14">
        <v>6450</v>
      </c>
      <c r="Q14">
        <v>546282.14</v>
      </c>
      <c r="R14">
        <v>818351.54</v>
      </c>
      <c r="U14">
        <v>865564.71</v>
      </c>
      <c r="W14">
        <v>549.12</v>
      </c>
      <c r="Y14">
        <v>688800</v>
      </c>
      <c r="Z14">
        <v>96000</v>
      </c>
      <c r="AA14">
        <v>1006567</v>
      </c>
      <c r="AD14">
        <v>387865.7</v>
      </c>
      <c r="AE14">
        <v>42471.99</v>
      </c>
      <c r="AH14">
        <v>9500</v>
      </c>
    </row>
    <row r="15" spans="1:35" x14ac:dyDescent="0.25">
      <c r="A15" t="s">
        <v>3194</v>
      </c>
      <c r="B15">
        <v>963578.58</v>
      </c>
      <c r="C15">
        <v>0</v>
      </c>
      <c r="D15">
        <v>29691.8</v>
      </c>
      <c r="F15">
        <v>542610.39</v>
      </c>
      <c r="G15">
        <v>79610.53</v>
      </c>
      <c r="K15">
        <v>12000</v>
      </c>
      <c r="M15">
        <v>102280</v>
      </c>
      <c r="N15">
        <v>2590.4299999999998</v>
      </c>
      <c r="O15">
        <v>38000</v>
      </c>
      <c r="Q15">
        <v>-2929233.37</v>
      </c>
      <c r="R15">
        <v>3873985.05</v>
      </c>
      <c r="U15">
        <v>1127670.3600000001</v>
      </c>
      <c r="V15">
        <v>1284.3699999999999</v>
      </c>
      <c r="W15">
        <v>342.37</v>
      </c>
      <c r="Y15">
        <v>1194630</v>
      </c>
      <c r="AA15">
        <v>1254630</v>
      </c>
      <c r="AD15">
        <v>419546.61</v>
      </c>
      <c r="AE15">
        <v>72121.3</v>
      </c>
      <c r="AH15">
        <v>10000</v>
      </c>
    </row>
    <row r="16" spans="1:35" x14ac:dyDescent="0.25">
      <c r="A16" t="s">
        <v>3195</v>
      </c>
      <c r="B16">
        <v>371627.88</v>
      </c>
      <c r="C16">
        <v>0</v>
      </c>
      <c r="D16">
        <v>125421.55</v>
      </c>
      <c r="F16">
        <v>1480793.42</v>
      </c>
      <c r="G16">
        <v>277899.68</v>
      </c>
      <c r="K16">
        <v>12000</v>
      </c>
      <c r="M16">
        <v>38858.01</v>
      </c>
      <c r="N16">
        <v>1935.47</v>
      </c>
      <c r="Q16">
        <v>32853.67</v>
      </c>
      <c r="R16">
        <v>2037072.22</v>
      </c>
      <c r="U16">
        <v>864761.63</v>
      </c>
      <c r="V16">
        <v>70070</v>
      </c>
      <c r="W16">
        <v>340.15</v>
      </c>
      <c r="Y16">
        <v>1269090</v>
      </c>
      <c r="Z16">
        <v>1115.8900000000001</v>
      </c>
      <c r="AA16">
        <v>1345496</v>
      </c>
      <c r="AD16">
        <v>522050.01</v>
      </c>
      <c r="AE16">
        <v>102758.5</v>
      </c>
      <c r="AH16">
        <v>10000</v>
      </c>
    </row>
    <row r="17" spans="1:34" x14ac:dyDescent="0.25">
      <c r="A17" t="s">
        <v>3196</v>
      </c>
      <c r="B17">
        <v>336365.47</v>
      </c>
      <c r="C17">
        <v>0</v>
      </c>
      <c r="D17">
        <v>65058.97</v>
      </c>
      <c r="F17">
        <v>110110.06</v>
      </c>
      <c r="G17">
        <v>587032.06999999995</v>
      </c>
      <c r="J17">
        <v>0</v>
      </c>
      <c r="K17">
        <v>6000</v>
      </c>
      <c r="N17">
        <v>755</v>
      </c>
      <c r="Q17">
        <v>-1737432.74</v>
      </c>
      <c r="R17">
        <v>2706524.69</v>
      </c>
      <c r="U17">
        <v>593863.48</v>
      </c>
      <c r="W17">
        <v>216.01</v>
      </c>
      <c r="Y17">
        <v>1095849</v>
      </c>
      <c r="AA17">
        <v>1199380</v>
      </c>
      <c r="AD17">
        <v>192861.3</v>
      </c>
      <c r="AE17">
        <v>150042.57</v>
      </c>
      <c r="AH17">
        <v>10000</v>
      </c>
    </row>
    <row r="18" spans="1:34" x14ac:dyDescent="0.25">
      <c r="A18" t="s">
        <v>3197</v>
      </c>
      <c r="B18">
        <v>252247.25</v>
      </c>
      <c r="C18">
        <v>89.33</v>
      </c>
      <c r="D18">
        <v>270157.51</v>
      </c>
      <c r="F18">
        <v>1818001.19</v>
      </c>
      <c r="G18">
        <v>809580.91</v>
      </c>
      <c r="J18">
        <v>22000</v>
      </c>
      <c r="K18">
        <v>6000</v>
      </c>
      <c r="N18">
        <v>0</v>
      </c>
      <c r="O18">
        <v>78150</v>
      </c>
      <c r="Q18">
        <v>1710911.45</v>
      </c>
      <c r="R18">
        <v>865508.28</v>
      </c>
      <c r="U18">
        <v>1148853.05</v>
      </c>
      <c r="W18">
        <v>149.97</v>
      </c>
      <c r="Y18">
        <v>771400</v>
      </c>
      <c r="AA18">
        <v>919255</v>
      </c>
      <c r="AD18">
        <v>437234.72</v>
      </c>
      <c r="AE18">
        <v>5026.84</v>
      </c>
      <c r="AH18">
        <v>10000</v>
      </c>
    </row>
    <row r="19" spans="1:34" x14ac:dyDescent="0.25">
      <c r="A19" t="s">
        <v>3198</v>
      </c>
      <c r="B19">
        <v>371431.8</v>
      </c>
      <c r="C19">
        <v>0</v>
      </c>
      <c r="D19">
        <v>100379.91</v>
      </c>
      <c r="F19">
        <v>-11212.96</v>
      </c>
      <c r="G19">
        <v>114971.42</v>
      </c>
      <c r="K19">
        <v>6000</v>
      </c>
      <c r="N19">
        <v>0</v>
      </c>
      <c r="O19">
        <v>14400</v>
      </c>
      <c r="Q19">
        <v>-2586526.0099999998</v>
      </c>
      <c r="R19">
        <v>2831701.19</v>
      </c>
      <c r="U19">
        <v>850579.21</v>
      </c>
      <c r="W19">
        <v>229.84</v>
      </c>
      <c r="Y19">
        <v>1230000</v>
      </c>
      <c r="AA19">
        <v>1309695</v>
      </c>
      <c r="AD19">
        <v>235421.59</v>
      </c>
      <c r="AE19">
        <v>123323.47</v>
      </c>
      <c r="AH19">
        <v>10000</v>
      </c>
    </row>
    <row r="20" spans="1:34" x14ac:dyDescent="0.25">
      <c r="A20" t="s">
        <v>3199</v>
      </c>
      <c r="B20">
        <v>521762.17</v>
      </c>
      <c r="C20">
        <v>0</v>
      </c>
      <c r="D20">
        <v>124030.85</v>
      </c>
      <c r="F20">
        <v>2116885.5299999998</v>
      </c>
      <c r="G20">
        <v>666650.25</v>
      </c>
      <c r="M20">
        <v>20000</v>
      </c>
      <c r="N20">
        <v>995</v>
      </c>
      <c r="O20">
        <v>78000</v>
      </c>
      <c r="P20">
        <v>-357414.25</v>
      </c>
      <c r="Q20">
        <v>-1874082.52</v>
      </c>
      <c r="R20">
        <v>5546813.3099999996</v>
      </c>
      <c r="U20">
        <v>997766.6</v>
      </c>
      <c r="W20">
        <v>383.7</v>
      </c>
      <c r="Y20">
        <v>1093890</v>
      </c>
      <c r="AA20">
        <v>1285783.77</v>
      </c>
      <c r="AD20">
        <v>356311</v>
      </c>
      <c r="AE20">
        <v>290266.27</v>
      </c>
      <c r="AH20">
        <v>10300</v>
      </c>
    </row>
    <row r="21" spans="1:34" x14ac:dyDescent="0.25">
      <c r="A21" t="s">
        <v>3200</v>
      </c>
      <c r="B21">
        <v>774823.22</v>
      </c>
      <c r="C21">
        <v>0</v>
      </c>
      <c r="D21">
        <v>72319.850000000006</v>
      </c>
      <c r="F21">
        <v>2275863.5499999998</v>
      </c>
      <c r="G21">
        <v>1857412.45</v>
      </c>
      <c r="J21">
        <v>2000</v>
      </c>
      <c r="K21">
        <v>8000</v>
      </c>
      <c r="M21">
        <v>20460</v>
      </c>
      <c r="N21">
        <v>150</v>
      </c>
      <c r="Q21">
        <v>3199009.64</v>
      </c>
      <c r="R21">
        <v>1606327.04</v>
      </c>
      <c r="U21">
        <v>1371645.18</v>
      </c>
      <c r="W21">
        <v>534.78</v>
      </c>
      <c r="Y21">
        <v>2198530</v>
      </c>
      <c r="AA21">
        <v>2317035</v>
      </c>
      <c r="AD21">
        <v>589142.02</v>
      </c>
      <c r="AE21">
        <v>396753.55</v>
      </c>
      <c r="AH21">
        <v>10000</v>
      </c>
    </row>
    <row r="22" spans="1:34" x14ac:dyDescent="0.25">
      <c r="A22" t="s">
        <v>3201</v>
      </c>
      <c r="B22">
        <v>961586.75</v>
      </c>
      <c r="C22">
        <v>0</v>
      </c>
      <c r="D22">
        <v>221791.43</v>
      </c>
      <c r="E22">
        <v>167.85</v>
      </c>
      <c r="F22">
        <v>1519222.17</v>
      </c>
      <c r="G22">
        <v>628511.97</v>
      </c>
      <c r="K22">
        <v>6000</v>
      </c>
      <c r="Q22">
        <v>1936258.6</v>
      </c>
      <c r="R22">
        <v>1373222.93</v>
      </c>
      <c r="U22">
        <v>707164.62</v>
      </c>
      <c r="W22">
        <v>1092.3</v>
      </c>
      <c r="Y22">
        <v>729060</v>
      </c>
      <c r="AA22">
        <v>978146</v>
      </c>
      <c r="AD22">
        <v>216819.28</v>
      </c>
      <c r="AE22">
        <v>164853</v>
      </c>
      <c r="AH22">
        <v>10000</v>
      </c>
    </row>
    <row r="23" spans="1:34" x14ac:dyDescent="0.25">
      <c r="A23" t="s">
        <v>3202</v>
      </c>
      <c r="B23">
        <v>339539.24</v>
      </c>
      <c r="C23">
        <v>0</v>
      </c>
      <c r="D23">
        <v>218214.93</v>
      </c>
      <c r="F23">
        <v>2143918.9900000002</v>
      </c>
      <c r="G23">
        <v>408557.62</v>
      </c>
      <c r="J23">
        <v>2000</v>
      </c>
      <c r="K23">
        <v>0</v>
      </c>
      <c r="M23">
        <v>0</v>
      </c>
      <c r="O23">
        <v>12600</v>
      </c>
      <c r="Q23">
        <v>2668498.5499999998</v>
      </c>
      <c r="R23">
        <v>466379.49</v>
      </c>
      <c r="U23">
        <v>769435.67</v>
      </c>
      <c r="V23">
        <v>0</v>
      </c>
      <c r="W23">
        <v>292.62</v>
      </c>
      <c r="Y23">
        <v>931450</v>
      </c>
      <c r="Z23">
        <v>96000</v>
      </c>
      <c r="AA23">
        <v>955950</v>
      </c>
      <c r="AD23">
        <v>432191.84</v>
      </c>
      <c r="AE23">
        <v>227163.71</v>
      </c>
      <c r="AH23">
        <v>108000</v>
      </c>
    </row>
    <row r="24" spans="1:34" x14ac:dyDescent="0.25">
      <c r="A24" t="s">
        <v>3203</v>
      </c>
      <c r="B24">
        <v>453505.39</v>
      </c>
      <c r="C24">
        <v>28542.6</v>
      </c>
      <c r="D24">
        <v>164186.44</v>
      </c>
      <c r="F24">
        <v>174702.24</v>
      </c>
      <c r="G24">
        <v>85128.1</v>
      </c>
      <c r="J24">
        <v>13000</v>
      </c>
      <c r="K24">
        <v>11000</v>
      </c>
      <c r="M24">
        <v>9000</v>
      </c>
      <c r="N24">
        <v>-2233.0100000000002</v>
      </c>
      <c r="O24">
        <v>-1300</v>
      </c>
      <c r="Q24">
        <v>-862542.75</v>
      </c>
      <c r="R24">
        <v>1804328.64</v>
      </c>
      <c r="U24">
        <v>1004429.3</v>
      </c>
      <c r="W24">
        <v>350.7</v>
      </c>
      <c r="Y24">
        <v>174930</v>
      </c>
      <c r="AA24">
        <v>441662.82</v>
      </c>
      <c r="AC24">
        <v>3000</v>
      </c>
      <c r="AD24">
        <v>419431.53</v>
      </c>
      <c r="AE24">
        <v>288763.76</v>
      </c>
      <c r="AH24">
        <v>10000</v>
      </c>
    </row>
    <row r="25" spans="1:34" x14ac:dyDescent="0.25">
      <c r="A25" t="s">
        <v>3204</v>
      </c>
      <c r="B25">
        <v>415033.85</v>
      </c>
      <c r="C25">
        <v>0</v>
      </c>
      <c r="D25">
        <v>241492.59</v>
      </c>
      <c r="F25">
        <v>320202.98</v>
      </c>
      <c r="G25">
        <v>284351.40000000002</v>
      </c>
      <c r="J25">
        <v>9500</v>
      </c>
      <c r="K25">
        <v>6000</v>
      </c>
      <c r="N25">
        <v>-246</v>
      </c>
      <c r="Q25">
        <v>-636412.84</v>
      </c>
      <c r="R25">
        <v>1601555.91</v>
      </c>
      <c r="U25">
        <v>787607.31</v>
      </c>
      <c r="V25">
        <v>88750</v>
      </c>
      <c r="W25">
        <v>590.63</v>
      </c>
      <c r="Y25">
        <v>1487500</v>
      </c>
      <c r="AA25">
        <v>1578846</v>
      </c>
      <c r="AD25">
        <v>396285.92</v>
      </c>
      <c r="AE25">
        <v>48045.27</v>
      </c>
      <c r="AH25">
        <v>10000</v>
      </c>
    </row>
    <row r="26" spans="1:34" x14ac:dyDescent="0.25">
      <c r="A26" t="s">
        <v>3205</v>
      </c>
      <c r="B26">
        <v>290907.11</v>
      </c>
      <c r="C26">
        <v>0</v>
      </c>
      <c r="D26">
        <v>237764.46</v>
      </c>
      <c r="F26">
        <v>34991.160000000003</v>
      </c>
      <c r="G26">
        <v>436913.94</v>
      </c>
      <c r="K26">
        <v>8000</v>
      </c>
      <c r="M26">
        <v>161210</v>
      </c>
      <c r="N26">
        <v>719.05</v>
      </c>
      <c r="O26">
        <v>12000</v>
      </c>
      <c r="Q26">
        <v>-682558.82</v>
      </c>
      <c r="R26">
        <v>1188537.31</v>
      </c>
      <c r="U26">
        <v>951575.27</v>
      </c>
      <c r="V26">
        <v>74000</v>
      </c>
      <c r="W26">
        <v>426.64</v>
      </c>
      <c r="Y26">
        <v>1004820</v>
      </c>
      <c r="AA26">
        <v>1113451</v>
      </c>
      <c r="AD26">
        <v>485516.4</v>
      </c>
      <c r="AE26">
        <v>52065.38</v>
      </c>
      <c r="AH26">
        <v>10000</v>
      </c>
    </row>
    <row r="27" spans="1:34" x14ac:dyDescent="0.25">
      <c r="A27" t="s">
        <v>3325</v>
      </c>
      <c r="B27">
        <v>455164.97</v>
      </c>
      <c r="C27">
        <v>0</v>
      </c>
      <c r="D27">
        <v>44707</v>
      </c>
      <c r="F27">
        <v>662916.12</v>
      </c>
      <c r="G27">
        <v>348904.27</v>
      </c>
      <c r="J27">
        <v>2000</v>
      </c>
      <c r="K27">
        <v>6000</v>
      </c>
      <c r="N27">
        <v>-93.46</v>
      </c>
      <c r="Q27">
        <v>-2121661.7000000002</v>
      </c>
      <c r="R27">
        <v>3378480.39</v>
      </c>
      <c r="U27">
        <v>683999.6</v>
      </c>
      <c r="V27">
        <v>39.25</v>
      </c>
      <c r="W27">
        <v>239.76</v>
      </c>
      <c r="Y27">
        <v>894810</v>
      </c>
      <c r="AA27">
        <v>975849</v>
      </c>
      <c r="AD27">
        <v>169915.79</v>
      </c>
      <c r="AE27">
        <v>96681.69</v>
      </c>
      <c r="AH27">
        <v>10000</v>
      </c>
    </row>
    <row r="28" spans="1:34" x14ac:dyDescent="0.25">
      <c r="A28" t="s">
        <v>3330</v>
      </c>
      <c r="B28">
        <v>494879.41</v>
      </c>
      <c r="C28">
        <v>0</v>
      </c>
      <c r="D28">
        <v>166133.04</v>
      </c>
      <c r="F28">
        <v>3132156.56</v>
      </c>
      <c r="G28">
        <v>499700.18</v>
      </c>
      <c r="K28">
        <v>12491</v>
      </c>
      <c r="N28">
        <v>470</v>
      </c>
      <c r="Q28">
        <v>-520926.34</v>
      </c>
      <c r="R28">
        <v>4652638.84</v>
      </c>
      <c r="U28">
        <v>244052.93</v>
      </c>
      <c r="W28">
        <v>797.45</v>
      </c>
      <c r="Y28">
        <v>235770</v>
      </c>
      <c r="Z28">
        <v>687212.72</v>
      </c>
      <c r="AA28">
        <v>478754</v>
      </c>
      <c r="AC28">
        <v>19000</v>
      </c>
      <c r="AD28">
        <v>270627.24</v>
      </c>
      <c r="AE28">
        <v>157376.17000000001</v>
      </c>
      <c r="AH28">
        <v>6000</v>
      </c>
    </row>
    <row r="29" spans="1:34" x14ac:dyDescent="0.25">
      <c r="A29" t="s">
        <v>3206</v>
      </c>
      <c r="B29">
        <v>527849.39</v>
      </c>
      <c r="C29">
        <v>0</v>
      </c>
      <c r="D29">
        <v>11508.58</v>
      </c>
      <c r="F29">
        <v>1921389.73</v>
      </c>
      <c r="G29">
        <v>206425.22</v>
      </c>
      <c r="N29">
        <v>-2126</v>
      </c>
      <c r="Q29">
        <v>-1354880.5</v>
      </c>
      <c r="R29">
        <v>3908830.71</v>
      </c>
      <c r="U29">
        <v>559931.72</v>
      </c>
      <c r="V29">
        <v>800000</v>
      </c>
      <c r="W29">
        <v>1118.78</v>
      </c>
      <c r="Y29">
        <v>1221760</v>
      </c>
      <c r="Z29">
        <v>330664</v>
      </c>
      <c r="AA29">
        <v>1421929</v>
      </c>
      <c r="AC29">
        <v>21600</v>
      </c>
      <c r="AD29">
        <v>926620.9</v>
      </c>
      <c r="AE29">
        <v>187435.89</v>
      </c>
      <c r="AH29">
        <v>11140</v>
      </c>
    </row>
    <row r="30" spans="1:34" x14ac:dyDescent="0.25">
      <c r="A30" t="s">
        <v>3207</v>
      </c>
      <c r="B30">
        <v>327495.46999999997</v>
      </c>
      <c r="C30">
        <v>25144</v>
      </c>
      <c r="D30">
        <v>487805.85</v>
      </c>
      <c r="F30">
        <v>684288</v>
      </c>
      <c r="G30">
        <v>627033</v>
      </c>
      <c r="J30">
        <v>-45400</v>
      </c>
      <c r="N30">
        <v>-2440.6799999999998</v>
      </c>
      <c r="Q30">
        <v>-2394041.27</v>
      </c>
      <c r="R30">
        <v>4779390.07</v>
      </c>
      <c r="T30">
        <v>917.66</v>
      </c>
      <c r="U30">
        <v>750998.79</v>
      </c>
      <c r="V30">
        <v>582000</v>
      </c>
      <c r="Y30">
        <v>1182240</v>
      </c>
      <c r="Z30">
        <v>175680</v>
      </c>
      <c r="AA30">
        <v>1375130</v>
      </c>
      <c r="AC30">
        <v>2860</v>
      </c>
      <c r="AD30">
        <v>1256434.25</v>
      </c>
      <c r="AE30">
        <v>116604</v>
      </c>
    </row>
    <row r="31" spans="1:34" x14ac:dyDescent="0.25">
      <c r="A31" t="s">
        <v>3208</v>
      </c>
      <c r="B31">
        <v>191806</v>
      </c>
      <c r="C31">
        <v>0</v>
      </c>
      <c r="D31">
        <v>86085.06</v>
      </c>
      <c r="G31">
        <v>261509.91</v>
      </c>
      <c r="N31">
        <v>-103</v>
      </c>
      <c r="Q31">
        <v>-1133119.0900000001</v>
      </c>
      <c r="R31">
        <v>1728640.99</v>
      </c>
      <c r="T31">
        <v>240.31</v>
      </c>
      <c r="U31">
        <v>634143</v>
      </c>
      <c r="Y31">
        <v>1122000</v>
      </c>
      <c r="Z31">
        <v>231200.29</v>
      </c>
      <c r="AA31">
        <v>1291959</v>
      </c>
      <c r="AD31">
        <v>482299.9</v>
      </c>
      <c r="AE31">
        <v>84042.63</v>
      </c>
    </row>
    <row r="32" spans="1:34" x14ac:dyDescent="0.25">
      <c r="A32" t="s">
        <v>3209</v>
      </c>
      <c r="B32">
        <v>334474.73</v>
      </c>
      <c r="C32">
        <v>70410</v>
      </c>
      <c r="D32">
        <v>69343.41</v>
      </c>
      <c r="F32">
        <v>3171147.21</v>
      </c>
      <c r="G32">
        <v>209238.47</v>
      </c>
      <c r="K32">
        <v>-50000</v>
      </c>
      <c r="L32">
        <v>800</v>
      </c>
      <c r="N32">
        <v>175056.7</v>
      </c>
      <c r="Q32">
        <v>1389856.8</v>
      </c>
      <c r="R32">
        <v>2399403.2599999998</v>
      </c>
      <c r="S32">
        <v>150</v>
      </c>
      <c r="T32">
        <v>153.44</v>
      </c>
      <c r="U32">
        <v>855634.75</v>
      </c>
      <c r="V32">
        <v>65550</v>
      </c>
      <c r="W32">
        <v>269.63</v>
      </c>
      <c r="Y32">
        <v>612870</v>
      </c>
      <c r="AA32">
        <v>723530</v>
      </c>
      <c r="AC32">
        <v>9064</v>
      </c>
      <c r="AD32">
        <v>469617.47</v>
      </c>
      <c r="AE32">
        <v>132714.6</v>
      </c>
      <c r="AH32">
        <v>10254.69</v>
      </c>
    </row>
    <row r="33" spans="1:34" x14ac:dyDescent="0.25">
      <c r="A33" t="s">
        <v>3210</v>
      </c>
      <c r="B33">
        <v>840049.74</v>
      </c>
      <c r="C33">
        <v>31500</v>
      </c>
      <c r="D33">
        <v>51592.62</v>
      </c>
      <c r="F33">
        <v>11083796.060000001</v>
      </c>
      <c r="G33">
        <v>3527777.34</v>
      </c>
      <c r="N33">
        <v>-463.42</v>
      </c>
      <c r="Q33">
        <v>12405553.73</v>
      </c>
      <c r="R33">
        <v>2787489.35</v>
      </c>
      <c r="U33">
        <v>909958.42</v>
      </c>
      <c r="V33">
        <v>646625</v>
      </c>
      <c r="W33">
        <v>600.71</v>
      </c>
      <c r="Y33">
        <v>1264850</v>
      </c>
      <c r="Z33">
        <v>99000</v>
      </c>
      <c r="AA33">
        <v>1513646</v>
      </c>
      <c r="AC33">
        <v>16102</v>
      </c>
      <c r="AD33">
        <v>552142.16</v>
      </c>
      <c r="AE33">
        <v>141807.87</v>
      </c>
      <c r="AF33">
        <v>50000</v>
      </c>
      <c r="AH33">
        <v>20000</v>
      </c>
    </row>
    <row r="34" spans="1:34" x14ac:dyDescent="0.25">
      <c r="A34" t="s">
        <v>3211</v>
      </c>
      <c r="B34">
        <v>202646.68</v>
      </c>
      <c r="C34">
        <v>0</v>
      </c>
      <c r="D34">
        <v>87812.73</v>
      </c>
      <c r="F34">
        <v>708369.26</v>
      </c>
      <c r="G34">
        <v>402186.61</v>
      </c>
      <c r="N34">
        <v>62252.77</v>
      </c>
      <c r="Q34">
        <v>-594954.54</v>
      </c>
      <c r="R34">
        <v>2109112.34</v>
      </c>
      <c r="U34">
        <v>697020.04</v>
      </c>
      <c r="W34">
        <v>375.42</v>
      </c>
      <c r="Z34">
        <v>260000</v>
      </c>
      <c r="AA34">
        <v>115480.15</v>
      </c>
      <c r="AD34">
        <v>594009.9</v>
      </c>
      <c r="AE34">
        <v>104160.7</v>
      </c>
      <c r="AH34">
        <v>65000</v>
      </c>
    </row>
    <row r="35" spans="1:34" x14ac:dyDescent="0.25">
      <c r="A35" t="s">
        <v>3212</v>
      </c>
      <c r="B35">
        <v>76076.98</v>
      </c>
      <c r="C35">
        <v>0</v>
      </c>
      <c r="D35">
        <v>69999.649999999994</v>
      </c>
      <c r="F35">
        <v>1992893.37</v>
      </c>
      <c r="G35">
        <v>211119.52</v>
      </c>
      <c r="N35">
        <v>-8114</v>
      </c>
      <c r="P35">
        <v>-87503.82</v>
      </c>
      <c r="Q35">
        <v>556738.74</v>
      </c>
      <c r="R35">
        <v>2003005.18</v>
      </c>
      <c r="T35">
        <v>-119.05</v>
      </c>
      <c r="U35">
        <v>542974.31999999995</v>
      </c>
      <c r="V35">
        <v>-28050</v>
      </c>
      <c r="Z35">
        <v>113160</v>
      </c>
      <c r="AA35">
        <v>234952</v>
      </c>
      <c r="AC35">
        <v>4836</v>
      </c>
      <c r="AD35">
        <v>225839.04</v>
      </c>
      <c r="AE35">
        <v>76119.81</v>
      </c>
    </row>
    <row r="36" spans="1:34" x14ac:dyDescent="0.25">
      <c r="A36" t="s">
        <v>3213</v>
      </c>
      <c r="B36">
        <v>457899.38</v>
      </c>
      <c r="C36">
        <v>0</v>
      </c>
      <c r="D36">
        <v>191107.42</v>
      </c>
      <c r="F36">
        <v>1165393.1399999999</v>
      </c>
      <c r="G36">
        <v>222030.92</v>
      </c>
      <c r="N36">
        <v>1180</v>
      </c>
      <c r="Q36">
        <v>-290153.67</v>
      </c>
      <c r="R36">
        <v>2351026.71</v>
      </c>
      <c r="U36">
        <v>776896.89</v>
      </c>
      <c r="W36">
        <v>682.47</v>
      </c>
      <c r="Z36">
        <v>27600</v>
      </c>
      <c r="AA36">
        <v>266330</v>
      </c>
      <c r="AB36">
        <v>9348</v>
      </c>
      <c r="AD36">
        <v>346130.15</v>
      </c>
      <c r="AE36">
        <v>50793.39</v>
      </c>
    </row>
    <row r="37" spans="1:34" x14ac:dyDescent="0.25">
      <c r="A37" t="s">
        <v>3214</v>
      </c>
      <c r="B37">
        <v>439535.87</v>
      </c>
      <c r="C37">
        <v>0</v>
      </c>
      <c r="D37">
        <v>442516.93</v>
      </c>
      <c r="F37">
        <v>1517743.95</v>
      </c>
      <c r="G37">
        <v>-10078.85</v>
      </c>
      <c r="N37">
        <v>69860.45</v>
      </c>
      <c r="R37">
        <v>1764728.36</v>
      </c>
      <c r="T37">
        <v>407.5</v>
      </c>
      <c r="U37">
        <v>571345.82999999996</v>
      </c>
      <c r="Y37">
        <v>788581</v>
      </c>
      <c r="Z37">
        <v>428460</v>
      </c>
      <c r="AA37">
        <v>862430.48</v>
      </c>
      <c r="AC37">
        <v>42754</v>
      </c>
      <c r="AD37">
        <v>546142.76</v>
      </c>
      <c r="AE37">
        <v>74591</v>
      </c>
    </row>
    <row r="38" spans="1:34" x14ac:dyDescent="0.25">
      <c r="A38" t="s">
        <v>3215</v>
      </c>
      <c r="B38">
        <v>847539.95</v>
      </c>
      <c r="C38">
        <v>0</v>
      </c>
      <c r="D38">
        <v>141489.18</v>
      </c>
      <c r="F38">
        <v>3</v>
      </c>
      <c r="G38">
        <v>-132890.10999999999</v>
      </c>
      <c r="N38">
        <v>22.07</v>
      </c>
      <c r="Q38">
        <v>-708023.7</v>
      </c>
      <c r="R38">
        <v>1153430.04</v>
      </c>
      <c r="U38">
        <v>712338.54</v>
      </c>
      <c r="V38">
        <v>107550</v>
      </c>
      <c r="W38">
        <v>689.08</v>
      </c>
      <c r="Y38">
        <v>919170</v>
      </c>
      <c r="Z38">
        <v>114100</v>
      </c>
      <c r="AA38">
        <v>1082781.05</v>
      </c>
      <c r="AC38">
        <v>1080</v>
      </c>
      <c r="AD38">
        <v>176603.67</v>
      </c>
      <c r="AE38">
        <v>15869.29</v>
      </c>
      <c r="AH38">
        <v>18000</v>
      </c>
    </row>
    <row r="39" spans="1:34" x14ac:dyDescent="0.25">
      <c r="A39" t="s">
        <v>3216</v>
      </c>
      <c r="B39">
        <v>891054.3</v>
      </c>
      <c r="C39">
        <v>0</v>
      </c>
      <c r="D39">
        <v>487437.29</v>
      </c>
      <c r="F39">
        <v>-530396.57999999996</v>
      </c>
      <c r="G39">
        <v>48150.59</v>
      </c>
      <c r="K39">
        <v>0</v>
      </c>
      <c r="N39">
        <v>715.79</v>
      </c>
      <c r="Q39">
        <v>-2175883.5</v>
      </c>
      <c r="R39">
        <v>2737074.7</v>
      </c>
      <c r="U39">
        <v>829489.98</v>
      </c>
      <c r="V39">
        <v>154215</v>
      </c>
      <c r="W39">
        <v>1146.22</v>
      </c>
      <c r="Y39">
        <v>896170</v>
      </c>
      <c r="Z39">
        <v>145800</v>
      </c>
      <c r="AA39">
        <v>993499.33</v>
      </c>
      <c r="AD39">
        <v>369290.63</v>
      </c>
      <c r="AE39">
        <v>54742.63</v>
      </c>
      <c r="AH39">
        <v>28000</v>
      </c>
    </row>
    <row r="40" spans="1:34" x14ac:dyDescent="0.25">
      <c r="A40" t="s">
        <v>3217</v>
      </c>
      <c r="B40">
        <v>449581.72</v>
      </c>
      <c r="C40">
        <v>0</v>
      </c>
      <c r="D40">
        <v>164468.75</v>
      </c>
      <c r="F40">
        <v>18686</v>
      </c>
      <c r="G40">
        <v>32965.08</v>
      </c>
      <c r="J40">
        <v>-6950</v>
      </c>
      <c r="K40">
        <v>4500</v>
      </c>
      <c r="N40">
        <v>-475</v>
      </c>
      <c r="Q40">
        <v>-827398.53</v>
      </c>
      <c r="R40">
        <v>1656318.18</v>
      </c>
      <c r="U40">
        <v>531617.71</v>
      </c>
      <c r="V40">
        <v>51350</v>
      </c>
      <c r="W40">
        <v>827.9</v>
      </c>
      <c r="Y40">
        <v>998340</v>
      </c>
      <c r="Z40">
        <v>16800</v>
      </c>
      <c r="AA40">
        <v>1141802</v>
      </c>
      <c r="AD40">
        <v>430627.81</v>
      </c>
      <c r="AE40">
        <v>46978.9</v>
      </c>
      <c r="AH40">
        <v>23000</v>
      </c>
    </row>
    <row r="41" spans="1:34" x14ac:dyDescent="0.25">
      <c r="A41" t="s">
        <v>3218</v>
      </c>
      <c r="B41">
        <v>747035.08</v>
      </c>
      <c r="C41">
        <v>0</v>
      </c>
      <c r="D41">
        <v>117796.09</v>
      </c>
      <c r="F41">
        <v>63528.92</v>
      </c>
      <c r="G41">
        <v>-97515.82</v>
      </c>
      <c r="K41">
        <v>10000</v>
      </c>
      <c r="N41">
        <v>884.55</v>
      </c>
      <c r="Q41">
        <v>-595892.31000000006</v>
      </c>
      <c r="R41">
        <v>1118559.83</v>
      </c>
      <c r="U41">
        <v>757174.9</v>
      </c>
      <c r="V41">
        <v>64718</v>
      </c>
      <c r="W41">
        <v>888.21</v>
      </c>
      <c r="Y41">
        <v>926400</v>
      </c>
      <c r="Z41">
        <v>119100</v>
      </c>
      <c r="AA41">
        <v>1313301</v>
      </c>
      <c r="AC41">
        <v>16200</v>
      </c>
      <c r="AD41">
        <v>182221.75</v>
      </c>
      <c r="AE41">
        <v>20151.87</v>
      </c>
      <c r="AH41">
        <v>57994.29</v>
      </c>
    </row>
    <row r="42" spans="1:34" x14ac:dyDescent="0.25">
      <c r="A42" t="s">
        <v>3219</v>
      </c>
      <c r="B42">
        <v>226551.98</v>
      </c>
      <c r="C42">
        <v>0</v>
      </c>
      <c r="D42">
        <v>297962.55</v>
      </c>
      <c r="F42">
        <v>-1017059.87</v>
      </c>
      <c r="G42">
        <v>-155197.64000000001</v>
      </c>
      <c r="K42">
        <v>-22500</v>
      </c>
      <c r="N42">
        <v>1315.2</v>
      </c>
      <c r="Q42">
        <v>-2004661.96</v>
      </c>
      <c r="R42">
        <v>1381244.13</v>
      </c>
      <c r="U42">
        <v>694325.47</v>
      </c>
      <c r="V42">
        <v>97520</v>
      </c>
      <c r="W42">
        <v>335.76</v>
      </c>
      <c r="Y42">
        <v>713520</v>
      </c>
      <c r="Z42">
        <v>102300</v>
      </c>
      <c r="AA42">
        <v>922521</v>
      </c>
      <c r="AB42">
        <v>11440</v>
      </c>
      <c r="AC42">
        <v>400</v>
      </c>
      <c r="AD42">
        <v>351867.28</v>
      </c>
      <c r="AE42">
        <v>149473.29999999999</v>
      </c>
      <c r="AH42">
        <v>18000</v>
      </c>
    </row>
    <row r="43" spans="1:34" x14ac:dyDescent="0.25">
      <c r="A43" t="s">
        <v>3220</v>
      </c>
      <c r="B43">
        <v>368827.74</v>
      </c>
      <c r="C43">
        <v>0</v>
      </c>
      <c r="D43">
        <v>286869.94</v>
      </c>
      <c r="F43">
        <v>42650.54</v>
      </c>
      <c r="G43">
        <v>-176501.04</v>
      </c>
      <c r="N43">
        <v>641.98</v>
      </c>
      <c r="Q43">
        <v>-794614.62</v>
      </c>
      <c r="R43">
        <v>1240631.49</v>
      </c>
      <c r="U43">
        <v>624388.77</v>
      </c>
      <c r="V43">
        <v>51621.58</v>
      </c>
      <c r="W43">
        <v>488.84</v>
      </c>
      <c r="Y43">
        <v>1106550</v>
      </c>
      <c r="Z43">
        <v>143700</v>
      </c>
      <c r="AA43">
        <v>1300599</v>
      </c>
      <c r="AC43">
        <v>89080</v>
      </c>
      <c r="AD43">
        <v>221332.95</v>
      </c>
      <c r="AE43">
        <v>29798.91</v>
      </c>
      <c r="AH43">
        <v>18000</v>
      </c>
    </row>
    <row r="44" spans="1:34" x14ac:dyDescent="0.25">
      <c r="A44" t="s">
        <v>3221</v>
      </c>
      <c r="B44">
        <v>784664.1</v>
      </c>
      <c r="C44">
        <v>0</v>
      </c>
      <c r="D44">
        <v>243382.76</v>
      </c>
      <c r="F44">
        <v>20198.48</v>
      </c>
      <c r="G44">
        <v>-67909.8</v>
      </c>
      <c r="K44">
        <v>-3500</v>
      </c>
      <c r="N44">
        <v>37</v>
      </c>
      <c r="Q44">
        <v>-1936782.22</v>
      </c>
      <c r="R44">
        <v>2770050.54</v>
      </c>
      <c r="U44">
        <v>540194.94999999995</v>
      </c>
      <c r="V44">
        <v>68090</v>
      </c>
      <c r="W44">
        <v>1730.35</v>
      </c>
      <c r="AA44">
        <v>91996</v>
      </c>
      <c r="AB44">
        <v>2260</v>
      </c>
      <c r="AC44">
        <v>2060</v>
      </c>
      <c r="AD44">
        <v>212583.41</v>
      </c>
      <c r="AE44">
        <v>66748.67</v>
      </c>
    </row>
    <row r="45" spans="1:34" x14ac:dyDescent="0.25">
      <c r="A45" t="s">
        <v>3222</v>
      </c>
      <c r="B45">
        <v>1411676.25</v>
      </c>
      <c r="C45">
        <v>0</v>
      </c>
      <c r="D45">
        <v>80532.649999999994</v>
      </c>
      <c r="F45">
        <v>38097.31</v>
      </c>
      <c r="G45">
        <v>107205.78</v>
      </c>
      <c r="N45">
        <v>1239.8599999999999</v>
      </c>
      <c r="Q45">
        <v>-1152811.8799999999</v>
      </c>
      <c r="R45">
        <v>2356118.79</v>
      </c>
      <c r="U45">
        <v>666392.93999999994</v>
      </c>
      <c r="V45">
        <v>502000</v>
      </c>
      <c r="W45">
        <v>50.45</v>
      </c>
      <c r="Y45">
        <v>852390</v>
      </c>
      <c r="Z45">
        <v>154315</v>
      </c>
      <c r="AA45">
        <v>1083381</v>
      </c>
      <c r="AB45">
        <v>1600</v>
      </c>
      <c r="AC45">
        <v>4200</v>
      </c>
      <c r="AD45">
        <v>427582.94</v>
      </c>
      <c r="AE45">
        <v>32079.23</v>
      </c>
      <c r="AH45">
        <v>58000</v>
      </c>
    </row>
    <row r="46" spans="1:34" x14ac:dyDescent="0.25">
      <c r="A46" t="s">
        <v>3223</v>
      </c>
      <c r="B46">
        <v>311996</v>
      </c>
      <c r="C46">
        <v>1500</v>
      </c>
      <c r="D46">
        <v>108226.69</v>
      </c>
      <c r="F46">
        <v>-13349.49</v>
      </c>
      <c r="G46">
        <v>120225.59</v>
      </c>
      <c r="K46">
        <v>0</v>
      </c>
      <c r="M46">
        <v>2759</v>
      </c>
      <c r="N46">
        <v>1877.25</v>
      </c>
      <c r="Q46">
        <v>-1493338.89</v>
      </c>
      <c r="R46">
        <v>1990390.15</v>
      </c>
      <c r="U46">
        <v>602582.87</v>
      </c>
      <c r="V46">
        <v>95000</v>
      </c>
      <c r="W46">
        <v>457.11</v>
      </c>
      <c r="Y46">
        <v>779270</v>
      </c>
      <c r="Z46">
        <v>205047</v>
      </c>
      <c r="AA46">
        <v>857688</v>
      </c>
      <c r="AD46">
        <v>539223.85</v>
      </c>
      <c r="AE46">
        <v>116113.85</v>
      </c>
      <c r="AH46">
        <v>43650</v>
      </c>
    </row>
    <row r="47" spans="1:34" x14ac:dyDescent="0.25">
      <c r="A47" t="s">
        <v>3224</v>
      </c>
      <c r="B47">
        <v>490917.47</v>
      </c>
      <c r="C47">
        <v>0</v>
      </c>
      <c r="D47">
        <v>174592.05</v>
      </c>
      <c r="F47">
        <v>275449.49</v>
      </c>
      <c r="G47">
        <v>-35916.32</v>
      </c>
      <c r="J47">
        <v>100000</v>
      </c>
      <c r="K47">
        <v>0</v>
      </c>
      <c r="N47">
        <v>577.91</v>
      </c>
      <c r="Q47">
        <v>196173.98</v>
      </c>
      <c r="R47">
        <v>498635.02</v>
      </c>
      <c r="U47">
        <v>563218.98</v>
      </c>
      <c r="V47">
        <v>41625</v>
      </c>
      <c r="W47">
        <v>655.74</v>
      </c>
      <c r="Y47">
        <v>455040</v>
      </c>
      <c r="Z47">
        <v>106100</v>
      </c>
      <c r="AA47">
        <v>609525</v>
      </c>
      <c r="AC47">
        <v>22370</v>
      </c>
      <c r="AD47">
        <v>287235.34000000003</v>
      </c>
      <c r="AE47">
        <v>18193.599999999999</v>
      </c>
      <c r="AH47">
        <v>18000</v>
      </c>
    </row>
    <row r="48" spans="1:34" x14ac:dyDescent="0.25">
      <c r="A48" t="s">
        <v>3225</v>
      </c>
      <c r="B48">
        <v>199833.48</v>
      </c>
      <c r="C48">
        <v>0</v>
      </c>
      <c r="D48">
        <v>232245.22</v>
      </c>
      <c r="F48">
        <v>3</v>
      </c>
      <c r="G48">
        <v>-34594.33</v>
      </c>
      <c r="K48">
        <v>0</v>
      </c>
      <c r="N48">
        <v>0</v>
      </c>
      <c r="Q48">
        <v>-336059.19</v>
      </c>
      <c r="R48">
        <v>452082.82</v>
      </c>
      <c r="U48">
        <v>786999.74</v>
      </c>
      <c r="W48">
        <v>232.04</v>
      </c>
      <c r="Y48">
        <v>846400</v>
      </c>
      <c r="Z48">
        <v>155300</v>
      </c>
      <c r="AA48">
        <v>1065933.03</v>
      </c>
      <c r="AD48">
        <v>199801.56</v>
      </c>
      <c r="AE48">
        <v>30923.45</v>
      </c>
      <c r="AH48">
        <v>18000</v>
      </c>
    </row>
    <row r="49" spans="1:34" x14ac:dyDescent="0.25">
      <c r="A49" t="s">
        <v>3226</v>
      </c>
      <c r="B49">
        <v>703385.33</v>
      </c>
      <c r="C49">
        <v>0</v>
      </c>
      <c r="D49">
        <v>46234.29</v>
      </c>
      <c r="F49">
        <v>2453618.59</v>
      </c>
      <c r="G49">
        <v>144248.12</v>
      </c>
      <c r="K49">
        <v>5500</v>
      </c>
      <c r="N49">
        <v>0</v>
      </c>
      <c r="Q49">
        <v>-2288766.7599999998</v>
      </c>
      <c r="R49">
        <v>5378772.1500000004</v>
      </c>
      <c r="U49">
        <v>669649.93000000005</v>
      </c>
      <c r="V49">
        <v>41230</v>
      </c>
      <c r="W49">
        <v>819.71</v>
      </c>
      <c r="Y49">
        <v>926520</v>
      </c>
      <c r="Z49">
        <v>157400</v>
      </c>
      <c r="AA49">
        <v>1020492</v>
      </c>
      <c r="AC49">
        <v>5165</v>
      </c>
      <c r="AD49">
        <v>246974.77</v>
      </c>
      <c r="AE49">
        <v>53926.93</v>
      </c>
      <c r="AH49">
        <v>39450</v>
      </c>
    </row>
    <row r="50" spans="1:34" x14ac:dyDescent="0.25">
      <c r="A50" t="s">
        <v>3227</v>
      </c>
      <c r="B50">
        <v>344706.71</v>
      </c>
      <c r="C50">
        <v>0</v>
      </c>
      <c r="D50">
        <v>456525.42</v>
      </c>
      <c r="F50">
        <v>-254254.7</v>
      </c>
      <c r="G50">
        <v>-510804.43</v>
      </c>
      <c r="K50">
        <v>0</v>
      </c>
      <c r="N50">
        <v>0</v>
      </c>
      <c r="O50">
        <v>4586</v>
      </c>
      <c r="Q50">
        <v>-1812611.88</v>
      </c>
      <c r="R50">
        <v>1780248.13</v>
      </c>
      <c r="U50">
        <v>588496.1</v>
      </c>
      <c r="V50">
        <v>56678</v>
      </c>
      <c r="W50">
        <v>360.18</v>
      </c>
      <c r="Y50">
        <v>1126926</v>
      </c>
      <c r="Z50">
        <v>143991.5</v>
      </c>
      <c r="AA50">
        <v>1150095</v>
      </c>
      <c r="AD50">
        <v>173035.58</v>
      </c>
      <c r="AE50">
        <v>116500.45</v>
      </c>
      <c r="AH50">
        <v>23000</v>
      </c>
    </row>
    <row r="51" spans="1:34" x14ac:dyDescent="0.25">
      <c r="A51" t="s">
        <v>3228</v>
      </c>
      <c r="B51">
        <v>535025.56999999995</v>
      </c>
      <c r="C51">
        <v>528519.67000000004</v>
      </c>
      <c r="D51">
        <v>26194.25</v>
      </c>
      <c r="F51">
        <v>1041562.72</v>
      </c>
      <c r="G51">
        <v>296802.14</v>
      </c>
      <c r="M51">
        <v>57130</v>
      </c>
      <c r="N51">
        <v>3472.6</v>
      </c>
      <c r="O51">
        <v>28800</v>
      </c>
      <c r="Q51">
        <v>-860740.51</v>
      </c>
      <c r="R51">
        <v>2690789.95</v>
      </c>
      <c r="U51">
        <v>1098158.92</v>
      </c>
      <c r="W51">
        <v>704.71</v>
      </c>
      <c r="Y51">
        <v>954910</v>
      </c>
      <c r="Z51">
        <v>17840</v>
      </c>
      <c r="AA51">
        <v>1093776</v>
      </c>
      <c r="AB51">
        <v>2250</v>
      </c>
      <c r="AD51">
        <v>291956.32</v>
      </c>
      <c r="AE51">
        <v>389</v>
      </c>
      <c r="AH51">
        <v>25000</v>
      </c>
    </row>
    <row r="52" spans="1:34" x14ac:dyDescent="0.25">
      <c r="A52" t="s">
        <v>3229</v>
      </c>
      <c r="B52">
        <v>869063.34</v>
      </c>
      <c r="C52">
        <v>10000</v>
      </c>
      <c r="D52">
        <v>138630.20000000001</v>
      </c>
      <c r="F52">
        <v>298451.78999999998</v>
      </c>
      <c r="G52">
        <v>-63921.81</v>
      </c>
      <c r="N52">
        <v>5512</v>
      </c>
      <c r="Q52">
        <v>-780871.02</v>
      </c>
      <c r="R52">
        <v>2057308.95</v>
      </c>
      <c r="U52">
        <v>530137.44999999995</v>
      </c>
      <c r="Y52">
        <v>765000</v>
      </c>
      <c r="Z52">
        <v>53850</v>
      </c>
      <c r="AA52">
        <v>892160</v>
      </c>
      <c r="AD52">
        <v>178477.44</v>
      </c>
      <c r="AE52">
        <v>60326.42</v>
      </c>
      <c r="AH52">
        <v>73000</v>
      </c>
    </row>
    <row r="53" spans="1:34" x14ac:dyDescent="0.25">
      <c r="A53" t="s">
        <v>3230</v>
      </c>
      <c r="B53">
        <v>421996.53</v>
      </c>
      <c r="C53">
        <v>0</v>
      </c>
      <c r="D53">
        <v>34260.31</v>
      </c>
      <c r="F53">
        <v>106740.21</v>
      </c>
      <c r="G53">
        <v>105674.99</v>
      </c>
      <c r="N53">
        <v>-4756.6099999999997</v>
      </c>
      <c r="Q53">
        <v>-1505596.72</v>
      </c>
      <c r="R53">
        <v>1988049.06</v>
      </c>
      <c r="U53">
        <v>714283.74</v>
      </c>
      <c r="W53">
        <v>526.49</v>
      </c>
      <c r="Z53">
        <v>177400</v>
      </c>
      <c r="AA53">
        <v>174046</v>
      </c>
      <c r="AD53">
        <v>231278.98</v>
      </c>
      <c r="AE53">
        <v>35708.94</v>
      </c>
      <c r="AH53">
        <v>18000</v>
      </c>
    </row>
    <row r="54" spans="1:34" x14ac:dyDescent="0.25">
      <c r="A54" t="s">
        <v>3231</v>
      </c>
      <c r="B54">
        <v>280177.5</v>
      </c>
      <c r="C54">
        <v>0</v>
      </c>
      <c r="D54">
        <v>307855.11</v>
      </c>
      <c r="F54">
        <v>-4695.91</v>
      </c>
      <c r="G54">
        <v>81445.98</v>
      </c>
      <c r="K54">
        <v>5000</v>
      </c>
      <c r="N54">
        <v>1602</v>
      </c>
      <c r="Q54">
        <v>-1523081.84</v>
      </c>
      <c r="R54">
        <v>1911374.52</v>
      </c>
      <c r="U54">
        <v>685187.17</v>
      </c>
      <c r="V54">
        <v>95000</v>
      </c>
      <c r="W54">
        <v>365.72</v>
      </c>
      <c r="Y54">
        <v>921720</v>
      </c>
      <c r="Z54">
        <v>116900</v>
      </c>
      <c r="AA54">
        <v>1113820</v>
      </c>
      <c r="AD54">
        <v>179254.24</v>
      </c>
      <c r="AE54">
        <v>14700.65</v>
      </c>
      <c r="AH54">
        <v>18000</v>
      </c>
    </row>
    <row r="55" spans="1:34" x14ac:dyDescent="0.25">
      <c r="A55" t="s">
        <v>3232</v>
      </c>
      <c r="B55">
        <v>589348.84</v>
      </c>
      <c r="C55">
        <v>0</v>
      </c>
      <c r="D55">
        <v>54587.14</v>
      </c>
      <c r="F55">
        <v>6</v>
      </c>
      <c r="G55">
        <v>131427.62</v>
      </c>
      <c r="K55">
        <v>6000</v>
      </c>
      <c r="N55">
        <v>749.5</v>
      </c>
      <c r="Q55">
        <v>-1359300.18</v>
      </c>
      <c r="R55">
        <v>1946410.43</v>
      </c>
      <c r="T55">
        <v>577.64</v>
      </c>
      <c r="U55">
        <v>765647.13</v>
      </c>
      <c r="Y55">
        <v>741395.7</v>
      </c>
      <c r="Z55">
        <v>61600</v>
      </c>
      <c r="AA55">
        <v>832297.23</v>
      </c>
      <c r="AB55">
        <v>4640</v>
      </c>
      <c r="AC55">
        <v>19860</v>
      </c>
      <c r="AD55">
        <v>297105.25</v>
      </c>
      <c r="AE55">
        <v>48943.14</v>
      </c>
    </row>
    <row r="56" spans="1:34" x14ac:dyDescent="0.25">
      <c r="A56" t="s">
        <v>3233</v>
      </c>
      <c r="B56">
        <v>287451.46999999997</v>
      </c>
      <c r="C56">
        <v>20553</v>
      </c>
      <c r="D56">
        <v>72554.27</v>
      </c>
      <c r="F56">
        <v>201678.35</v>
      </c>
      <c r="G56">
        <v>46708.09</v>
      </c>
      <c r="K56">
        <v>5000</v>
      </c>
      <c r="N56">
        <v>0</v>
      </c>
      <c r="Q56">
        <v>-690005.77</v>
      </c>
      <c r="R56">
        <v>1372237.86</v>
      </c>
      <c r="U56">
        <v>412279.78</v>
      </c>
      <c r="V56">
        <v>77250</v>
      </c>
      <c r="W56">
        <v>325.45</v>
      </c>
      <c r="Y56">
        <v>468085.5</v>
      </c>
      <c r="Z56">
        <v>50100</v>
      </c>
      <c r="AA56">
        <v>478585.5</v>
      </c>
      <c r="AB56">
        <v>5200</v>
      </c>
      <c r="AC56">
        <v>260</v>
      </c>
      <c r="AD56">
        <v>302201.83</v>
      </c>
      <c r="AE56">
        <v>119655.31</v>
      </c>
    </row>
    <row r="57" spans="1:34" x14ac:dyDescent="0.25">
      <c r="A57" t="s">
        <v>3234</v>
      </c>
      <c r="B57">
        <v>209043.88</v>
      </c>
      <c r="C57">
        <v>0</v>
      </c>
      <c r="D57">
        <v>35775.160000000003</v>
      </c>
      <c r="F57">
        <v>15370.91</v>
      </c>
      <c r="G57">
        <v>71988</v>
      </c>
      <c r="J57">
        <v>3000</v>
      </c>
      <c r="K57">
        <v>5500</v>
      </c>
      <c r="N57">
        <v>56.08</v>
      </c>
      <c r="Q57">
        <v>-717612.88</v>
      </c>
      <c r="R57">
        <v>1028783.07</v>
      </c>
      <c r="T57">
        <v>189.74</v>
      </c>
      <c r="U57">
        <v>546584.73</v>
      </c>
      <c r="W57">
        <v>12.69</v>
      </c>
      <c r="Y57">
        <v>483444</v>
      </c>
      <c r="Z57">
        <v>38500</v>
      </c>
      <c r="AA57">
        <v>573687.14</v>
      </c>
      <c r="AB57">
        <v>11520</v>
      </c>
      <c r="AC57">
        <v>3016</v>
      </c>
      <c r="AD57">
        <v>305769.7</v>
      </c>
      <c r="AE57">
        <v>34721.64</v>
      </c>
    </row>
    <row r="58" spans="1:34" x14ac:dyDescent="0.25">
      <c r="A58" t="s">
        <v>3235</v>
      </c>
      <c r="B58">
        <v>877628.52</v>
      </c>
      <c r="C58">
        <v>3666.72</v>
      </c>
      <c r="D58">
        <v>44370.080000000002</v>
      </c>
      <c r="F58">
        <v>54620.31</v>
      </c>
      <c r="G58">
        <v>21623.31</v>
      </c>
      <c r="J58">
        <v>2000</v>
      </c>
      <c r="K58">
        <v>5500</v>
      </c>
      <c r="N58">
        <v>973.67</v>
      </c>
      <c r="Q58">
        <v>230730.01</v>
      </c>
      <c r="R58">
        <v>566631.65</v>
      </c>
      <c r="U58">
        <v>671754.92</v>
      </c>
      <c r="V58">
        <v>89000</v>
      </c>
      <c r="W58">
        <v>906.32</v>
      </c>
      <c r="Y58">
        <v>628485</v>
      </c>
      <c r="Z58">
        <v>37600</v>
      </c>
      <c r="AA58">
        <v>707647.15</v>
      </c>
      <c r="AB58">
        <v>4240</v>
      </c>
      <c r="AC58">
        <v>2260</v>
      </c>
      <c r="AD58">
        <v>352166.05</v>
      </c>
      <c r="AE58">
        <v>24742.81</v>
      </c>
    </row>
    <row r="59" spans="1:34" x14ac:dyDescent="0.25">
      <c r="A59" t="s">
        <v>3236</v>
      </c>
      <c r="B59">
        <v>429990.22</v>
      </c>
      <c r="C59">
        <v>0</v>
      </c>
      <c r="D59">
        <v>42210.33</v>
      </c>
      <c r="F59">
        <v>1050748.71</v>
      </c>
      <c r="G59">
        <v>161326.60999999999</v>
      </c>
      <c r="K59">
        <v>4500</v>
      </c>
      <c r="N59">
        <v>0</v>
      </c>
      <c r="Q59">
        <v>-258925.99</v>
      </c>
      <c r="R59">
        <v>1787234.17</v>
      </c>
      <c r="U59">
        <v>609823.81999999995</v>
      </c>
      <c r="V59">
        <v>103000</v>
      </c>
      <c r="W59">
        <v>271.3</v>
      </c>
      <c r="Y59">
        <v>638016</v>
      </c>
      <c r="Z59">
        <v>38600</v>
      </c>
      <c r="AA59">
        <v>729146.38</v>
      </c>
      <c r="AB59">
        <v>2040</v>
      </c>
      <c r="AD59">
        <v>250128.81</v>
      </c>
      <c r="AE59">
        <v>116198.24</v>
      </c>
    </row>
    <row r="60" spans="1:34" x14ac:dyDescent="0.25">
      <c r="A60" t="s">
        <v>3237</v>
      </c>
      <c r="B60">
        <v>225824.58</v>
      </c>
      <c r="C60">
        <v>196</v>
      </c>
      <c r="D60">
        <v>42582.45</v>
      </c>
      <c r="F60">
        <v>1815577.48</v>
      </c>
      <c r="G60">
        <v>139022.09</v>
      </c>
      <c r="N60">
        <v>97</v>
      </c>
      <c r="Q60">
        <v>-1722374.17</v>
      </c>
      <c r="R60">
        <v>3909726.18</v>
      </c>
      <c r="U60">
        <v>692486.24</v>
      </c>
      <c r="V60">
        <v>144050</v>
      </c>
      <c r="W60">
        <v>69.260000000000005</v>
      </c>
      <c r="Y60">
        <v>1060437</v>
      </c>
      <c r="Z60">
        <v>57300</v>
      </c>
      <c r="AA60">
        <v>1154993</v>
      </c>
      <c r="AB60">
        <v>3290</v>
      </c>
      <c r="AC60">
        <v>1764</v>
      </c>
      <c r="AD60">
        <v>438970.52</v>
      </c>
      <c r="AE60">
        <v>136096.39000000001</v>
      </c>
    </row>
    <row r="61" spans="1:34" x14ac:dyDescent="0.25">
      <c r="A61" t="s">
        <v>3238</v>
      </c>
      <c r="B61">
        <v>600995.30000000005</v>
      </c>
      <c r="C61">
        <v>0</v>
      </c>
      <c r="D61">
        <v>24974.97</v>
      </c>
      <c r="F61">
        <v>53052.54</v>
      </c>
      <c r="G61">
        <v>749093.76</v>
      </c>
      <c r="J61">
        <v>3000</v>
      </c>
      <c r="K61">
        <v>5700</v>
      </c>
      <c r="N61">
        <v>56.06</v>
      </c>
      <c r="Q61">
        <v>-1175142.74</v>
      </c>
      <c r="R61">
        <v>2469567.41</v>
      </c>
      <c r="T61">
        <v>505.12</v>
      </c>
      <c r="U61">
        <v>621941.02</v>
      </c>
      <c r="V61">
        <v>90925</v>
      </c>
      <c r="Y61">
        <v>998897.42</v>
      </c>
      <c r="Z61">
        <v>67800</v>
      </c>
      <c r="AA61">
        <v>1095427.1100000001</v>
      </c>
      <c r="AB61">
        <v>960</v>
      </c>
      <c r="AD61">
        <v>299968.53999999998</v>
      </c>
      <c r="AE61">
        <v>81172.070000000007</v>
      </c>
    </row>
    <row r="62" spans="1:34" x14ac:dyDescent="0.25">
      <c r="A62" t="s">
        <v>3323</v>
      </c>
      <c r="B62">
        <v>430955.87</v>
      </c>
      <c r="C62">
        <v>0</v>
      </c>
      <c r="D62">
        <v>67947.8</v>
      </c>
      <c r="F62">
        <v>307761.52</v>
      </c>
      <c r="G62">
        <v>174252.81</v>
      </c>
      <c r="J62">
        <v>3000</v>
      </c>
      <c r="K62">
        <v>5500</v>
      </c>
      <c r="N62">
        <v>323.83</v>
      </c>
      <c r="Q62">
        <v>-1271975.49</v>
      </c>
      <c r="R62">
        <v>2114448.44</v>
      </c>
      <c r="U62">
        <v>674378.23999999999</v>
      </c>
      <c r="V62">
        <v>115500</v>
      </c>
      <c r="W62">
        <v>354.18</v>
      </c>
      <c r="Y62">
        <v>1083852</v>
      </c>
      <c r="Z62">
        <v>64600</v>
      </c>
      <c r="AA62">
        <v>1098852</v>
      </c>
      <c r="AB62">
        <v>9440</v>
      </c>
      <c r="AC62">
        <v>4220</v>
      </c>
      <c r="AD62">
        <v>452051.62</v>
      </c>
      <c r="AE62">
        <v>52025.08</v>
      </c>
    </row>
    <row r="63" spans="1:34" x14ac:dyDescent="0.25">
      <c r="A63" t="s">
        <v>3326</v>
      </c>
      <c r="B63">
        <v>233931.76</v>
      </c>
      <c r="C63">
        <v>0</v>
      </c>
      <c r="D63">
        <v>16940.7</v>
      </c>
      <c r="F63">
        <v>1476802.5</v>
      </c>
      <c r="G63">
        <v>74224.5</v>
      </c>
      <c r="K63">
        <v>5500</v>
      </c>
      <c r="N63">
        <v>0</v>
      </c>
      <c r="Q63">
        <v>-883861.48</v>
      </c>
      <c r="R63">
        <v>2791483.6</v>
      </c>
      <c r="U63">
        <v>539390.43999999994</v>
      </c>
      <c r="W63">
        <v>312.33999999999997</v>
      </c>
      <c r="Y63">
        <v>1364896.5</v>
      </c>
      <c r="Z63">
        <v>120900</v>
      </c>
      <c r="AA63">
        <v>1509247.5</v>
      </c>
      <c r="AB63">
        <v>3000</v>
      </c>
      <c r="AC63">
        <v>330</v>
      </c>
      <c r="AD63">
        <v>287511.61</v>
      </c>
      <c r="AE63">
        <v>135277.82999999999</v>
      </c>
    </row>
    <row r="64" spans="1:34" x14ac:dyDescent="0.25">
      <c r="A64" t="s">
        <v>3239</v>
      </c>
      <c r="B64">
        <v>1300361.6200000001</v>
      </c>
      <c r="C64">
        <v>0</v>
      </c>
      <c r="D64">
        <v>522620.86</v>
      </c>
      <c r="F64">
        <v>288571.58</v>
      </c>
      <c r="G64">
        <v>421358.11</v>
      </c>
      <c r="M64">
        <v>115715</v>
      </c>
      <c r="N64">
        <v>17606.21</v>
      </c>
      <c r="O64">
        <v>500</v>
      </c>
      <c r="Q64">
        <v>176257.1</v>
      </c>
      <c r="R64">
        <v>1683662.57</v>
      </c>
      <c r="U64">
        <v>791467.21</v>
      </c>
      <c r="V64">
        <v>55600</v>
      </c>
      <c r="W64">
        <v>1446.83</v>
      </c>
      <c r="Y64">
        <v>1879095</v>
      </c>
      <c r="Z64">
        <v>95001</v>
      </c>
      <c r="AA64">
        <v>1987863</v>
      </c>
      <c r="AD64">
        <v>295557.56</v>
      </c>
      <c r="AE64">
        <v>100574.35</v>
      </c>
    </row>
    <row r="65" spans="1:34" x14ac:dyDescent="0.25">
      <c r="A65" t="s">
        <v>3240</v>
      </c>
      <c r="B65">
        <v>837732.13</v>
      </c>
      <c r="C65">
        <v>0</v>
      </c>
      <c r="D65">
        <v>70043.03</v>
      </c>
      <c r="F65">
        <v>-82496.28</v>
      </c>
      <c r="G65">
        <v>265461.25</v>
      </c>
      <c r="M65">
        <v>74250</v>
      </c>
      <c r="N65">
        <v>28227</v>
      </c>
      <c r="P65">
        <v>-1786917.21</v>
      </c>
      <c r="Q65">
        <v>1565047.72</v>
      </c>
      <c r="R65">
        <v>1188971.67</v>
      </c>
      <c r="U65">
        <v>636261.46</v>
      </c>
      <c r="W65">
        <v>1191.19</v>
      </c>
      <c r="Y65">
        <v>606471</v>
      </c>
      <c r="Z65">
        <v>68714.399999999994</v>
      </c>
      <c r="AA65">
        <v>746993.4</v>
      </c>
      <c r="AD65">
        <v>267111.87</v>
      </c>
      <c r="AE65">
        <v>154446.82999999999</v>
      </c>
    </row>
    <row r="66" spans="1:34" x14ac:dyDescent="0.25">
      <c r="A66" t="s">
        <v>3241</v>
      </c>
      <c r="B66">
        <v>421078.86</v>
      </c>
      <c r="C66">
        <v>0</v>
      </c>
      <c r="D66">
        <v>78338.97</v>
      </c>
      <c r="F66">
        <v>315888.3</v>
      </c>
      <c r="G66">
        <v>287935.34000000003</v>
      </c>
      <c r="N66">
        <v>110</v>
      </c>
      <c r="Q66">
        <v>-893736.9</v>
      </c>
      <c r="R66">
        <v>2121250.9300000002</v>
      </c>
      <c r="T66">
        <v>909.16</v>
      </c>
      <c r="U66">
        <v>570934.82999999996</v>
      </c>
      <c r="V66">
        <v>1900</v>
      </c>
      <c r="Y66">
        <v>1009750</v>
      </c>
      <c r="Z66">
        <v>46500</v>
      </c>
      <c r="AA66">
        <v>1202951</v>
      </c>
      <c r="AD66">
        <v>266194.03000000003</v>
      </c>
      <c r="AE66">
        <v>166971.89000000001</v>
      </c>
    </row>
    <row r="67" spans="1:34" x14ac:dyDescent="0.25">
      <c r="A67" t="s">
        <v>3242</v>
      </c>
      <c r="B67">
        <v>536083.56999999995</v>
      </c>
      <c r="C67">
        <v>0</v>
      </c>
      <c r="D67">
        <v>236580.06</v>
      </c>
      <c r="F67">
        <v>8</v>
      </c>
      <c r="G67">
        <v>311742.67</v>
      </c>
      <c r="M67">
        <v>53800</v>
      </c>
      <c r="N67">
        <v>465</v>
      </c>
      <c r="Q67">
        <v>-217371.63</v>
      </c>
      <c r="R67">
        <v>1374864.38</v>
      </c>
      <c r="U67">
        <v>846106.38</v>
      </c>
      <c r="V67">
        <v>142000</v>
      </c>
      <c r="W67">
        <v>1174.3399999999999</v>
      </c>
      <c r="Y67">
        <v>1245338</v>
      </c>
      <c r="AA67">
        <v>1551875.02</v>
      </c>
      <c r="AB67">
        <v>51362</v>
      </c>
      <c r="AC67">
        <v>12400</v>
      </c>
      <c r="AD67">
        <v>453290.59</v>
      </c>
      <c r="AE67">
        <v>141477.06</v>
      </c>
    </row>
    <row r="68" spans="1:34" x14ac:dyDescent="0.25">
      <c r="A68" t="s">
        <v>3243</v>
      </c>
      <c r="B68">
        <v>556895.92000000004</v>
      </c>
      <c r="C68">
        <v>0</v>
      </c>
      <c r="D68">
        <v>74661.06</v>
      </c>
      <c r="F68">
        <v>222907.67</v>
      </c>
      <c r="G68">
        <v>720077.67</v>
      </c>
      <c r="M68">
        <v>30000</v>
      </c>
      <c r="N68">
        <v>640</v>
      </c>
      <c r="Q68">
        <v>-997455.85</v>
      </c>
      <c r="R68">
        <v>2680574.06</v>
      </c>
      <c r="U68">
        <v>1139944.52</v>
      </c>
      <c r="W68">
        <v>1269.8499999999999</v>
      </c>
      <c r="Y68">
        <v>2380958.52</v>
      </c>
      <c r="Z68">
        <v>78770.080000000002</v>
      </c>
      <c r="AA68">
        <v>2837260.37</v>
      </c>
      <c r="AD68">
        <v>354977.98</v>
      </c>
      <c r="AE68">
        <v>322970.51</v>
      </c>
    </row>
    <row r="69" spans="1:34" x14ac:dyDescent="0.25">
      <c r="A69" t="s">
        <v>3244</v>
      </c>
      <c r="B69">
        <v>725023.66</v>
      </c>
      <c r="C69">
        <v>5000</v>
      </c>
      <c r="D69">
        <v>219130.88</v>
      </c>
      <c r="F69">
        <v>8619.4500000000007</v>
      </c>
      <c r="G69">
        <v>421386.62</v>
      </c>
      <c r="M69">
        <v>4020</v>
      </c>
      <c r="N69">
        <v>3834.1</v>
      </c>
      <c r="O69">
        <v>225764.63</v>
      </c>
      <c r="Q69">
        <v>-964404.7</v>
      </c>
      <c r="R69">
        <v>2191965</v>
      </c>
      <c r="U69">
        <v>400014</v>
      </c>
      <c r="W69">
        <v>653.05999999999995</v>
      </c>
      <c r="Y69">
        <v>1047840</v>
      </c>
      <c r="AA69">
        <v>1210465</v>
      </c>
      <c r="AC69">
        <v>3104</v>
      </c>
      <c r="AD69">
        <v>174761.94</v>
      </c>
      <c r="AE69">
        <v>63017.54</v>
      </c>
      <c r="AH69">
        <v>277</v>
      </c>
    </row>
    <row r="70" spans="1:34" x14ac:dyDescent="0.25">
      <c r="A70" t="s">
        <v>3245</v>
      </c>
      <c r="B70">
        <v>812741.89</v>
      </c>
      <c r="C70">
        <v>0</v>
      </c>
      <c r="D70">
        <v>76963.44</v>
      </c>
      <c r="F70">
        <v>8643.2900000000009</v>
      </c>
      <c r="G70">
        <v>379371.68</v>
      </c>
      <c r="N70">
        <v>335</v>
      </c>
      <c r="Q70">
        <v>157791.46</v>
      </c>
      <c r="R70">
        <v>1302561.3500000001</v>
      </c>
      <c r="T70">
        <v>297.64999999999998</v>
      </c>
      <c r="U70">
        <v>629129</v>
      </c>
      <c r="V70">
        <v>610</v>
      </c>
      <c r="W70">
        <v>240</v>
      </c>
      <c r="Y70">
        <v>1389017.7</v>
      </c>
      <c r="AA70">
        <v>1533596.7</v>
      </c>
      <c r="AD70">
        <v>346519.07</v>
      </c>
      <c r="AE70">
        <v>122848.29</v>
      </c>
      <c r="AG70">
        <v>14222.8</v>
      </c>
    </row>
    <row r="71" spans="1:34" x14ac:dyDescent="0.25">
      <c r="A71" t="s">
        <v>3246</v>
      </c>
      <c r="B71">
        <v>910104.84</v>
      </c>
      <c r="C71">
        <v>0</v>
      </c>
      <c r="D71">
        <v>120928.3</v>
      </c>
      <c r="F71">
        <v>339824.38</v>
      </c>
      <c r="G71">
        <v>454709.32</v>
      </c>
      <c r="M71">
        <v>133810</v>
      </c>
      <c r="N71">
        <v>457.5</v>
      </c>
      <c r="Q71">
        <v>-3082.1</v>
      </c>
      <c r="R71">
        <v>1726865.73</v>
      </c>
      <c r="U71">
        <v>897759.64</v>
      </c>
      <c r="V71">
        <v>60780</v>
      </c>
      <c r="W71">
        <v>1084.3499999999999</v>
      </c>
      <c r="Y71">
        <v>1223529.3</v>
      </c>
      <c r="Z71">
        <v>91800</v>
      </c>
      <c r="AA71">
        <v>1560098.3</v>
      </c>
      <c r="AD71">
        <v>447527.18</v>
      </c>
      <c r="AE71">
        <v>82692.100000000006</v>
      </c>
    </row>
    <row r="72" spans="1:34" x14ac:dyDescent="0.25">
      <c r="A72" t="s">
        <v>3247</v>
      </c>
      <c r="B72">
        <v>614334.98</v>
      </c>
      <c r="C72">
        <v>0</v>
      </c>
      <c r="D72">
        <v>234516.7</v>
      </c>
      <c r="F72">
        <v>177241.21</v>
      </c>
      <c r="G72">
        <v>496613.95</v>
      </c>
      <c r="K72">
        <v>5455.2</v>
      </c>
      <c r="M72">
        <v>265300</v>
      </c>
      <c r="N72">
        <v>0</v>
      </c>
      <c r="Q72">
        <v>-241310.37</v>
      </c>
      <c r="R72">
        <v>1340923.19</v>
      </c>
      <c r="U72">
        <v>990337.17</v>
      </c>
      <c r="V72">
        <v>67200</v>
      </c>
      <c r="W72">
        <v>614.97</v>
      </c>
      <c r="Y72">
        <v>1324997.8</v>
      </c>
      <c r="Z72">
        <v>102600</v>
      </c>
      <c r="AA72">
        <v>1633270.8</v>
      </c>
      <c r="AD72">
        <v>385221.17</v>
      </c>
      <c r="AE72">
        <v>121019.15</v>
      </c>
    </row>
    <row r="73" spans="1:34" x14ac:dyDescent="0.25">
      <c r="A73" t="s">
        <v>3248</v>
      </c>
      <c r="B73">
        <v>739721.92</v>
      </c>
      <c r="C73">
        <v>30000</v>
      </c>
      <c r="D73">
        <v>170243.45</v>
      </c>
      <c r="F73">
        <v>508184.5</v>
      </c>
      <c r="G73">
        <v>138108.99</v>
      </c>
      <c r="K73">
        <v>1769.22</v>
      </c>
      <c r="M73">
        <v>129954</v>
      </c>
      <c r="N73">
        <v>50122</v>
      </c>
      <c r="P73">
        <v>-24969.200000000001</v>
      </c>
      <c r="Q73">
        <v>-50100.89</v>
      </c>
      <c r="R73">
        <v>1495302.14</v>
      </c>
      <c r="U73">
        <v>811415.31</v>
      </c>
      <c r="V73">
        <v>206125</v>
      </c>
      <c r="W73">
        <v>588.41999999999996</v>
      </c>
      <c r="Y73">
        <v>1106309.7</v>
      </c>
      <c r="Z73">
        <v>6055.51</v>
      </c>
      <c r="AA73">
        <v>1298472.7</v>
      </c>
      <c r="AB73">
        <v>992</v>
      </c>
      <c r="AD73">
        <v>559217.93000000005</v>
      </c>
      <c r="AE73">
        <v>95439.72</v>
      </c>
    </row>
    <row r="74" spans="1:34" x14ac:dyDescent="0.25">
      <c r="A74" t="s">
        <v>3249</v>
      </c>
      <c r="B74">
        <v>998437.55</v>
      </c>
      <c r="C74">
        <v>0</v>
      </c>
      <c r="D74">
        <v>90448.13</v>
      </c>
      <c r="F74">
        <v>1819166.37</v>
      </c>
      <c r="G74">
        <v>660742.89</v>
      </c>
      <c r="M74">
        <v>197906.9</v>
      </c>
      <c r="N74">
        <v>70086.720000000001</v>
      </c>
      <c r="Q74">
        <v>3025510.46</v>
      </c>
      <c r="R74">
        <v>464694.52</v>
      </c>
      <c r="U74">
        <v>439996.26</v>
      </c>
      <c r="V74">
        <v>19200.900000000001</v>
      </c>
      <c r="W74">
        <v>1333.75</v>
      </c>
      <c r="Y74">
        <v>1155237.3</v>
      </c>
      <c r="Z74">
        <v>153800</v>
      </c>
      <c r="AA74">
        <v>1234826.3</v>
      </c>
      <c r="AD74">
        <v>325933.45</v>
      </c>
      <c r="AE74">
        <v>243482.91</v>
      </c>
      <c r="AH74">
        <v>1</v>
      </c>
    </row>
    <row r="75" spans="1:34" x14ac:dyDescent="0.25">
      <c r="A75" t="s">
        <v>3250</v>
      </c>
      <c r="B75">
        <v>550296.41</v>
      </c>
      <c r="C75">
        <v>30000</v>
      </c>
      <c r="D75">
        <v>155537.88</v>
      </c>
      <c r="F75">
        <v>1019648.79</v>
      </c>
      <c r="G75">
        <v>345979.84</v>
      </c>
      <c r="K75">
        <v>5500</v>
      </c>
      <c r="M75">
        <v>20710</v>
      </c>
      <c r="N75">
        <v>22410.75</v>
      </c>
      <c r="Q75">
        <v>1322138.93</v>
      </c>
      <c r="R75">
        <v>961521.58</v>
      </c>
      <c r="U75">
        <v>614725.05000000005</v>
      </c>
      <c r="V75">
        <v>144580</v>
      </c>
      <c r="W75">
        <v>1336.44</v>
      </c>
      <c r="Y75">
        <v>996309</v>
      </c>
      <c r="Z75">
        <v>189400</v>
      </c>
      <c r="AA75">
        <v>1190993</v>
      </c>
      <c r="AD75">
        <v>584646.73</v>
      </c>
      <c r="AE75">
        <v>170424.1</v>
      </c>
      <c r="AH75">
        <v>30230</v>
      </c>
    </row>
    <row r="76" spans="1:34" x14ac:dyDescent="0.25">
      <c r="A76" t="s">
        <v>3251</v>
      </c>
      <c r="B76">
        <v>894071.45</v>
      </c>
      <c r="C76">
        <v>30000</v>
      </c>
      <c r="D76">
        <v>89872.74</v>
      </c>
      <c r="F76">
        <v>1475075.46</v>
      </c>
      <c r="G76">
        <v>703957.29</v>
      </c>
      <c r="M76">
        <v>51900</v>
      </c>
      <c r="N76">
        <v>-525.21</v>
      </c>
      <c r="Q76">
        <v>666455.65</v>
      </c>
      <c r="R76">
        <v>2317512.06</v>
      </c>
      <c r="U76">
        <v>902215.35</v>
      </c>
      <c r="W76">
        <v>1105.98</v>
      </c>
      <c r="Y76">
        <v>975778.2</v>
      </c>
      <c r="Z76">
        <v>116700</v>
      </c>
      <c r="AA76">
        <v>1186613.2</v>
      </c>
      <c r="AB76">
        <v>28958</v>
      </c>
      <c r="AD76">
        <v>251689.41</v>
      </c>
      <c r="AE76">
        <v>158366.98000000001</v>
      </c>
    </row>
    <row r="77" spans="1:34" x14ac:dyDescent="0.25">
      <c r="A77" t="s">
        <v>3252</v>
      </c>
      <c r="B77">
        <v>919896.39</v>
      </c>
      <c r="C77">
        <v>0</v>
      </c>
      <c r="D77">
        <v>69719.59</v>
      </c>
      <c r="F77">
        <v>417491.24</v>
      </c>
      <c r="G77">
        <v>218519.51</v>
      </c>
      <c r="M77">
        <v>314710</v>
      </c>
      <c r="N77">
        <v>233</v>
      </c>
      <c r="Q77">
        <v>-807176.47</v>
      </c>
      <c r="R77">
        <v>2233839.69</v>
      </c>
      <c r="U77">
        <v>577584.27</v>
      </c>
      <c r="V77">
        <v>17100</v>
      </c>
      <c r="W77">
        <v>1226.7</v>
      </c>
      <c r="Y77">
        <v>1196390.3999999999</v>
      </c>
      <c r="Z77">
        <v>102900</v>
      </c>
      <c r="AA77">
        <v>1360617.4</v>
      </c>
      <c r="AD77">
        <v>339364.42</v>
      </c>
      <c r="AE77">
        <v>136854.37</v>
      </c>
    </row>
    <row r="78" spans="1:34" x14ac:dyDescent="0.25">
      <c r="A78" t="s">
        <v>3324</v>
      </c>
      <c r="B78">
        <v>655712.76</v>
      </c>
      <c r="C78">
        <v>0</v>
      </c>
      <c r="D78">
        <v>89464.2</v>
      </c>
      <c r="F78">
        <v>86015.53</v>
      </c>
      <c r="G78">
        <v>488459.68</v>
      </c>
      <c r="N78">
        <v>649</v>
      </c>
      <c r="Q78">
        <v>-1257596.3899999999</v>
      </c>
      <c r="R78">
        <v>2560558.21</v>
      </c>
      <c r="U78">
        <v>575994.56000000006</v>
      </c>
      <c r="V78">
        <v>66000</v>
      </c>
      <c r="W78">
        <v>758.11</v>
      </c>
      <c r="Y78">
        <v>1195956</v>
      </c>
      <c r="Z78">
        <v>65700</v>
      </c>
      <c r="AA78">
        <v>1371378</v>
      </c>
      <c r="AD78">
        <v>232130.1</v>
      </c>
      <c r="AE78">
        <v>127349.21</v>
      </c>
      <c r="AH78">
        <v>47.01</v>
      </c>
    </row>
    <row r="79" spans="1:34" x14ac:dyDescent="0.25">
      <c r="A79" t="s">
        <v>3253</v>
      </c>
      <c r="B79">
        <v>235161.29</v>
      </c>
      <c r="C79">
        <v>11365</v>
      </c>
      <c r="D79">
        <v>96749.93</v>
      </c>
      <c r="F79">
        <v>142431.81</v>
      </c>
      <c r="G79">
        <v>545805.48</v>
      </c>
      <c r="K79">
        <v>-131569</v>
      </c>
      <c r="M79">
        <v>-31460</v>
      </c>
      <c r="N79">
        <v>-5131.0200000000004</v>
      </c>
      <c r="Q79">
        <v>-280760.81</v>
      </c>
      <c r="R79">
        <v>1212676.51</v>
      </c>
      <c r="U79">
        <v>806605.94</v>
      </c>
      <c r="V79">
        <v>31460</v>
      </c>
      <c r="W79">
        <v>357.03</v>
      </c>
      <c r="Y79">
        <v>1090070</v>
      </c>
      <c r="Z79">
        <v>129492</v>
      </c>
      <c r="AA79">
        <v>1222320.5</v>
      </c>
      <c r="AC79">
        <v>9232</v>
      </c>
      <c r="AD79">
        <v>184121.84</v>
      </c>
      <c r="AE79">
        <v>34980.26</v>
      </c>
      <c r="AF79">
        <v>20000</v>
      </c>
      <c r="AH79">
        <v>12000</v>
      </c>
    </row>
    <row r="80" spans="1:34" x14ac:dyDescent="0.25">
      <c r="A80" t="s">
        <v>3254</v>
      </c>
      <c r="B80">
        <v>207666.47</v>
      </c>
      <c r="C80">
        <v>5475</v>
      </c>
      <c r="D80">
        <v>67467.360000000001</v>
      </c>
      <c r="F80">
        <v>25030.86</v>
      </c>
      <c r="G80">
        <v>173225.86</v>
      </c>
      <c r="K80">
        <v>26688</v>
      </c>
      <c r="M80">
        <v>168000</v>
      </c>
      <c r="N80">
        <v>999.2</v>
      </c>
      <c r="Q80">
        <v>-1514594.26</v>
      </c>
      <c r="R80">
        <v>1431387.54</v>
      </c>
      <c r="U80">
        <v>672075.4</v>
      </c>
      <c r="W80">
        <v>15.71</v>
      </c>
      <c r="Y80">
        <v>1088010</v>
      </c>
      <c r="AA80">
        <v>1175639</v>
      </c>
      <c r="AD80">
        <v>306785.03999999998</v>
      </c>
      <c r="AE80">
        <v>61092</v>
      </c>
      <c r="AH80">
        <v>50000</v>
      </c>
    </row>
    <row r="81" spans="1:35" x14ac:dyDescent="0.25">
      <c r="A81" t="s">
        <v>3255</v>
      </c>
      <c r="B81">
        <v>595114.87</v>
      </c>
      <c r="C81">
        <v>0</v>
      </c>
      <c r="D81">
        <v>48628</v>
      </c>
      <c r="F81">
        <v>302939.17</v>
      </c>
      <c r="G81">
        <v>947610.57</v>
      </c>
      <c r="K81">
        <v>45616</v>
      </c>
      <c r="M81">
        <v>127350</v>
      </c>
      <c r="N81">
        <v>12135.17</v>
      </c>
      <c r="Q81">
        <v>-349424.76</v>
      </c>
      <c r="R81">
        <v>2041384.85</v>
      </c>
      <c r="U81">
        <v>880056.24</v>
      </c>
      <c r="V81">
        <v>31500</v>
      </c>
      <c r="Y81">
        <v>1898280</v>
      </c>
      <c r="Z81">
        <v>143650</v>
      </c>
      <c r="AA81">
        <v>2113449</v>
      </c>
      <c r="AC81">
        <v>2580</v>
      </c>
      <c r="AD81">
        <v>232759.67999999999</v>
      </c>
      <c r="AE81">
        <v>123594.59</v>
      </c>
      <c r="AH81">
        <v>113672.05</v>
      </c>
    </row>
    <row r="82" spans="1:35" x14ac:dyDescent="0.25">
      <c r="A82" t="s">
        <v>3256</v>
      </c>
      <c r="B82">
        <v>239701.57</v>
      </c>
      <c r="C82">
        <v>0</v>
      </c>
      <c r="D82">
        <v>189069.62</v>
      </c>
      <c r="F82">
        <v>402935.43</v>
      </c>
      <c r="G82">
        <v>328705.40000000002</v>
      </c>
      <c r="M82">
        <v>73114.820000000007</v>
      </c>
      <c r="N82">
        <v>2347.31</v>
      </c>
      <c r="Q82">
        <v>-195237.16</v>
      </c>
      <c r="R82">
        <v>1173118.0900000001</v>
      </c>
      <c r="U82">
        <v>693097.85</v>
      </c>
      <c r="V82">
        <v>42000</v>
      </c>
      <c r="W82">
        <v>3209.18</v>
      </c>
      <c r="Y82">
        <v>1015140</v>
      </c>
      <c r="Z82">
        <v>123300</v>
      </c>
      <c r="AA82">
        <v>1111408.98</v>
      </c>
      <c r="AD82">
        <v>407591.51</v>
      </c>
      <c r="AE82">
        <v>62842.58</v>
      </c>
      <c r="AF82">
        <v>20000</v>
      </c>
      <c r="AH82">
        <v>5010</v>
      </c>
    </row>
    <row r="83" spans="1:35" x14ac:dyDescent="0.25">
      <c r="A83" t="s">
        <v>3257</v>
      </c>
      <c r="B83">
        <v>347678.25</v>
      </c>
      <c r="C83">
        <v>0</v>
      </c>
      <c r="D83">
        <v>180552.98</v>
      </c>
      <c r="F83">
        <v>401989.42</v>
      </c>
      <c r="G83">
        <v>253665.4</v>
      </c>
      <c r="K83">
        <v>0</v>
      </c>
      <c r="M83">
        <v>-537805</v>
      </c>
      <c r="N83">
        <v>0</v>
      </c>
      <c r="Q83">
        <v>-263054.27</v>
      </c>
      <c r="R83">
        <v>1745362.84</v>
      </c>
      <c r="U83">
        <v>975546.71</v>
      </c>
      <c r="V83">
        <v>336260</v>
      </c>
      <c r="W83">
        <v>1075.97</v>
      </c>
      <c r="Y83">
        <v>1508400</v>
      </c>
      <c r="Z83">
        <v>157800</v>
      </c>
      <c r="AA83">
        <v>1711354</v>
      </c>
      <c r="AC83">
        <v>21366</v>
      </c>
      <c r="AD83">
        <v>514512.67</v>
      </c>
      <c r="AE83">
        <v>230480.03</v>
      </c>
      <c r="AH83">
        <v>20000</v>
      </c>
    </row>
    <row r="84" spans="1:35" x14ac:dyDescent="0.25">
      <c r="A84" t="s">
        <v>3258</v>
      </c>
      <c r="B84">
        <v>234881.14</v>
      </c>
      <c r="C84">
        <v>87795.24</v>
      </c>
      <c r="D84">
        <v>107559.32</v>
      </c>
      <c r="F84">
        <v>891752.53</v>
      </c>
      <c r="G84">
        <v>499595.17</v>
      </c>
      <c r="N84">
        <v>780.69</v>
      </c>
      <c r="Q84">
        <v>-126192.94</v>
      </c>
      <c r="R84">
        <v>1929262.58</v>
      </c>
      <c r="T84">
        <v>74.150000000000006</v>
      </c>
      <c r="U84">
        <v>645992.95999999996</v>
      </c>
      <c r="V84">
        <v>5600</v>
      </c>
      <c r="W84">
        <v>406.74</v>
      </c>
      <c r="Y84">
        <v>1324840</v>
      </c>
      <c r="Z84">
        <v>150820</v>
      </c>
      <c r="AA84">
        <v>1262887</v>
      </c>
      <c r="AC84">
        <v>9000</v>
      </c>
      <c r="AD84">
        <v>402318.34</v>
      </c>
      <c r="AE84">
        <v>100460.44</v>
      </c>
      <c r="AH84">
        <v>97600</v>
      </c>
    </row>
    <row r="85" spans="1:35" x14ac:dyDescent="0.25">
      <c r="A85" t="s">
        <v>3259</v>
      </c>
      <c r="B85">
        <v>668654.79</v>
      </c>
      <c r="C85">
        <v>33620</v>
      </c>
      <c r="D85">
        <v>16937.32</v>
      </c>
      <c r="F85">
        <v>168377.13</v>
      </c>
      <c r="G85">
        <v>254750.61</v>
      </c>
      <c r="M85">
        <v>111720</v>
      </c>
      <c r="N85">
        <v>-100.94</v>
      </c>
      <c r="Q85">
        <v>-871371.42</v>
      </c>
      <c r="R85">
        <v>1851699.47</v>
      </c>
      <c r="U85">
        <v>704102.95</v>
      </c>
      <c r="W85">
        <v>1522.89</v>
      </c>
      <c r="Y85">
        <v>1131309</v>
      </c>
      <c r="Z85">
        <v>118988</v>
      </c>
      <c r="AA85">
        <v>1397924.12</v>
      </c>
      <c r="AB85">
        <v>400</v>
      </c>
      <c r="AC85">
        <v>3280</v>
      </c>
      <c r="AD85">
        <v>152239.1</v>
      </c>
      <c r="AE85">
        <v>140786.88</v>
      </c>
      <c r="AH85">
        <v>55000</v>
      </c>
    </row>
    <row r="86" spans="1:35" x14ac:dyDescent="0.25">
      <c r="A86" t="s">
        <v>3260</v>
      </c>
      <c r="B86">
        <v>347961.2</v>
      </c>
      <c r="C86">
        <v>33714.32</v>
      </c>
      <c r="D86">
        <v>115703.46</v>
      </c>
      <c r="F86">
        <v>478177.08</v>
      </c>
      <c r="G86">
        <v>318936.59999999998</v>
      </c>
      <c r="N86">
        <v>-188058.07</v>
      </c>
      <c r="Q86">
        <v>170428.74</v>
      </c>
      <c r="R86">
        <v>1211766.1200000001</v>
      </c>
      <c r="U86">
        <v>546813.19999999995</v>
      </c>
      <c r="V86">
        <v>88620</v>
      </c>
      <c r="Y86">
        <v>805690</v>
      </c>
      <c r="Z86">
        <v>90009.87</v>
      </c>
      <c r="AA86">
        <v>956253</v>
      </c>
      <c r="AD86">
        <v>254958.22</v>
      </c>
      <c r="AE86">
        <v>46215.98</v>
      </c>
      <c r="AH86">
        <v>20000</v>
      </c>
      <c r="AI86">
        <v>7000</v>
      </c>
    </row>
    <row r="87" spans="1:35" x14ac:dyDescent="0.25">
      <c r="A87" t="s">
        <v>3261</v>
      </c>
      <c r="B87">
        <v>354460.77</v>
      </c>
      <c r="C87">
        <v>18669.88</v>
      </c>
      <c r="D87">
        <v>13976.58</v>
      </c>
      <c r="F87">
        <v>70770.83</v>
      </c>
      <c r="G87">
        <v>657844.88</v>
      </c>
      <c r="K87">
        <v>1541</v>
      </c>
      <c r="N87">
        <v>0</v>
      </c>
      <c r="Q87">
        <v>167147.26</v>
      </c>
      <c r="R87">
        <v>1379368.14</v>
      </c>
      <c r="U87">
        <v>820149.4</v>
      </c>
      <c r="W87">
        <v>921.45</v>
      </c>
      <c r="Y87">
        <v>1537880</v>
      </c>
      <c r="Z87">
        <v>133600</v>
      </c>
      <c r="AA87">
        <v>1752752</v>
      </c>
      <c r="AC87">
        <v>5956</v>
      </c>
      <c r="AD87">
        <v>458360.05</v>
      </c>
      <c r="AE87">
        <v>320120.56</v>
      </c>
      <c r="AH87">
        <v>25000</v>
      </c>
    </row>
    <row r="88" spans="1:35" x14ac:dyDescent="0.25">
      <c r="A88" t="s">
        <v>3331</v>
      </c>
      <c r="B88">
        <v>549882.48</v>
      </c>
      <c r="C88">
        <v>27680.1</v>
      </c>
      <c r="D88">
        <v>22143.38</v>
      </c>
      <c r="F88">
        <v>254522.95</v>
      </c>
      <c r="G88">
        <v>82445.31</v>
      </c>
      <c r="K88">
        <v>40590</v>
      </c>
      <c r="M88">
        <v>219597.5</v>
      </c>
      <c r="N88">
        <v>226</v>
      </c>
      <c r="Q88">
        <v>-860089.41</v>
      </c>
      <c r="R88">
        <v>1583723.57</v>
      </c>
      <c r="U88">
        <v>644373.06999999995</v>
      </c>
      <c r="V88">
        <v>8662.5</v>
      </c>
      <c r="W88">
        <v>420.43</v>
      </c>
      <c r="Y88">
        <v>1486710</v>
      </c>
      <c r="Z88">
        <v>122200</v>
      </c>
      <c r="AA88">
        <v>1717732</v>
      </c>
      <c r="AC88">
        <v>2608</v>
      </c>
      <c r="AD88">
        <v>185822.88</v>
      </c>
      <c r="AE88">
        <v>182462.34</v>
      </c>
      <c r="AH88">
        <v>35093.279999999999</v>
      </c>
    </row>
    <row r="89" spans="1:35" x14ac:dyDescent="0.25">
      <c r="A89" t="s">
        <v>3262</v>
      </c>
      <c r="B89">
        <v>345038.77</v>
      </c>
      <c r="C89">
        <v>0</v>
      </c>
      <c r="D89">
        <v>4199</v>
      </c>
      <c r="F89">
        <v>2</v>
      </c>
      <c r="G89">
        <v>107844.08</v>
      </c>
      <c r="J89">
        <v>12000</v>
      </c>
      <c r="N89">
        <v>212</v>
      </c>
      <c r="Q89">
        <v>65543.39</v>
      </c>
      <c r="R89">
        <v>378255.7</v>
      </c>
      <c r="U89">
        <v>733927.35</v>
      </c>
      <c r="W89">
        <v>312.14</v>
      </c>
      <c r="Y89">
        <v>879700</v>
      </c>
      <c r="Z89">
        <v>142480</v>
      </c>
      <c r="AA89">
        <v>1071402.28</v>
      </c>
      <c r="AD89">
        <v>330427.61</v>
      </c>
      <c r="AE89">
        <v>28181.84</v>
      </c>
    </row>
    <row r="90" spans="1:35" x14ac:dyDescent="0.25">
      <c r="A90" t="s">
        <v>3263</v>
      </c>
      <c r="B90">
        <v>576222.71</v>
      </c>
      <c r="C90">
        <v>0</v>
      </c>
      <c r="D90">
        <v>23053.119999999999</v>
      </c>
      <c r="F90">
        <v>-4559.0200000000004</v>
      </c>
      <c r="G90">
        <v>94915.69</v>
      </c>
      <c r="J90">
        <v>6000</v>
      </c>
      <c r="N90">
        <v>-454</v>
      </c>
      <c r="Q90">
        <v>-103523.93</v>
      </c>
      <c r="R90">
        <v>646850.12</v>
      </c>
      <c r="U90">
        <v>668882.72</v>
      </c>
      <c r="V90">
        <v>194140</v>
      </c>
      <c r="W90">
        <v>1118.1300000000001</v>
      </c>
      <c r="Y90">
        <v>1183680</v>
      </c>
      <c r="Z90">
        <v>18000</v>
      </c>
      <c r="AA90">
        <v>1279963.3799999999</v>
      </c>
      <c r="AB90">
        <v>700</v>
      </c>
      <c r="AD90">
        <v>460718.83</v>
      </c>
      <c r="AE90">
        <v>89798.33</v>
      </c>
    </row>
    <row r="91" spans="1:35" x14ac:dyDescent="0.25">
      <c r="A91" t="s">
        <v>3264</v>
      </c>
      <c r="B91">
        <v>451205.24</v>
      </c>
      <c r="C91">
        <v>0</v>
      </c>
      <c r="D91">
        <v>50462.59</v>
      </c>
      <c r="F91">
        <v>2456678</v>
      </c>
      <c r="G91">
        <v>368728.65</v>
      </c>
      <c r="J91">
        <v>6000</v>
      </c>
      <c r="N91">
        <v>210</v>
      </c>
      <c r="Q91">
        <v>-170201.41</v>
      </c>
      <c r="R91">
        <v>3382854.97</v>
      </c>
      <c r="U91">
        <v>749691.24</v>
      </c>
      <c r="V91">
        <v>113600</v>
      </c>
      <c r="W91">
        <v>842.71</v>
      </c>
      <c r="Y91">
        <v>1147970</v>
      </c>
      <c r="Z91">
        <v>244220</v>
      </c>
      <c r="AA91">
        <v>1338034</v>
      </c>
      <c r="AB91">
        <v>480</v>
      </c>
      <c r="AC91">
        <v>760</v>
      </c>
      <c r="AD91">
        <v>293460.73</v>
      </c>
      <c r="AE91">
        <v>223409.18</v>
      </c>
    </row>
    <row r="92" spans="1:35" x14ac:dyDescent="0.25">
      <c r="A92" t="s">
        <v>3265</v>
      </c>
      <c r="B92">
        <v>564165.14</v>
      </c>
      <c r="C92">
        <v>0</v>
      </c>
      <c r="D92">
        <v>41134.620000000003</v>
      </c>
      <c r="F92">
        <v>354442.47</v>
      </c>
      <c r="G92">
        <v>293356.96000000002</v>
      </c>
      <c r="J92">
        <v>5800</v>
      </c>
      <c r="N92">
        <v>399</v>
      </c>
      <c r="Q92">
        <v>-5696.92</v>
      </c>
      <c r="R92">
        <v>1045747.78</v>
      </c>
      <c r="U92">
        <v>663167.76</v>
      </c>
      <c r="V92">
        <v>158200</v>
      </c>
      <c r="W92">
        <v>908.72</v>
      </c>
      <c r="Y92">
        <v>1066110</v>
      </c>
      <c r="Z92">
        <v>104540</v>
      </c>
      <c r="AA92">
        <v>1166274.21</v>
      </c>
      <c r="AD92">
        <v>316482.32</v>
      </c>
      <c r="AE92">
        <v>93145.62</v>
      </c>
    </row>
    <row r="93" spans="1:35" x14ac:dyDescent="0.25">
      <c r="A93" t="s">
        <v>3266</v>
      </c>
      <c r="B93">
        <v>458936.66</v>
      </c>
      <c r="C93">
        <v>0</v>
      </c>
      <c r="D93">
        <v>13381.41</v>
      </c>
      <c r="F93">
        <v>23144.43</v>
      </c>
      <c r="G93">
        <v>251138.05</v>
      </c>
      <c r="N93">
        <v>1380</v>
      </c>
      <c r="Q93">
        <v>302644.17</v>
      </c>
      <c r="R93">
        <v>320699.84999999998</v>
      </c>
      <c r="U93">
        <v>727952.63</v>
      </c>
      <c r="W93">
        <v>263.62</v>
      </c>
      <c r="Y93">
        <v>940156</v>
      </c>
      <c r="Z93">
        <v>516280</v>
      </c>
      <c r="AA93">
        <v>1251790</v>
      </c>
      <c r="AB93">
        <v>19480</v>
      </c>
      <c r="AC93">
        <v>5536</v>
      </c>
      <c r="AD93">
        <v>375745.58</v>
      </c>
      <c r="AE93">
        <v>32974.14</v>
      </c>
    </row>
    <row r="94" spans="1:35" x14ac:dyDescent="0.25">
      <c r="A94" t="s">
        <v>3267</v>
      </c>
      <c r="B94">
        <v>232895.32</v>
      </c>
      <c r="C94">
        <v>1200</v>
      </c>
      <c r="D94">
        <v>6026.84</v>
      </c>
      <c r="F94">
        <v>463268.24</v>
      </c>
      <c r="G94">
        <v>163954.74</v>
      </c>
      <c r="Q94">
        <v>100689.64</v>
      </c>
      <c r="R94">
        <v>810688.21</v>
      </c>
      <c r="U94">
        <v>566649.65</v>
      </c>
      <c r="W94">
        <v>389.43</v>
      </c>
      <c r="Y94">
        <v>617404.9</v>
      </c>
      <c r="Z94">
        <v>104240</v>
      </c>
      <c r="AA94">
        <v>710149.9</v>
      </c>
      <c r="AC94">
        <v>3408</v>
      </c>
      <c r="AD94">
        <v>330690.71999999997</v>
      </c>
      <c r="AE94">
        <v>70588.070000000007</v>
      </c>
    </row>
    <row r="95" spans="1:35" x14ac:dyDescent="0.25">
      <c r="A95" t="s">
        <v>3268</v>
      </c>
      <c r="B95">
        <v>96909.75</v>
      </c>
      <c r="C95">
        <v>0</v>
      </c>
      <c r="D95">
        <v>183149.33</v>
      </c>
      <c r="F95">
        <v>3</v>
      </c>
      <c r="G95">
        <v>833214.25</v>
      </c>
      <c r="J95">
        <v>6000</v>
      </c>
      <c r="N95">
        <v>924.64</v>
      </c>
      <c r="Q95">
        <v>622517.82999999996</v>
      </c>
      <c r="R95">
        <v>573056.03</v>
      </c>
      <c r="S95">
        <v>8319.1299999999992</v>
      </c>
      <c r="T95">
        <v>924.82</v>
      </c>
      <c r="U95">
        <v>588684.65</v>
      </c>
      <c r="V95">
        <v>70000</v>
      </c>
      <c r="Y95">
        <v>1315845</v>
      </c>
      <c r="Z95">
        <v>553181</v>
      </c>
      <c r="AA95">
        <v>1442707</v>
      </c>
      <c r="AD95">
        <v>767412.51</v>
      </c>
      <c r="AE95">
        <v>182315.91</v>
      </c>
      <c r="AH95">
        <v>221.35</v>
      </c>
    </row>
    <row r="96" spans="1:35" x14ac:dyDescent="0.25">
      <c r="A96" t="s">
        <v>3269</v>
      </c>
      <c r="B96">
        <v>132674.13</v>
      </c>
      <c r="C96">
        <v>0</v>
      </c>
      <c r="D96">
        <v>10488.53</v>
      </c>
      <c r="F96">
        <v>1305334.04</v>
      </c>
      <c r="G96">
        <v>155844.97</v>
      </c>
      <c r="J96">
        <v>13550</v>
      </c>
      <c r="N96">
        <v>2427.88</v>
      </c>
      <c r="Q96">
        <v>-201215.75</v>
      </c>
      <c r="R96">
        <v>1997218.5</v>
      </c>
      <c r="U96">
        <v>548137.9</v>
      </c>
      <c r="V96">
        <v>74000</v>
      </c>
      <c r="W96">
        <v>228.58</v>
      </c>
      <c r="Y96">
        <v>1033360</v>
      </c>
      <c r="AA96">
        <v>1143260</v>
      </c>
      <c r="AD96">
        <v>378925.05</v>
      </c>
      <c r="AE96">
        <v>135313.67000000001</v>
      </c>
      <c r="AH96">
        <v>6.72</v>
      </c>
    </row>
    <row r="97" spans="1:34" x14ac:dyDescent="0.25">
      <c r="A97" t="s">
        <v>3270</v>
      </c>
      <c r="B97">
        <v>466254.77</v>
      </c>
      <c r="C97">
        <v>116520</v>
      </c>
      <c r="D97">
        <v>16615.72</v>
      </c>
      <c r="F97">
        <v>143654.31</v>
      </c>
      <c r="G97">
        <v>216527.68</v>
      </c>
      <c r="J97">
        <v>6000</v>
      </c>
      <c r="N97">
        <v>367.75</v>
      </c>
      <c r="Q97">
        <v>363663.43</v>
      </c>
      <c r="R97">
        <v>569833.9</v>
      </c>
      <c r="U97">
        <v>339359.79</v>
      </c>
      <c r="V97">
        <v>366000</v>
      </c>
      <c r="W97">
        <v>457.71</v>
      </c>
      <c r="Y97">
        <v>1102380</v>
      </c>
      <c r="Z97">
        <v>346800</v>
      </c>
      <c r="AA97">
        <v>1341614</v>
      </c>
      <c r="AB97">
        <v>11360</v>
      </c>
      <c r="AD97">
        <v>347475.43</v>
      </c>
      <c r="AE97">
        <v>95400.67</v>
      </c>
    </row>
    <row r="98" spans="1:34" x14ac:dyDescent="0.25">
      <c r="A98" t="s">
        <v>3271</v>
      </c>
      <c r="B98">
        <v>732570.14</v>
      </c>
      <c r="C98">
        <v>0</v>
      </c>
      <c r="D98">
        <v>48242.96</v>
      </c>
      <c r="F98">
        <v>8754.51</v>
      </c>
      <c r="G98">
        <v>497097.14</v>
      </c>
      <c r="J98">
        <v>6000</v>
      </c>
      <c r="N98">
        <v>509.5</v>
      </c>
      <c r="Q98">
        <v>306953.2</v>
      </c>
      <c r="R98">
        <v>528870.26</v>
      </c>
      <c r="U98">
        <v>830978.39</v>
      </c>
      <c r="V98">
        <v>493000</v>
      </c>
      <c r="W98">
        <v>1490.52</v>
      </c>
      <c r="Y98">
        <v>857660</v>
      </c>
      <c r="Z98">
        <v>357756</v>
      </c>
      <c r="AA98">
        <v>1159336</v>
      </c>
      <c r="AB98">
        <v>320</v>
      </c>
      <c r="AD98">
        <v>591216.14</v>
      </c>
      <c r="AE98">
        <v>119476.9</v>
      </c>
    </row>
    <row r="99" spans="1:34" x14ac:dyDescent="0.25">
      <c r="A99" t="s">
        <v>3272</v>
      </c>
      <c r="B99">
        <v>564014.12</v>
      </c>
      <c r="C99">
        <v>0</v>
      </c>
      <c r="D99">
        <v>179468.27</v>
      </c>
      <c r="F99">
        <v>4660.59</v>
      </c>
      <c r="G99">
        <v>246767.29</v>
      </c>
      <c r="J99">
        <v>5500</v>
      </c>
      <c r="N99">
        <v>1955.32</v>
      </c>
      <c r="Q99">
        <v>-221307.91</v>
      </c>
      <c r="R99">
        <v>713142.2</v>
      </c>
      <c r="U99">
        <v>1135951.3500000001</v>
      </c>
      <c r="W99">
        <v>903.11</v>
      </c>
      <c r="Y99">
        <v>1399151.1</v>
      </c>
      <c r="Z99">
        <v>125678.58</v>
      </c>
      <c r="AA99">
        <v>1595057.1</v>
      </c>
      <c r="AD99">
        <v>219945.82</v>
      </c>
      <c r="AE99">
        <v>52005.56</v>
      </c>
      <c r="AF99">
        <v>100000</v>
      </c>
    </row>
    <row r="100" spans="1:34" x14ac:dyDescent="0.25">
      <c r="A100" t="s">
        <v>3273</v>
      </c>
      <c r="B100">
        <v>202055.29</v>
      </c>
      <c r="C100">
        <v>0</v>
      </c>
      <c r="D100">
        <v>53790.58</v>
      </c>
      <c r="F100">
        <v>149680.15</v>
      </c>
      <c r="G100">
        <v>291585.73</v>
      </c>
      <c r="J100">
        <v>6000</v>
      </c>
      <c r="N100">
        <v>230</v>
      </c>
      <c r="Q100">
        <v>307855.28999999998</v>
      </c>
      <c r="R100">
        <v>673323.61</v>
      </c>
      <c r="U100">
        <v>471834</v>
      </c>
      <c r="W100">
        <v>652.97</v>
      </c>
      <c r="Y100">
        <v>401650</v>
      </c>
      <c r="Z100">
        <v>304160</v>
      </c>
      <c r="AA100">
        <v>610187</v>
      </c>
      <c r="AB100">
        <v>1820</v>
      </c>
      <c r="AD100">
        <v>527832.94999999995</v>
      </c>
      <c r="AE100">
        <v>149524.17000000001</v>
      </c>
    </row>
    <row r="101" spans="1:34" x14ac:dyDescent="0.25">
      <c r="A101" t="s">
        <v>3274</v>
      </c>
      <c r="B101">
        <v>356606.15</v>
      </c>
      <c r="C101">
        <v>0</v>
      </c>
      <c r="D101">
        <v>6875.97</v>
      </c>
      <c r="F101">
        <v>3</v>
      </c>
      <c r="G101">
        <v>254072.16</v>
      </c>
      <c r="J101">
        <v>5000</v>
      </c>
      <c r="N101">
        <v>210</v>
      </c>
      <c r="Q101">
        <v>-584685.38</v>
      </c>
      <c r="R101">
        <v>1404582.07</v>
      </c>
      <c r="U101">
        <v>550349.98</v>
      </c>
      <c r="W101">
        <v>543.66</v>
      </c>
      <c r="Y101">
        <v>908030</v>
      </c>
      <c r="Z101">
        <v>125100</v>
      </c>
      <c r="AA101">
        <v>1039990</v>
      </c>
      <c r="AD101">
        <v>486451.3</v>
      </c>
      <c r="AE101">
        <v>65371.75</v>
      </c>
    </row>
    <row r="102" spans="1:34" x14ac:dyDescent="0.25">
      <c r="A102" t="s">
        <v>3275</v>
      </c>
      <c r="B102">
        <v>192727.42</v>
      </c>
      <c r="C102">
        <v>0</v>
      </c>
      <c r="D102">
        <v>78065.73</v>
      </c>
      <c r="F102">
        <v>1</v>
      </c>
      <c r="G102">
        <v>156764.73000000001</v>
      </c>
      <c r="J102">
        <v>6000</v>
      </c>
      <c r="N102">
        <v>406</v>
      </c>
      <c r="Q102">
        <v>37239.22</v>
      </c>
      <c r="R102">
        <v>819557.49</v>
      </c>
      <c r="U102">
        <v>392305.32</v>
      </c>
      <c r="W102">
        <v>7963.97</v>
      </c>
      <c r="X102">
        <v>4900</v>
      </c>
      <c r="Y102">
        <v>3399090</v>
      </c>
      <c r="Z102">
        <v>162400</v>
      </c>
      <c r="AA102">
        <v>3582914.81</v>
      </c>
      <c r="AB102">
        <v>1820</v>
      </c>
      <c r="AC102">
        <v>11470</v>
      </c>
      <c r="AD102">
        <v>239219.69</v>
      </c>
      <c r="AE102">
        <v>322118.62</v>
      </c>
    </row>
    <row r="103" spans="1:34" x14ac:dyDescent="0.25">
      <c r="A103" t="s">
        <v>3278</v>
      </c>
      <c r="B103">
        <v>85959.66</v>
      </c>
      <c r="C103">
        <v>0</v>
      </c>
      <c r="D103">
        <v>136479.04000000001</v>
      </c>
      <c r="F103">
        <v>2</v>
      </c>
      <c r="G103">
        <v>470877.9</v>
      </c>
      <c r="J103">
        <v>6300</v>
      </c>
      <c r="N103">
        <v>0</v>
      </c>
      <c r="Q103">
        <v>186727.36</v>
      </c>
      <c r="R103">
        <v>474645.55</v>
      </c>
      <c r="U103">
        <v>610562.37</v>
      </c>
      <c r="W103">
        <v>356.71</v>
      </c>
      <c r="Y103">
        <v>1456885.5</v>
      </c>
      <c r="Z103">
        <v>151760</v>
      </c>
      <c r="AA103">
        <v>1549253.5</v>
      </c>
      <c r="AD103">
        <v>333403.86</v>
      </c>
      <c r="AE103">
        <v>125926.53</v>
      </c>
    </row>
    <row r="104" spans="1:34" x14ac:dyDescent="0.25">
      <c r="A104" t="s">
        <v>3279</v>
      </c>
      <c r="B104">
        <v>555675.75</v>
      </c>
      <c r="C104">
        <v>15000</v>
      </c>
      <c r="D104">
        <v>380040.86</v>
      </c>
      <c r="F104">
        <v>6284.01</v>
      </c>
      <c r="G104">
        <v>178420.94</v>
      </c>
      <c r="J104">
        <v>5000</v>
      </c>
      <c r="N104">
        <v>1681.14</v>
      </c>
      <c r="Q104">
        <v>178203</v>
      </c>
      <c r="R104">
        <v>1172968.6100000001</v>
      </c>
      <c r="U104">
        <v>869380.01</v>
      </c>
      <c r="W104">
        <v>704.65</v>
      </c>
      <c r="Y104">
        <v>463400</v>
      </c>
      <c r="Z104">
        <v>295987.84999999998</v>
      </c>
      <c r="AA104">
        <v>770347.21</v>
      </c>
      <c r="AB104">
        <v>1140</v>
      </c>
      <c r="AD104">
        <v>726281.3</v>
      </c>
      <c r="AE104">
        <v>115727.48</v>
      </c>
      <c r="AH104">
        <v>5957.71</v>
      </c>
    </row>
    <row r="105" spans="1:34" x14ac:dyDescent="0.25">
      <c r="A105" t="s">
        <v>3327</v>
      </c>
      <c r="B105">
        <v>295207.83</v>
      </c>
      <c r="C105">
        <v>0</v>
      </c>
      <c r="D105">
        <v>14522.16</v>
      </c>
      <c r="F105">
        <v>238907.05</v>
      </c>
      <c r="G105">
        <v>346706.57</v>
      </c>
      <c r="J105">
        <v>6000</v>
      </c>
      <c r="N105">
        <v>400</v>
      </c>
      <c r="Q105">
        <v>199556.62</v>
      </c>
      <c r="R105">
        <v>764461.81</v>
      </c>
      <c r="U105">
        <v>445659.64</v>
      </c>
      <c r="W105">
        <v>848.31</v>
      </c>
      <c r="Y105">
        <v>1396000</v>
      </c>
      <c r="Z105">
        <v>311520</v>
      </c>
      <c r="AA105">
        <v>1547065</v>
      </c>
      <c r="AB105">
        <v>19150</v>
      </c>
      <c r="AD105">
        <v>195732.89</v>
      </c>
      <c r="AE105">
        <v>178424.88</v>
      </c>
      <c r="AH105">
        <v>540</v>
      </c>
    </row>
    <row r="106" spans="1:34" x14ac:dyDescent="0.25">
      <c r="A106" t="s">
        <v>3328</v>
      </c>
      <c r="B106">
        <v>457555.72</v>
      </c>
      <c r="C106">
        <v>0</v>
      </c>
      <c r="D106">
        <v>25689.63</v>
      </c>
      <c r="F106">
        <v>892884.15</v>
      </c>
      <c r="G106">
        <v>139823.14000000001</v>
      </c>
      <c r="J106">
        <v>6000</v>
      </c>
      <c r="N106">
        <v>2908</v>
      </c>
      <c r="Q106">
        <v>-68530.87</v>
      </c>
      <c r="R106">
        <v>1440238.21</v>
      </c>
      <c r="U106">
        <v>831015.05</v>
      </c>
      <c r="W106">
        <v>190.67</v>
      </c>
      <c r="Y106">
        <v>1263500</v>
      </c>
      <c r="Z106">
        <v>67400</v>
      </c>
      <c r="AA106">
        <v>1467139</v>
      </c>
      <c r="AB106">
        <v>1420</v>
      </c>
      <c r="AD106">
        <v>268532.75</v>
      </c>
      <c r="AE106">
        <v>142901.46</v>
      </c>
      <c r="AH106">
        <v>25.21</v>
      </c>
    </row>
    <row r="107" spans="1:34" x14ac:dyDescent="0.25">
      <c r="A107" t="s">
        <v>3333</v>
      </c>
      <c r="B107">
        <v>1211873.43</v>
      </c>
      <c r="C107">
        <v>0</v>
      </c>
      <c r="D107">
        <v>71252.34</v>
      </c>
      <c r="F107">
        <v>1781216.95</v>
      </c>
      <c r="G107">
        <v>247161.25</v>
      </c>
      <c r="J107">
        <v>11300</v>
      </c>
      <c r="N107">
        <v>150</v>
      </c>
      <c r="Q107">
        <v>521836.13</v>
      </c>
      <c r="R107">
        <v>2616413.23</v>
      </c>
      <c r="U107">
        <v>809420.74</v>
      </c>
      <c r="V107">
        <v>76640</v>
      </c>
      <c r="W107">
        <v>2677.15</v>
      </c>
      <c r="Y107">
        <v>537750</v>
      </c>
      <c r="Z107">
        <v>209950</v>
      </c>
      <c r="AA107">
        <v>689801.82</v>
      </c>
      <c r="AB107">
        <v>320</v>
      </c>
      <c r="AD107">
        <v>312862.34000000003</v>
      </c>
      <c r="AE107">
        <v>192974.12</v>
      </c>
    </row>
    <row r="108" spans="1:34" x14ac:dyDescent="0.25">
      <c r="A108" t="s">
        <v>3281</v>
      </c>
      <c r="B108">
        <v>145777.24</v>
      </c>
      <c r="C108">
        <v>0</v>
      </c>
      <c r="D108">
        <v>38164.78</v>
      </c>
      <c r="F108">
        <v>-6719.29</v>
      </c>
      <c r="G108">
        <v>134678.49</v>
      </c>
      <c r="N108">
        <v>1001.3</v>
      </c>
      <c r="Q108">
        <v>-1905053.59</v>
      </c>
      <c r="R108">
        <v>2310952.34</v>
      </c>
      <c r="S108">
        <v>117</v>
      </c>
      <c r="U108">
        <v>758868.61</v>
      </c>
      <c r="V108">
        <v>75000</v>
      </c>
      <c r="W108">
        <v>529.12</v>
      </c>
      <c r="Y108">
        <v>872340</v>
      </c>
      <c r="Z108">
        <v>208280</v>
      </c>
      <c r="AA108">
        <v>1046840.64</v>
      </c>
      <c r="AD108">
        <v>721782.26</v>
      </c>
      <c r="AE108">
        <v>45835.66</v>
      </c>
    </row>
    <row r="109" spans="1:34" x14ac:dyDescent="0.25">
      <c r="A109" t="s">
        <v>3282</v>
      </c>
      <c r="B109">
        <v>871913.94</v>
      </c>
      <c r="C109">
        <v>0</v>
      </c>
      <c r="D109">
        <v>35350.050000000003</v>
      </c>
      <c r="F109">
        <v>1239048.55</v>
      </c>
      <c r="G109">
        <v>82886.59</v>
      </c>
      <c r="K109">
        <v>6000</v>
      </c>
      <c r="N109">
        <v>532.72</v>
      </c>
      <c r="Q109">
        <v>794380.63</v>
      </c>
      <c r="R109">
        <v>1228203.58</v>
      </c>
      <c r="U109">
        <v>617914.84</v>
      </c>
      <c r="V109">
        <v>75000</v>
      </c>
      <c r="W109">
        <v>949.6</v>
      </c>
      <c r="Y109">
        <v>697500</v>
      </c>
      <c r="Z109">
        <v>144300</v>
      </c>
      <c r="AA109">
        <v>872526.84</v>
      </c>
      <c r="AD109">
        <v>248504.17</v>
      </c>
      <c r="AE109">
        <v>107896.23</v>
      </c>
    </row>
    <row r="110" spans="1:34" x14ac:dyDescent="0.25">
      <c r="A110" t="s">
        <v>3283</v>
      </c>
      <c r="B110">
        <v>229514.76</v>
      </c>
      <c r="C110">
        <v>0</v>
      </c>
      <c r="D110">
        <v>29077.42</v>
      </c>
      <c r="F110">
        <v>1208001.1100000001</v>
      </c>
      <c r="G110">
        <v>150206.89000000001</v>
      </c>
      <c r="K110">
        <v>6000</v>
      </c>
      <c r="N110">
        <v>555.89</v>
      </c>
      <c r="Q110">
        <v>302595.07</v>
      </c>
      <c r="R110">
        <v>1322855.6000000001</v>
      </c>
      <c r="U110">
        <v>800375.45</v>
      </c>
      <c r="V110">
        <v>91000</v>
      </c>
      <c r="W110">
        <v>467.06</v>
      </c>
      <c r="Y110">
        <v>859950</v>
      </c>
      <c r="Z110">
        <v>288400</v>
      </c>
      <c r="AA110">
        <v>1035652.8</v>
      </c>
      <c r="AD110">
        <v>645481.68000000005</v>
      </c>
      <c r="AE110">
        <v>104980.41</v>
      </c>
    </row>
    <row r="111" spans="1:34" x14ac:dyDescent="0.25">
      <c r="A111" t="s">
        <v>3284</v>
      </c>
      <c r="B111">
        <v>285751.25</v>
      </c>
      <c r="C111">
        <v>0</v>
      </c>
      <c r="D111">
        <v>161467.85</v>
      </c>
      <c r="F111">
        <v>1057690.25</v>
      </c>
      <c r="G111">
        <v>272712.7</v>
      </c>
      <c r="K111">
        <v>0</v>
      </c>
      <c r="N111">
        <v>-509</v>
      </c>
      <c r="Q111">
        <v>-195022.42</v>
      </c>
      <c r="R111">
        <v>2235714.37</v>
      </c>
      <c r="U111">
        <v>750359.09</v>
      </c>
      <c r="V111">
        <v>87250</v>
      </c>
      <c r="W111">
        <v>1688.83</v>
      </c>
      <c r="Y111">
        <v>1220526.8999999999</v>
      </c>
      <c r="Z111">
        <v>165800</v>
      </c>
      <c r="AA111">
        <v>1396572.9</v>
      </c>
      <c r="AB111">
        <v>160</v>
      </c>
      <c r="AC111">
        <v>624</v>
      </c>
      <c r="AD111">
        <v>586866.93999999994</v>
      </c>
      <c r="AE111">
        <v>236900.88</v>
      </c>
    </row>
    <row r="112" spans="1:34" x14ac:dyDescent="0.25">
      <c r="A112" t="s">
        <v>3285</v>
      </c>
      <c r="B112">
        <v>472958.56</v>
      </c>
      <c r="C112">
        <v>0</v>
      </c>
      <c r="D112">
        <v>82180.39</v>
      </c>
      <c r="F112">
        <v>414173.31</v>
      </c>
      <c r="G112">
        <v>42929.82</v>
      </c>
      <c r="J112">
        <v>37200</v>
      </c>
      <c r="N112">
        <v>1379.4</v>
      </c>
      <c r="Q112">
        <v>-868090.31</v>
      </c>
      <c r="R112">
        <v>1762414.5</v>
      </c>
      <c r="U112">
        <v>681284.74</v>
      </c>
      <c r="V112">
        <v>114000</v>
      </c>
      <c r="W112">
        <v>554.01</v>
      </c>
      <c r="Y112">
        <v>707135.7</v>
      </c>
      <c r="Z112">
        <v>125200</v>
      </c>
      <c r="AA112">
        <v>881323.7</v>
      </c>
      <c r="AC112">
        <v>808</v>
      </c>
      <c r="AD112">
        <v>392297.36</v>
      </c>
      <c r="AE112">
        <v>126108.9</v>
      </c>
    </row>
    <row r="113" spans="1:34" x14ac:dyDescent="0.25">
      <c r="A113" t="s">
        <v>3286</v>
      </c>
      <c r="B113">
        <v>95191.47</v>
      </c>
      <c r="C113">
        <v>0</v>
      </c>
      <c r="D113">
        <v>26886.639999999999</v>
      </c>
      <c r="F113">
        <v>1906459.67</v>
      </c>
      <c r="G113">
        <v>145527.95000000001</v>
      </c>
      <c r="H113">
        <v>1</v>
      </c>
      <c r="N113">
        <v>1086</v>
      </c>
      <c r="Q113">
        <v>1948609.62</v>
      </c>
      <c r="R113">
        <v>513834.47</v>
      </c>
      <c r="U113">
        <v>554083.12</v>
      </c>
      <c r="V113">
        <v>76000</v>
      </c>
      <c r="W113">
        <v>570.29999999999995</v>
      </c>
      <c r="Y113">
        <v>663840</v>
      </c>
      <c r="Z113">
        <v>106530.77</v>
      </c>
      <c r="AA113">
        <v>798902.15</v>
      </c>
      <c r="AB113">
        <v>1088</v>
      </c>
      <c r="AD113">
        <v>647697.71</v>
      </c>
      <c r="AE113">
        <v>120774.69</v>
      </c>
    </row>
    <row r="114" spans="1:34" x14ac:dyDescent="0.25">
      <c r="A114" t="s">
        <v>3287</v>
      </c>
      <c r="B114">
        <v>240528.49</v>
      </c>
      <c r="C114">
        <v>190721.56</v>
      </c>
      <c r="D114">
        <v>302570.94</v>
      </c>
      <c r="F114">
        <v>456556.72</v>
      </c>
      <c r="G114">
        <v>159528.32000000001</v>
      </c>
      <c r="K114">
        <v>-1840.74</v>
      </c>
      <c r="N114">
        <v>-1201.22</v>
      </c>
      <c r="Q114">
        <v>-2652436.2000000002</v>
      </c>
      <c r="R114">
        <v>3774792.24</v>
      </c>
      <c r="U114">
        <v>1216988.1000000001</v>
      </c>
      <c r="V114">
        <v>239680</v>
      </c>
      <c r="W114">
        <v>10.66</v>
      </c>
      <c r="Y114">
        <v>953246.26</v>
      </c>
      <c r="Z114">
        <v>204800</v>
      </c>
      <c r="AA114">
        <v>1175382.26</v>
      </c>
      <c r="AB114">
        <v>6080</v>
      </c>
      <c r="AD114">
        <v>887518.36</v>
      </c>
      <c r="AE114">
        <v>102952.45</v>
      </c>
    </row>
    <row r="115" spans="1:34" x14ac:dyDescent="0.25">
      <c r="A115" t="s">
        <v>3288</v>
      </c>
      <c r="B115">
        <v>536871.65</v>
      </c>
      <c r="C115">
        <v>0</v>
      </c>
      <c r="D115">
        <v>30700.15</v>
      </c>
      <c r="F115">
        <v>251093.39</v>
      </c>
      <c r="G115">
        <v>301843.63</v>
      </c>
      <c r="N115">
        <v>-8362.5</v>
      </c>
      <c r="Q115">
        <v>-911010.05</v>
      </c>
      <c r="R115">
        <v>1908283.93</v>
      </c>
      <c r="U115">
        <v>602745.63</v>
      </c>
      <c r="V115">
        <v>151880</v>
      </c>
      <c r="W115">
        <v>564.05999999999995</v>
      </c>
      <c r="Y115">
        <v>908100</v>
      </c>
      <c r="AA115">
        <v>1074292.1000000001</v>
      </c>
      <c r="AD115">
        <v>334275.48</v>
      </c>
      <c r="AE115">
        <v>85124.67</v>
      </c>
    </row>
    <row r="116" spans="1:34" x14ac:dyDescent="0.25">
      <c r="A116" t="s">
        <v>3289</v>
      </c>
      <c r="B116">
        <v>363301.76</v>
      </c>
      <c r="C116">
        <v>0</v>
      </c>
      <c r="D116">
        <v>42783.07</v>
      </c>
      <c r="F116">
        <v>919786</v>
      </c>
      <c r="G116">
        <v>209437.6</v>
      </c>
      <c r="N116">
        <v>-18.72</v>
      </c>
      <c r="Q116">
        <v>-437847.08</v>
      </c>
      <c r="R116">
        <v>1980426.11</v>
      </c>
      <c r="U116">
        <v>597431.14</v>
      </c>
      <c r="V116">
        <v>144000</v>
      </c>
      <c r="W116">
        <v>524.48</v>
      </c>
      <c r="Y116">
        <v>751947.5</v>
      </c>
      <c r="Z116">
        <v>115890</v>
      </c>
      <c r="AA116">
        <v>862503.5</v>
      </c>
      <c r="AB116">
        <v>480</v>
      </c>
      <c r="AC116">
        <v>2112</v>
      </c>
      <c r="AD116">
        <v>512293.36</v>
      </c>
      <c r="AE116">
        <v>112624.63</v>
      </c>
    </row>
    <row r="117" spans="1:34" x14ac:dyDescent="0.25">
      <c r="A117" t="s">
        <v>3290</v>
      </c>
      <c r="B117">
        <v>453100.36</v>
      </c>
      <c r="C117">
        <v>24585.9</v>
      </c>
      <c r="D117">
        <v>43490.879999999997</v>
      </c>
      <c r="F117">
        <v>167190.29999999999</v>
      </c>
      <c r="G117">
        <v>404829.98</v>
      </c>
      <c r="N117">
        <v>-1675</v>
      </c>
      <c r="Q117">
        <v>-1054989.74</v>
      </c>
      <c r="R117">
        <v>2133398.12</v>
      </c>
      <c r="U117">
        <v>782813.18</v>
      </c>
      <c r="V117">
        <v>71000</v>
      </c>
      <c r="W117">
        <v>662.62</v>
      </c>
      <c r="Y117">
        <v>1424701.6</v>
      </c>
      <c r="Z117">
        <v>146400</v>
      </c>
      <c r="AA117">
        <v>1626596.7</v>
      </c>
      <c r="AD117">
        <v>497456.39</v>
      </c>
      <c r="AE117">
        <v>107720.27</v>
      </c>
    </row>
    <row r="118" spans="1:34" x14ac:dyDescent="0.25">
      <c r="A118" t="s">
        <v>3291</v>
      </c>
      <c r="B118">
        <v>196385.27</v>
      </c>
      <c r="C118">
        <v>0</v>
      </c>
      <c r="D118">
        <v>38655.68</v>
      </c>
      <c r="F118">
        <v>5</v>
      </c>
      <c r="G118">
        <v>136607.57</v>
      </c>
      <c r="K118">
        <v>6000</v>
      </c>
      <c r="N118">
        <v>-1864</v>
      </c>
      <c r="Q118">
        <v>-1511542.96</v>
      </c>
      <c r="R118">
        <v>1945240.49</v>
      </c>
      <c r="U118">
        <v>428171.44</v>
      </c>
      <c r="V118">
        <v>121500</v>
      </c>
      <c r="W118">
        <v>400.37</v>
      </c>
      <c r="Y118">
        <v>866384.1</v>
      </c>
      <c r="Z118">
        <v>330807.5</v>
      </c>
      <c r="AA118">
        <v>1083249.1000000001</v>
      </c>
      <c r="AC118">
        <v>1800</v>
      </c>
      <c r="AD118">
        <v>479569.43</v>
      </c>
      <c r="AE118">
        <v>27911.759999999998</v>
      </c>
      <c r="AH118">
        <v>16.13</v>
      </c>
    </row>
    <row r="119" spans="1:34" x14ac:dyDescent="0.25">
      <c r="A119" t="s">
        <v>3292</v>
      </c>
      <c r="B119">
        <v>216671.46</v>
      </c>
      <c r="C119">
        <v>0</v>
      </c>
      <c r="D119">
        <v>45002.63</v>
      </c>
      <c r="F119">
        <v>265553.52</v>
      </c>
      <c r="G119">
        <v>121064.71</v>
      </c>
      <c r="N119">
        <v>0</v>
      </c>
      <c r="Q119">
        <v>-1801723.99</v>
      </c>
      <c r="R119">
        <v>2404357.2799999998</v>
      </c>
      <c r="U119">
        <v>995827.85</v>
      </c>
      <c r="W119">
        <v>284.58999999999997</v>
      </c>
      <c r="Y119">
        <v>649170</v>
      </c>
      <c r="AA119">
        <v>854154.45</v>
      </c>
      <c r="AD119">
        <v>502551.42</v>
      </c>
      <c r="AE119">
        <v>92942.54</v>
      </c>
    </row>
    <row r="120" spans="1:34" x14ac:dyDescent="0.25">
      <c r="A120" t="s">
        <v>3293</v>
      </c>
      <c r="B120">
        <v>384550.37</v>
      </c>
      <c r="C120">
        <v>0</v>
      </c>
      <c r="D120">
        <v>14792.55</v>
      </c>
      <c r="F120">
        <v>7</v>
      </c>
      <c r="G120">
        <v>128390.98</v>
      </c>
      <c r="N120">
        <v>-9312.27</v>
      </c>
      <c r="Q120">
        <v>-2700059.1</v>
      </c>
      <c r="R120">
        <v>3154007.83</v>
      </c>
      <c r="U120">
        <v>635054.31000000006</v>
      </c>
      <c r="W120">
        <v>491.43</v>
      </c>
      <c r="Y120">
        <v>1021680</v>
      </c>
      <c r="Z120">
        <v>157200</v>
      </c>
      <c r="AA120">
        <v>1204010.8999999999</v>
      </c>
      <c r="AB120">
        <v>4400</v>
      </c>
      <c r="AC120">
        <v>5936</v>
      </c>
      <c r="AD120">
        <v>269640.03000000003</v>
      </c>
      <c r="AE120">
        <v>24734.37</v>
      </c>
    </row>
    <row r="121" spans="1:34" x14ac:dyDescent="0.25">
      <c r="A121" t="s">
        <v>3294</v>
      </c>
      <c r="B121">
        <v>358601.32</v>
      </c>
      <c r="C121">
        <v>0</v>
      </c>
      <c r="D121">
        <v>52296.21</v>
      </c>
      <c r="F121">
        <v>510492.82</v>
      </c>
      <c r="G121">
        <v>205701.54</v>
      </c>
      <c r="M121">
        <v>331435</v>
      </c>
      <c r="N121">
        <v>-114.41</v>
      </c>
      <c r="Q121">
        <v>-1329898.3500000001</v>
      </c>
      <c r="R121">
        <v>2272032.2400000002</v>
      </c>
      <c r="U121">
        <v>815031.49</v>
      </c>
      <c r="W121">
        <v>566.02</v>
      </c>
      <c r="Y121">
        <v>847083.2</v>
      </c>
      <c r="Z121">
        <v>231227.25</v>
      </c>
      <c r="AA121">
        <v>983156.2</v>
      </c>
      <c r="AD121">
        <v>695807.64</v>
      </c>
      <c r="AE121">
        <v>139841.71</v>
      </c>
    </row>
    <row r="122" spans="1:34" x14ac:dyDescent="0.25">
      <c r="A122" t="s">
        <v>3295</v>
      </c>
      <c r="B122">
        <v>142551.14000000001</v>
      </c>
      <c r="C122">
        <v>0</v>
      </c>
      <c r="D122">
        <v>268828.09000000003</v>
      </c>
      <c r="F122">
        <v>227417.8</v>
      </c>
      <c r="G122">
        <v>6272.7</v>
      </c>
      <c r="K122">
        <v>10000</v>
      </c>
      <c r="N122">
        <v>459</v>
      </c>
      <c r="Q122">
        <v>-1078900.8899999999</v>
      </c>
      <c r="R122">
        <v>1679735.01</v>
      </c>
      <c r="U122">
        <v>503406.88</v>
      </c>
      <c r="V122">
        <v>138000</v>
      </c>
      <c r="W122">
        <v>305.52999999999997</v>
      </c>
      <c r="Y122">
        <v>394740</v>
      </c>
      <c r="Z122">
        <v>60500</v>
      </c>
      <c r="AA122">
        <v>569473.21</v>
      </c>
      <c r="AB122">
        <v>480</v>
      </c>
      <c r="AC122">
        <v>1504</v>
      </c>
      <c r="AD122">
        <v>278576.43</v>
      </c>
      <c r="AE122">
        <v>127817.05</v>
      </c>
    </row>
    <row r="123" spans="1:34" x14ac:dyDescent="0.25">
      <c r="A123" t="s">
        <v>3296</v>
      </c>
      <c r="B123">
        <v>602140.75</v>
      </c>
      <c r="C123">
        <v>0</v>
      </c>
      <c r="D123">
        <v>41084.01</v>
      </c>
      <c r="F123">
        <v>1670.44</v>
      </c>
      <c r="G123">
        <v>108712.68</v>
      </c>
      <c r="K123">
        <v>6000</v>
      </c>
      <c r="N123">
        <v>205.61</v>
      </c>
      <c r="Q123">
        <v>-1209047.1100000001</v>
      </c>
      <c r="R123">
        <v>1611506.92</v>
      </c>
      <c r="U123">
        <v>546734.53</v>
      </c>
      <c r="V123">
        <v>318400</v>
      </c>
      <c r="W123">
        <v>704.83</v>
      </c>
      <c r="Y123">
        <v>880920</v>
      </c>
      <c r="Z123">
        <v>259511</v>
      </c>
      <c r="AA123">
        <v>1067469</v>
      </c>
      <c r="AD123">
        <v>370726.2</v>
      </c>
      <c r="AE123">
        <v>32885.699999999997</v>
      </c>
    </row>
    <row r="124" spans="1:34" x14ac:dyDescent="0.25">
      <c r="A124" t="s">
        <v>3297</v>
      </c>
      <c r="B124">
        <v>225178.84</v>
      </c>
      <c r="C124">
        <v>106877.01</v>
      </c>
      <c r="D124">
        <v>362467.5</v>
      </c>
      <c r="F124">
        <v>-27308.21</v>
      </c>
      <c r="G124">
        <v>549957.12</v>
      </c>
      <c r="J124">
        <v>59800</v>
      </c>
      <c r="N124">
        <v>6121.34</v>
      </c>
      <c r="Q124">
        <v>323510.74</v>
      </c>
      <c r="R124">
        <v>667875.67000000004</v>
      </c>
      <c r="U124">
        <v>592624.09</v>
      </c>
      <c r="V124">
        <v>65500</v>
      </c>
      <c r="W124">
        <v>309.25</v>
      </c>
      <c r="Y124">
        <v>135741.9</v>
      </c>
      <c r="Z124">
        <v>122400</v>
      </c>
      <c r="AA124">
        <v>261067.9</v>
      </c>
      <c r="AC124">
        <v>1036</v>
      </c>
      <c r="AD124">
        <v>246178.85</v>
      </c>
      <c r="AE124">
        <v>55027.98</v>
      </c>
    </row>
    <row r="125" spans="1:34" x14ac:dyDescent="0.25">
      <c r="A125" t="s">
        <v>3298</v>
      </c>
      <c r="B125">
        <v>261634.77</v>
      </c>
      <c r="C125">
        <v>0</v>
      </c>
      <c r="D125">
        <v>52621.440000000002</v>
      </c>
      <c r="F125">
        <v>533113.32999999996</v>
      </c>
      <c r="G125">
        <v>191126.24</v>
      </c>
      <c r="H125">
        <v>1</v>
      </c>
      <c r="K125">
        <v>440</v>
      </c>
      <c r="N125">
        <v>-1465.59</v>
      </c>
      <c r="Q125">
        <v>459354.27</v>
      </c>
      <c r="R125">
        <v>654977.96</v>
      </c>
      <c r="U125">
        <v>846641.85</v>
      </c>
      <c r="V125">
        <v>95000</v>
      </c>
      <c r="W125">
        <v>572.11</v>
      </c>
      <c r="Y125">
        <v>770432.9</v>
      </c>
      <c r="Z125">
        <v>141600</v>
      </c>
      <c r="AA125">
        <v>960742.29</v>
      </c>
      <c r="AD125">
        <v>589425.77</v>
      </c>
      <c r="AE125">
        <v>175528.66</v>
      </c>
    </row>
    <row r="126" spans="1:34" x14ac:dyDescent="0.25">
      <c r="A126" t="s">
        <v>3299</v>
      </c>
      <c r="B126">
        <v>720548.27</v>
      </c>
      <c r="C126">
        <v>0</v>
      </c>
      <c r="D126">
        <v>211246.33</v>
      </c>
      <c r="F126">
        <v>137447.54</v>
      </c>
      <c r="G126">
        <v>230889.59</v>
      </c>
      <c r="N126">
        <v>694.5</v>
      </c>
      <c r="Q126">
        <v>-2296779.96</v>
      </c>
      <c r="R126">
        <v>3175397.16</v>
      </c>
      <c r="U126">
        <v>1167113.8700000001</v>
      </c>
      <c r="V126">
        <v>319500</v>
      </c>
      <c r="W126">
        <v>550.48</v>
      </c>
      <c r="Y126">
        <v>1388160</v>
      </c>
      <c r="AA126">
        <v>1691641.3</v>
      </c>
      <c r="AD126">
        <v>494990.56</v>
      </c>
      <c r="AE126">
        <v>69722.460000000006</v>
      </c>
    </row>
    <row r="127" spans="1:34" x14ac:dyDescent="0.25">
      <c r="A127" t="s">
        <v>3300</v>
      </c>
      <c r="B127">
        <v>360396.71</v>
      </c>
      <c r="C127">
        <v>0</v>
      </c>
      <c r="D127">
        <v>115266.93</v>
      </c>
      <c r="F127">
        <v>76124.63</v>
      </c>
      <c r="G127">
        <v>42617.599999999999</v>
      </c>
      <c r="N127">
        <v>0</v>
      </c>
      <c r="Q127">
        <v>-636130.38</v>
      </c>
      <c r="R127">
        <v>1191484.79</v>
      </c>
      <c r="U127">
        <v>767148.88</v>
      </c>
      <c r="V127">
        <v>231500</v>
      </c>
      <c r="W127">
        <v>417.3</v>
      </c>
      <c r="Y127">
        <v>762660</v>
      </c>
      <c r="Z127">
        <v>138840</v>
      </c>
      <c r="AA127">
        <v>1081774</v>
      </c>
      <c r="AB127">
        <v>80</v>
      </c>
      <c r="AC127">
        <v>2400</v>
      </c>
      <c r="AD127">
        <v>458289.88</v>
      </c>
      <c r="AE127">
        <v>60000.84</v>
      </c>
    </row>
    <row r="128" spans="1:34" x14ac:dyDescent="0.25">
      <c r="A128" t="s">
        <v>3301</v>
      </c>
      <c r="B128">
        <v>746781.8</v>
      </c>
      <c r="C128">
        <v>0</v>
      </c>
      <c r="D128">
        <v>305861.64</v>
      </c>
      <c r="F128">
        <v>2109914.13</v>
      </c>
      <c r="G128">
        <v>158768.41</v>
      </c>
      <c r="N128">
        <v>4810</v>
      </c>
      <c r="Q128">
        <v>2173059.27</v>
      </c>
      <c r="R128">
        <v>918887.6</v>
      </c>
      <c r="U128">
        <v>803567.44</v>
      </c>
      <c r="V128">
        <v>236500</v>
      </c>
      <c r="W128">
        <v>672.57</v>
      </c>
      <c r="Y128">
        <v>1434880</v>
      </c>
      <c r="Z128">
        <v>172320</v>
      </c>
      <c r="AA128">
        <v>1745760</v>
      </c>
      <c r="AD128">
        <v>325172</v>
      </c>
      <c r="AE128">
        <v>146923.9</v>
      </c>
      <c r="AH128">
        <v>12865</v>
      </c>
    </row>
    <row r="129" spans="1:34" x14ac:dyDescent="0.25">
      <c r="A129" t="s">
        <v>3302</v>
      </c>
      <c r="B129">
        <v>347280.89</v>
      </c>
      <c r="C129">
        <v>6900</v>
      </c>
      <c r="D129">
        <v>35365.620000000003</v>
      </c>
      <c r="F129">
        <v>77721.429999999993</v>
      </c>
      <c r="G129">
        <v>129233.25</v>
      </c>
      <c r="N129">
        <v>785</v>
      </c>
      <c r="Q129">
        <v>-1315124.06</v>
      </c>
      <c r="R129">
        <v>1855787.89</v>
      </c>
      <c r="U129">
        <v>918899.43</v>
      </c>
      <c r="W129">
        <v>419.52</v>
      </c>
      <c r="Y129">
        <v>879700</v>
      </c>
      <c r="Z129">
        <v>166080</v>
      </c>
      <c r="AA129">
        <v>1183824</v>
      </c>
      <c r="AC129">
        <v>500</v>
      </c>
      <c r="AD129">
        <v>471191.25</v>
      </c>
      <c r="AE129">
        <v>32811.339999999997</v>
      </c>
      <c r="AH129">
        <v>12190</v>
      </c>
    </row>
    <row r="130" spans="1:34" x14ac:dyDescent="0.25">
      <c r="A130" t="s">
        <v>3303</v>
      </c>
      <c r="B130">
        <v>337893.99</v>
      </c>
      <c r="C130">
        <v>0</v>
      </c>
      <c r="D130">
        <v>48720.13</v>
      </c>
      <c r="F130">
        <v>299024.63</v>
      </c>
      <c r="G130">
        <v>262760.83</v>
      </c>
      <c r="N130">
        <v>0</v>
      </c>
      <c r="Q130">
        <v>-499173.19</v>
      </c>
      <c r="R130">
        <v>1498231.3</v>
      </c>
      <c r="T130">
        <v>498.98</v>
      </c>
      <c r="U130">
        <v>808731.41</v>
      </c>
      <c r="W130">
        <v>425.94</v>
      </c>
      <c r="AA130">
        <v>175916</v>
      </c>
      <c r="AB130">
        <v>160</v>
      </c>
      <c r="AC130">
        <v>1760</v>
      </c>
      <c r="AD130">
        <v>432336.14</v>
      </c>
      <c r="AE130">
        <v>63037.72</v>
      </c>
      <c r="AH130">
        <v>12230</v>
      </c>
    </row>
    <row r="131" spans="1:34" x14ac:dyDescent="0.25">
      <c r="A131" t="s">
        <v>3304</v>
      </c>
      <c r="B131">
        <v>693456.15</v>
      </c>
      <c r="D131">
        <v>88707.03</v>
      </c>
      <c r="F131">
        <v>256629.8</v>
      </c>
      <c r="G131">
        <v>51544.639999999999</v>
      </c>
      <c r="N131">
        <v>422</v>
      </c>
      <c r="Q131">
        <v>-1303553.17</v>
      </c>
      <c r="R131">
        <v>2202136.4300000002</v>
      </c>
      <c r="U131">
        <v>1018995.31</v>
      </c>
      <c r="V131">
        <v>123500</v>
      </c>
      <c r="W131">
        <v>855.78</v>
      </c>
      <c r="Y131">
        <v>1530891</v>
      </c>
      <c r="AA131">
        <v>1727791</v>
      </c>
      <c r="AC131">
        <v>984</v>
      </c>
      <c r="AD131">
        <v>366839.65</v>
      </c>
      <c r="AE131">
        <v>52825.279999999999</v>
      </c>
      <c r="AH131">
        <v>14892.57</v>
      </c>
    </row>
    <row r="132" spans="1:34" x14ac:dyDescent="0.25">
      <c r="A132" t="s">
        <v>3305</v>
      </c>
      <c r="B132">
        <v>499604.92</v>
      </c>
      <c r="C132">
        <v>0</v>
      </c>
      <c r="D132">
        <v>3401.4</v>
      </c>
      <c r="F132">
        <v>1929250.52</v>
      </c>
      <c r="G132">
        <v>1005177.04</v>
      </c>
      <c r="N132">
        <v>3080.45</v>
      </c>
      <c r="Q132">
        <v>2989856.6</v>
      </c>
      <c r="R132">
        <v>655276.54</v>
      </c>
      <c r="U132">
        <v>1067008.3899999999</v>
      </c>
      <c r="V132">
        <v>40000</v>
      </c>
      <c r="W132">
        <v>819.73</v>
      </c>
      <c r="Y132">
        <v>1230240</v>
      </c>
      <c r="Z132">
        <v>298620</v>
      </c>
      <c r="AA132">
        <v>1565902</v>
      </c>
      <c r="AB132">
        <v>320</v>
      </c>
      <c r="AC132">
        <v>10300</v>
      </c>
      <c r="AD132">
        <v>595363.15</v>
      </c>
      <c r="AE132">
        <v>415312.68</v>
      </c>
      <c r="AH132">
        <v>66435</v>
      </c>
    </row>
    <row r="133" spans="1:34" x14ac:dyDescent="0.25">
      <c r="A133" t="s">
        <v>3306</v>
      </c>
      <c r="B133">
        <v>462646.59</v>
      </c>
      <c r="C133">
        <v>0</v>
      </c>
      <c r="D133">
        <v>44967.43</v>
      </c>
      <c r="F133">
        <v>1182315.54</v>
      </c>
      <c r="G133">
        <v>99996.55</v>
      </c>
      <c r="N133">
        <v>194</v>
      </c>
      <c r="Q133">
        <v>167013.68</v>
      </c>
      <c r="R133">
        <v>1904716.16</v>
      </c>
      <c r="U133">
        <v>975063.31</v>
      </c>
      <c r="W133">
        <v>681.82</v>
      </c>
      <c r="Y133">
        <v>1303380</v>
      </c>
      <c r="AA133">
        <v>1627165</v>
      </c>
      <c r="AB133">
        <v>830</v>
      </c>
      <c r="AD133">
        <v>599219.66</v>
      </c>
      <c r="AE133">
        <v>133154.20000000001</v>
      </c>
      <c r="AH133">
        <v>16665</v>
      </c>
    </row>
    <row r="134" spans="1:34" x14ac:dyDescent="0.25">
      <c r="A134" t="s">
        <v>3307</v>
      </c>
      <c r="B134">
        <v>509495.98</v>
      </c>
      <c r="C134">
        <v>0</v>
      </c>
      <c r="D134">
        <v>73440.31</v>
      </c>
      <c r="F134">
        <v>140518.17000000001</v>
      </c>
      <c r="G134">
        <v>366068.89</v>
      </c>
      <c r="N134">
        <v>0</v>
      </c>
      <c r="Q134">
        <v>-1385819.73</v>
      </c>
      <c r="R134">
        <v>2482221.21</v>
      </c>
      <c r="U134">
        <v>984882.33</v>
      </c>
      <c r="V134">
        <v>190000</v>
      </c>
      <c r="W134">
        <v>557.87</v>
      </c>
      <c r="Y134">
        <v>1203660</v>
      </c>
      <c r="AA134">
        <v>1482104</v>
      </c>
      <c r="AB134">
        <v>7470</v>
      </c>
      <c r="AC134">
        <v>4320</v>
      </c>
      <c r="AD134">
        <v>540386.31000000006</v>
      </c>
      <c r="AE134">
        <v>120748.02</v>
      </c>
      <c r="AF134">
        <v>22030</v>
      </c>
    </row>
    <row r="135" spans="1:34" x14ac:dyDescent="0.25">
      <c r="A135" t="s">
        <v>3308</v>
      </c>
      <c r="B135">
        <v>819737.95</v>
      </c>
      <c r="C135">
        <v>0</v>
      </c>
      <c r="D135">
        <v>167894.46</v>
      </c>
      <c r="F135">
        <v>475105.25</v>
      </c>
      <c r="G135">
        <v>34830.370000000003</v>
      </c>
      <c r="N135">
        <v>-79</v>
      </c>
      <c r="Q135">
        <v>-2649584.19</v>
      </c>
      <c r="R135">
        <v>3637434.23</v>
      </c>
      <c r="U135">
        <v>888213.7</v>
      </c>
      <c r="V135">
        <v>270000</v>
      </c>
      <c r="W135">
        <v>457.12</v>
      </c>
      <c r="Y135">
        <v>1116000</v>
      </c>
      <c r="Z135">
        <v>33600</v>
      </c>
      <c r="AA135">
        <v>1299757</v>
      </c>
      <c r="AC135">
        <v>27344</v>
      </c>
      <c r="AD135">
        <v>154253.07</v>
      </c>
      <c r="AE135">
        <v>117969.76</v>
      </c>
    </row>
    <row r="136" spans="1:34" x14ac:dyDescent="0.25">
      <c r="A136" t="s">
        <v>3309</v>
      </c>
      <c r="B136">
        <v>497368.71</v>
      </c>
      <c r="C136">
        <v>28930</v>
      </c>
      <c r="D136">
        <v>768465.27</v>
      </c>
      <c r="F136">
        <v>1812742.44</v>
      </c>
      <c r="G136">
        <v>10182.42</v>
      </c>
      <c r="N136">
        <v>-100</v>
      </c>
      <c r="Q136">
        <v>2940892.88</v>
      </c>
      <c r="U136">
        <v>666205.06999999995</v>
      </c>
      <c r="V136">
        <v>336000</v>
      </c>
      <c r="W136">
        <v>330.31</v>
      </c>
      <c r="Y136">
        <v>899478</v>
      </c>
      <c r="AA136">
        <v>1037347</v>
      </c>
      <c r="AC136">
        <v>20396</v>
      </c>
      <c r="AD136">
        <v>237500.69</v>
      </c>
      <c r="AE136">
        <v>132253.82999999999</v>
      </c>
      <c r="AH136">
        <v>15000</v>
      </c>
    </row>
    <row r="137" spans="1:34" x14ac:dyDescent="0.25">
      <c r="A137" t="s">
        <v>3310</v>
      </c>
      <c r="B137">
        <v>348599.79</v>
      </c>
      <c r="C137">
        <v>0</v>
      </c>
      <c r="D137">
        <v>219700.24</v>
      </c>
      <c r="F137">
        <v>114424.13</v>
      </c>
      <c r="G137">
        <v>353351.67999999999</v>
      </c>
      <c r="J137">
        <v>0</v>
      </c>
      <c r="K137">
        <v>-15000</v>
      </c>
      <c r="N137">
        <v>-974.64</v>
      </c>
      <c r="Q137">
        <v>616369.17000000004</v>
      </c>
      <c r="R137">
        <v>431249.19</v>
      </c>
      <c r="U137">
        <v>505701.61</v>
      </c>
      <c r="W137">
        <v>589.41</v>
      </c>
      <c r="Z137">
        <v>50400</v>
      </c>
      <c r="AA137">
        <v>127469</v>
      </c>
      <c r="AB137">
        <v>11520</v>
      </c>
      <c r="AC137">
        <v>14640</v>
      </c>
      <c r="AD137">
        <v>217683.16</v>
      </c>
      <c r="AH137">
        <v>13005.74</v>
      </c>
    </row>
    <row r="138" spans="1:34" x14ac:dyDescent="0.25">
      <c r="A138" t="s">
        <v>3311</v>
      </c>
      <c r="B138">
        <v>83051.320000000007</v>
      </c>
      <c r="C138">
        <v>19620</v>
      </c>
      <c r="D138">
        <v>581536.89</v>
      </c>
      <c r="F138">
        <v>68254</v>
      </c>
      <c r="G138">
        <v>176188.18</v>
      </c>
      <c r="N138">
        <v>0</v>
      </c>
      <c r="Q138">
        <v>929102.6</v>
      </c>
      <c r="U138">
        <v>588080.9</v>
      </c>
      <c r="W138">
        <v>256.87</v>
      </c>
      <c r="Z138">
        <v>63987.5</v>
      </c>
      <c r="AA138">
        <v>171798</v>
      </c>
      <c r="AC138">
        <v>1416</v>
      </c>
      <c r="AD138">
        <v>280883.48</v>
      </c>
      <c r="AF138">
        <v>15000</v>
      </c>
      <c r="AH138">
        <v>600</v>
      </c>
    </row>
    <row r="139" spans="1:34" x14ac:dyDescent="0.25">
      <c r="A139" t="s">
        <v>3312</v>
      </c>
      <c r="B139">
        <v>518196.66</v>
      </c>
      <c r="C139">
        <v>0</v>
      </c>
      <c r="D139">
        <v>483123.9</v>
      </c>
      <c r="F139">
        <v>117011.23</v>
      </c>
      <c r="G139">
        <v>362202.04</v>
      </c>
      <c r="K139">
        <v>14500</v>
      </c>
      <c r="N139">
        <v>506.57</v>
      </c>
      <c r="Q139">
        <v>1138884.8600000001</v>
      </c>
      <c r="R139">
        <v>343312.84</v>
      </c>
      <c r="U139">
        <v>1129046.92</v>
      </c>
      <c r="V139">
        <v>22810</v>
      </c>
      <c r="W139">
        <v>1844.46</v>
      </c>
      <c r="Y139">
        <v>1317870</v>
      </c>
      <c r="Z139">
        <v>18280</v>
      </c>
      <c r="AA139">
        <v>1504315</v>
      </c>
      <c r="AB139">
        <v>1140</v>
      </c>
      <c r="AC139">
        <v>1740</v>
      </c>
      <c r="AD139">
        <v>564675.93000000005</v>
      </c>
      <c r="AE139">
        <v>22955.89</v>
      </c>
      <c r="AH139">
        <v>68600</v>
      </c>
    </row>
    <row r="140" spans="1:34" x14ac:dyDescent="0.25">
      <c r="A140" t="s">
        <v>3313</v>
      </c>
      <c r="B140">
        <v>208158.72</v>
      </c>
      <c r="C140">
        <v>0</v>
      </c>
      <c r="D140">
        <v>581639.42000000004</v>
      </c>
      <c r="F140">
        <v>119699.55</v>
      </c>
      <c r="G140">
        <v>115967.19</v>
      </c>
      <c r="N140">
        <v>-845</v>
      </c>
      <c r="Q140">
        <v>-680356.83</v>
      </c>
      <c r="R140">
        <v>1627802.29</v>
      </c>
      <c r="U140">
        <v>715700.55</v>
      </c>
      <c r="V140">
        <v>30100</v>
      </c>
      <c r="W140">
        <v>376.54</v>
      </c>
      <c r="Z140">
        <v>139647.5</v>
      </c>
      <c r="AA140">
        <v>366733.07</v>
      </c>
      <c r="AC140">
        <v>32700</v>
      </c>
      <c r="AD140">
        <v>164538.29</v>
      </c>
      <c r="AH140">
        <v>37788.81</v>
      </c>
    </row>
    <row r="141" spans="1:34" x14ac:dyDescent="0.25">
      <c r="A141" t="s">
        <v>3314</v>
      </c>
      <c r="B141">
        <v>833212.83</v>
      </c>
      <c r="C141">
        <v>0</v>
      </c>
      <c r="D141">
        <v>860121.95</v>
      </c>
      <c r="F141">
        <v>17</v>
      </c>
      <c r="G141">
        <v>65924.75</v>
      </c>
      <c r="N141">
        <v>-426</v>
      </c>
      <c r="Q141">
        <v>-1137265.4099999999</v>
      </c>
      <c r="R141">
        <v>2560000</v>
      </c>
      <c r="U141">
        <v>1248220.8899999999</v>
      </c>
      <c r="W141">
        <v>698.9</v>
      </c>
      <c r="Y141">
        <v>777060</v>
      </c>
      <c r="Z141">
        <v>50400</v>
      </c>
      <c r="AA141">
        <v>1005543</v>
      </c>
      <c r="AB141">
        <v>26160</v>
      </c>
      <c r="AC141">
        <v>4504</v>
      </c>
      <c r="AD141">
        <v>284031.18</v>
      </c>
      <c r="AE141">
        <v>42363.67</v>
      </c>
      <c r="AH141">
        <v>67500</v>
      </c>
    </row>
    <row r="142" spans="1:34" x14ac:dyDescent="0.25">
      <c r="A142" t="s">
        <v>3315</v>
      </c>
      <c r="B142">
        <v>696345.87</v>
      </c>
      <c r="C142">
        <v>0</v>
      </c>
      <c r="D142">
        <v>49428.160000000003</v>
      </c>
      <c r="F142">
        <v>651584.18000000005</v>
      </c>
      <c r="G142">
        <v>180319.39</v>
      </c>
      <c r="Q142">
        <v>-1585667.52</v>
      </c>
      <c r="R142">
        <v>2875000</v>
      </c>
      <c r="U142">
        <v>893261.47</v>
      </c>
      <c r="W142">
        <v>473.93</v>
      </c>
      <c r="Y142">
        <v>1492826</v>
      </c>
      <c r="Z142">
        <v>637309.13</v>
      </c>
      <c r="AA142">
        <v>1596286</v>
      </c>
      <c r="AC142">
        <v>7688</v>
      </c>
      <c r="AD142">
        <v>672646.88</v>
      </c>
      <c r="AE142">
        <v>67994.53</v>
      </c>
    </row>
    <row r="143" spans="1:34" x14ac:dyDescent="0.25">
      <c r="A143" t="s">
        <v>3316</v>
      </c>
      <c r="B143">
        <v>789246</v>
      </c>
      <c r="C143">
        <v>0</v>
      </c>
      <c r="D143">
        <v>32624.92</v>
      </c>
      <c r="F143">
        <v>1509860.59</v>
      </c>
      <c r="G143">
        <v>778554.1</v>
      </c>
      <c r="N143">
        <v>0</v>
      </c>
      <c r="Q143">
        <v>575556.48</v>
      </c>
      <c r="R143">
        <v>2368242.5</v>
      </c>
      <c r="U143">
        <v>811945.19</v>
      </c>
      <c r="V143">
        <v>344000</v>
      </c>
      <c r="W143">
        <v>577.37</v>
      </c>
      <c r="Y143">
        <v>1170090</v>
      </c>
      <c r="AA143">
        <v>1268006</v>
      </c>
      <c r="AB143">
        <v>22776</v>
      </c>
      <c r="AD143">
        <v>496476.5</v>
      </c>
      <c r="AE143">
        <v>168897.43</v>
      </c>
    </row>
    <row r="144" spans="1:34" x14ac:dyDescent="0.25">
      <c r="A144" t="s">
        <v>3317</v>
      </c>
      <c r="B144">
        <v>537876.42000000004</v>
      </c>
      <c r="C144">
        <v>0</v>
      </c>
      <c r="D144">
        <v>174706.64</v>
      </c>
      <c r="F144">
        <v>1276073.22</v>
      </c>
      <c r="G144">
        <v>113403.35</v>
      </c>
      <c r="N144">
        <v>-7994.4</v>
      </c>
      <c r="Q144">
        <v>506845.44</v>
      </c>
      <c r="R144">
        <v>1552681.09</v>
      </c>
      <c r="U144">
        <v>444554.51</v>
      </c>
      <c r="V144">
        <v>62290</v>
      </c>
      <c r="W144">
        <v>447.77</v>
      </c>
      <c r="Y144">
        <v>101120</v>
      </c>
      <c r="Z144">
        <v>426509.3</v>
      </c>
      <c r="AA144">
        <v>306283.53000000003</v>
      </c>
      <c r="AC144">
        <v>27240</v>
      </c>
      <c r="AD144">
        <v>291071.98</v>
      </c>
      <c r="AE144">
        <v>113473.38</v>
      </c>
    </row>
    <row r="145" spans="1:34" x14ac:dyDescent="0.25">
      <c r="A145" t="s">
        <v>3332</v>
      </c>
      <c r="B145">
        <v>1409900.87</v>
      </c>
      <c r="C145">
        <v>191555</v>
      </c>
      <c r="D145">
        <v>139835.78</v>
      </c>
      <c r="F145">
        <v>1601255.2</v>
      </c>
      <c r="G145">
        <v>632651.68000000005</v>
      </c>
      <c r="K145">
        <v>55000</v>
      </c>
      <c r="N145">
        <v>5014.83</v>
      </c>
      <c r="Q145">
        <v>387178.62</v>
      </c>
      <c r="R145">
        <v>2662147.65</v>
      </c>
      <c r="U145">
        <v>1475178.48</v>
      </c>
      <c r="W145">
        <v>-1087.1400000000001</v>
      </c>
      <c r="Y145">
        <v>970320</v>
      </c>
      <c r="AA145">
        <v>1064250</v>
      </c>
      <c r="AC145">
        <v>1560</v>
      </c>
      <c r="AD145">
        <v>271447.84000000003</v>
      </c>
      <c r="AE145">
        <v>10456.07</v>
      </c>
    </row>
    <row r="146" spans="1:34" x14ac:dyDescent="0.25">
      <c r="A146" t="s">
        <v>3318</v>
      </c>
      <c r="B146">
        <v>703290.39</v>
      </c>
      <c r="C146">
        <v>0</v>
      </c>
      <c r="D146">
        <v>945564.75</v>
      </c>
      <c r="F146">
        <v>4</v>
      </c>
      <c r="G146">
        <v>-30175.58</v>
      </c>
      <c r="K146">
        <v>950</v>
      </c>
      <c r="N146">
        <v>1441.41</v>
      </c>
      <c r="Q146">
        <v>-1133342.46</v>
      </c>
      <c r="R146">
        <v>1849445.73</v>
      </c>
      <c r="U146">
        <v>1414598.07</v>
      </c>
      <c r="V146">
        <v>186989</v>
      </c>
      <c r="W146">
        <v>5.94</v>
      </c>
      <c r="Y146">
        <v>815662.8</v>
      </c>
      <c r="Z146">
        <v>201235</v>
      </c>
      <c r="AA146">
        <v>971269.48</v>
      </c>
      <c r="AC146">
        <v>5924</v>
      </c>
      <c r="AD146">
        <v>430598.51</v>
      </c>
      <c r="AE146">
        <v>12239.94</v>
      </c>
      <c r="AH146">
        <v>31850</v>
      </c>
    </row>
    <row r="147" spans="1:34" x14ac:dyDescent="0.25">
      <c r="A147" t="s">
        <v>3319</v>
      </c>
      <c r="B147">
        <v>580134.13</v>
      </c>
      <c r="C147">
        <v>53952</v>
      </c>
      <c r="D147">
        <v>173002.4</v>
      </c>
      <c r="F147">
        <v>81380.34</v>
      </c>
      <c r="G147">
        <v>333516.33</v>
      </c>
      <c r="K147">
        <v>17999.62</v>
      </c>
      <c r="N147">
        <v>103</v>
      </c>
      <c r="Q147">
        <v>-2110940.86</v>
      </c>
      <c r="R147">
        <v>2606531.4300000002</v>
      </c>
      <c r="U147">
        <v>1300053.6200000001</v>
      </c>
      <c r="V147">
        <v>362400</v>
      </c>
      <c r="W147">
        <v>403.26</v>
      </c>
      <c r="Y147">
        <v>1322353.8</v>
      </c>
      <c r="Z147">
        <v>426225</v>
      </c>
      <c r="AA147">
        <v>1487615.8</v>
      </c>
      <c r="AB147">
        <v>36316</v>
      </c>
      <c r="AD147">
        <v>833010.56</v>
      </c>
      <c r="AE147">
        <v>54351.31</v>
      </c>
      <c r="AH147">
        <v>19700</v>
      </c>
    </row>
    <row r="148" spans="1:34" x14ac:dyDescent="0.25">
      <c r="A148" t="s">
        <v>3320</v>
      </c>
      <c r="B148">
        <v>379247.39</v>
      </c>
      <c r="C148">
        <v>0</v>
      </c>
      <c r="D148">
        <v>30882.959999999999</v>
      </c>
      <c r="F148">
        <v>6</v>
      </c>
      <c r="G148">
        <v>54456.58</v>
      </c>
      <c r="K148">
        <v>12500</v>
      </c>
      <c r="N148">
        <v>1321.44</v>
      </c>
      <c r="Q148">
        <v>-891542.91</v>
      </c>
      <c r="R148">
        <v>1289115.33</v>
      </c>
      <c r="U148">
        <v>1251551.79</v>
      </c>
      <c r="W148">
        <v>487.95</v>
      </c>
      <c r="Y148">
        <v>1138188</v>
      </c>
      <c r="Z148">
        <v>198000</v>
      </c>
      <c r="AA148">
        <v>1284206.77</v>
      </c>
      <c r="AB148">
        <v>19778</v>
      </c>
      <c r="AD148">
        <v>962196.23</v>
      </c>
      <c r="AE148">
        <v>10257.67</v>
      </c>
      <c r="AH148">
        <v>22750</v>
      </c>
    </row>
    <row r="149" spans="1:34" x14ac:dyDescent="0.25">
      <c r="A149" t="s">
        <v>3321</v>
      </c>
      <c r="B149">
        <v>250569.48</v>
      </c>
      <c r="C149">
        <v>0</v>
      </c>
      <c r="D149">
        <v>443584.25</v>
      </c>
      <c r="F149">
        <v>1741475.07</v>
      </c>
      <c r="G149">
        <v>233958.21</v>
      </c>
      <c r="K149">
        <v>10500</v>
      </c>
      <c r="N149">
        <v>119</v>
      </c>
      <c r="Q149">
        <v>-35595.83</v>
      </c>
      <c r="R149">
        <v>2316929.4300000002</v>
      </c>
      <c r="U149">
        <v>1175441.79</v>
      </c>
      <c r="V149">
        <v>40000</v>
      </c>
      <c r="W149">
        <v>645.66</v>
      </c>
      <c r="Y149">
        <v>1034570</v>
      </c>
      <c r="Z149">
        <v>202096.9</v>
      </c>
      <c r="AA149">
        <v>1216056.1499999999</v>
      </c>
      <c r="AB149">
        <v>9786</v>
      </c>
      <c r="AD149">
        <v>570185.46</v>
      </c>
      <c r="AE149">
        <v>200342.33</v>
      </c>
      <c r="AH149">
        <v>10600</v>
      </c>
    </row>
    <row r="150" spans="1:34" x14ac:dyDescent="0.25">
      <c r="A150" t="s">
        <v>3322</v>
      </c>
      <c r="B150">
        <v>352487.58</v>
      </c>
      <c r="C150">
        <v>0</v>
      </c>
      <c r="D150">
        <v>133785</v>
      </c>
      <c r="F150">
        <v>872475.59</v>
      </c>
      <c r="G150">
        <v>95928.01</v>
      </c>
      <c r="K150">
        <v>8500</v>
      </c>
      <c r="N150">
        <v>109</v>
      </c>
      <c r="Q150">
        <v>-1243772.8799999999</v>
      </c>
      <c r="R150">
        <v>2601070</v>
      </c>
      <c r="U150">
        <v>941706.22</v>
      </c>
      <c r="V150">
        <v>89860</v>
      </c>
      <c r="W150">
        <v>327.01</v>
      </c>
      <c r="Y150">
        <v>377010</v>
      </c>
      <c r="Z150">
        <v>283000</v>
      </c>
      <c r="AA150">
        <v>494181</v>
      </c>
      <c r="AC150">
        <v>7960</v>
      </c>
      <c r="AD150">
        <v>749405.17</v>
      </c>
      <c r="AE150">
        <v>85627</v>
      </c>
    </row>
    <row r="151" spans="1:34" x14ac:dyDescent="0.25">
      <c r="A151" t="s">
        <v>3276</v>
      </c>
      <c r="B151">
        <v>105673.14</v>
      </c>
      <c r="C151">
        <v>0</v>
      </c>
      <c r="D151">
        <v>74028.570000000007</v>
      </c>
      <c r="F151">
        <v>629831.96</v>
      </c>
      <c r="G151">
        <v>40665.83</v>
      </c>
      <c r="J151">
        <v>-85370</v>
      </c>
      <c r="M151">
        <v>96530</v>
      </c>
      <c r="N151">
        <v>6860</v>
      </c>
      <c r="Q151">
        <v>-520267.66</v>
      </c>
      <c r="R151">
        <v>1543067.19</v>
      </c>
      <c r="U151">
        <v>1011465.99</v>
      </c>
      <c r="W151">
        <v>356.72</v>
      </c>
      <c r="Y151">
        <v>1047780</v>
      </c>
      <c r="AA151">
        <v>1245639</v>
      </c>
      <c r="AC151">
        <v>616</v>
      </c>
      <c r="AD151">
        <v>606419.9</v>
      </c>
      <c r="AE151">
        <v>83777.84</v>
      </c>
      <c r="AH151">
        <v>35000</v>
      </c>
    </row>
    <row r="152" spans="1:34" x14ac:dyDescent="0.25">
      <c r="A152" t="s">
        <v>3277</v>
      </c>
      <c r="B152">
        <v>439251.14</v>
      </c>
      <c r="C152">
        <v>0</v>
      </c>
      <c r="D152">
        <v>367788.32</v>
      </c>
      <c r="F152">
        <v>-63234.06</v>
      </c>
      <c r="G152">
        <v>-272400.62</v>
      </c>
      <c r="I152">
        <v>265500</v>
      </c>
      <c r="M152">
        <v>46500</v>
      </c>
      <c r="N152">
        <v>1</v>
      </c>
      <c r="Q152">
        <v>-791360.7</v>
      </c>
      <c r="R152">
        <v>1115354.6000000001</v>
      </c>
      <c r="U152">
        <v>916715.43</v>
      </c>
      <c r="W152">
        <v>463.72</v>
      </c>
      <c r="Y152">
        <v>935390</v>
      </c>
      <c r="Z152">
        <v>97300</v>
      </c>
      <c r="AA152">
        <v>1017042</v>
      </c>
      <c r="AC152">
        <v>4060</v>
      </c>
      <c r="AD152">
        <v>216596.35</v>
      </c>
      <c r="AE152">
        <v>33360.92</v>
      </c>
      <c r="AH152">
        <v>35000</v>
      </c>
    </row>
    <row r="153" spans="1:34" x14ac:dyDescent="0.25">
      <c r="A153" t="s">
        <v>3280</v>
      </c>
      <c r="B153">
        <v>588728.29</v>
      </c>
      <c r="C153">
        <v>0</v>
      </c>
      <c r="D153">
        <v>59644.02</v>
      </c>
      <c r="F153">
        <v>452985.28</v>
      </c>
      <c r="G153">
        <v>326242.2</v>
      </c>
      <c r="J153">
        <v>0</v>
      </c>
      <c r="M153">
        <v>76400</v>
      </c>
      <c r="N153">
        <v>0</v>
      </c>
      <c r="P153">
        <v>-230742.42</v>
      </c>
      <c r="Q153">
        <v>654989.75</v>
      </c>
      <c r="R153">
        <v>1287495.99</v>
      </c>
      <c r="U153">
        <v>657102.85</v>
      </c>
      <c r="V153">
        <v>60000</v>
      </c>
      <c r="W153">
        <v>1110.51</v>
      </c>
      <c r="Y153">
        <v>1232880</v>
      </c>
      <c r="Z153">
        <v>127954</v>
      </c>
      <c r="AA153">
        <v>1316604</v>
      </c>
      <c r="AC153">
        <v>22300</v>
      </c>
      <c r="AD153">
        <v>533891.96</v>
      </c>
      <c r="AE153">
        <v>80869.929999999993</v>
      </c>
      <c r="AH153">
        <v>135000</v>
      </c>
    </row>
    <row r="154" spans="1:34" x14ac:dyDescent="0.25">
      <c r="A154" t="s">
        <v>3329</v>
      </c>
      <c r="B154">
        <v>148541.04</v>
      </c>
      <c r="C154">
        <v>0</v>
      </c>
      <c r="D154">
        <v>245440.64000000001</v>
      </c>
      <c r="F154">
        <v>689137.91</v>
      </c>
      <c r="G154">
        <v>191331.47</v>
      </c>
      <c r="M154">
        <v>84150</v>
      </c>
      <c r="Q154">
        <v>-703041.31</v>
      </c>
      <c r="R154">
        <v>1993235.29</v>
      </c>
      <c r="U154">
        <v>769687.98</v>
      </c>
      <c r="W154">
        <v>382.82</v>
      </c>
      <c r="Y154">
        <v>1026020</v>
      </c>
      <c r="Z154">
        <v>86900</v>
      </c>
      <c r="AA154">
        <v>1107920</v>
      </c>
      <c r="AB154">
        <v>3000</v>
      </c>
      <c r="AC154">
        <v>39732</v>
      </c>
      <c r="AD154">
        <v>384760.4</v>
      </c>
      <c r="AE154">
        <v>172466.32</v>
      </c>
      <c r="AH154">
        <v>35000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S165"/>
  <sheetViews>
    <sheetView topLeftCell="AF1" zoomScale="107" zoomScaleNormal="107" workbookViewId="0">
      <selection activeCell="AR4" sqref="AR4:AR154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71" bestFit="1" customWidth="1"/>
    <col min="4" max="4" width="26.59765625" style="58" customWidth="1"/>
    <col min="5" max="5" width="47" bestFit="1" customWidth="1"/>
    <col min="6" max="9" width="8.796875" style="297"/>
    <col min="14" max="18" width="8.796875" style="297"/>
    <col min="23" max="30" width="8.796875" style="297"/>
    <col min="40" max="40" width="19" style="76" bestFit="1" customWidth="1"/>
    <col min="41" max="41" width="15.5" style="31" bestFit="1" customWidth="1"/>
    <col min="42" max="42" width="15.09765625" style="21" bestFit="1" customWidth="1"/>
    <col min="43" max="43" width="15.09765625" style="15" bestFit="1" customWidth="1"/>
    <col min="44" max="44" width="15.09765625" style="16" bestFit="1" customWidth="1"/>
    <col min="45" max="45" width="16.8984375" style="21" bestFit="1" customWidth="1"/>
  </cols>
  <sheetData>
    <row r="1" spans="1:45" x14ac:dyDescent="0.25">
      <c r="E1" t="s">
        <v>2440</v>
      </c>
      <c r="F1" s="297" t="s">
        <v>2441</v>
      </c>
      <c r="G1" s="297" t="s">
        <v>2442</v>
      </c>
      <c r="H1" s="297" t="s">
        <v>2443</v>
      </c>
      <c r="I1" s="297" t="s">
        <v>2444</v>
      </c>
      <c r="J1" t="s">
        <v>2445</v>
      </c>
      <c r="K1" t="s">
        <v>2446</v>
      </c>
      <c r="L1" t="s">
        <v>2447</v>
      </c>
      <c r="M1" t="s">
        <v>3181</v>
      </c>
      <c r="N1" s="297" t="s">
        <v>2448</v>
      </c>
      <c r="O1" s="297" t="s">
        <v>2449</v>
      </c>
      <c r="P1" s="297" t="s">
        <v>3340</v>
      </c>
      <c r="Q1" s="297" t="s">
        <v>2450</v>
      </c>
      <c r="R1" s="297" t="s">
        <v>2451</v>
      </c>
      <c r="S1" t="s">
        <v>2452</v>
      </c>
      <c r="T1" t="s">
        <v>2453</v>
      </c>
      <c r="U1" t="s">
        <v>2454</v>
      </c>
      <c r="V1" t="s">
        <v>2455</v>
      </c>
      <c r="W1" s="297" t="s">
        <v>3337</v>
      </c>
      <c r="X1" s="297" t="s">
        <v>2456</v>
      </c>
      <c r="Y1" s="297" t="s">
        <v>2457</v>
      </c>
      <c r="Z1" s="297" t="s">
        <v>2458</v>
      </c>
      <c r="AA1" s="297" t="s">
        <v>2459</v>
      </c>
      <c r="AB1" s="297" t="s">
        <v>2802</v>
      </c>
      <c r="AC1" s="297" t="s">
        <v>2460</v>
      </c>
      <c r="AD1" s="297" t="s">
        <v>2461</v>
      </c>
      <c r="AE1" t="s">
        <v>2462</v>
      </c>
      <c r="AF1" t="s">
        <v>2463</v>
      </c>
      <c r="AG1" t="s">
        <v>2464</v>
      </c>
      <c r="AH1" t="s">
        <v>2465</v>
      </c>
      <c r="AI1" t="s">
        <v>2466</v>
      </c>
      <c r="AJ1" t="s">
        <v>2583</v>
      </c>
      <c r="AK1" t="s">
        <v>2585</v>
      </c>
      <c r="AL1" t="s">
        <v>2467</v>
      </c>
      <c r="AM1" t="s">
        <v>2586</v>
      </c>
      <c r="AN1" s="76" t="s">
        <v>6</v>
      </c>
      <c r="AO1" s="31" t="s">
        <v>7</v>
      </c>
      <c r="AP1" s="21" t="s">
        <v>8</v>
      </c>
      <c r="AQ1" s="15" t="s">
        <v>9</v>
      </c>
      <c r="AR1" s="16" t="s">
        <v>10</v>
      </c>
      <c r="AS1" s="21" t="s">
        <v>11</v>
      </c>
    </row>
    <row r="2" spans="1:45" x14ac:dyDescent="0.25">
      <c r="E2" t="s">
        <v>2468</v>
      </c>
      <c r="F2" s="297" t="s">
        <v>2469</v>
      </c>
      <c r="G2" s="297" t="s">
        <v>2470</v>
      </c>
      <c r="H2" s="297" t="s">
        <v>2471</v>
      </c>
      <c r="I2" s="297" t="s">
        <v>2472</v>
      </c>
      <c r="J2" t="s">
        <v>2473</v>
      </c>
      <c r="K2" t="s">
        <v>2474</v>
      </c>
      <c r="L2" t="s">
        <v>2475</v>
      </c>
      <c r="M2" t="s">
        <v>3182</v>
      </c>
      <c r="N2" s="297" t="s">
        <v>2476</v>
      </c>
      <c r="O2" s="297" t="s">
        <v>2477</v>
      </c>
      <c r="P2" s="297" t="s">
        <v>3341</v>
      </c>
      <c r="Q2" s="297" t="s">
        <v>2478</v>
      </c>
      <c r="R2" s="297" t="s">
        <v>2479</v>
      </c>
      <c r="S2" t="s">
        <v>2480</v>
      </c>
      <c r="T2" t="s">
        <v>2481</v>
      </c>
      <c r="U2" t="s">
        <v>2482</v>
      </c>
      <c r="V2" t="s">
        <v>2483</v>
      </c>
      <c r="W2" s="297" t="s">
        <v>3338</v>
      </c>
      <c r="X2" s="297" t="s">
        <v>2484</v>
      </c>
      <c r="Y2" s="297" t="s">
        <v>2485</v>
      </c>
      <c r="Z2" s="297" t="s">
        <v>2486</v>
      </c>
      <c r="AA2" s="297" t="s">
        <v>2487</v>
      </c>
      <c r="AB2" s="297" t="s">
        <v>2803</v>
      </c>
      <c r="AC2" s="297" t="s">
        <v>2488</v>
      </c>
      <c r="AD2" s="297" t="s">
        <v>2489</v>
      </c>
      <c r="AE2" t="s">
        <v>2490</v>
      </c>
      <c r="AF2" t="s">
        <v>2491</v>
      </c>
      <c r="AG2" t="s">
        <v>2492</v>
      </c>
      <c r="AH2" t="s">
        <v>2493</v>
      </c>
      <c r="AI2" t="s">
        <v>2494</v>
      </c>
      <c r="AJ2" t="s">
        <v>2588</v>
      </c>
      <c r="AK2" t="s">
        <v>2590</v>
      </c>
      <c r="AL2" t="s">
        <v>2495</v>
      </c>
      <c r="AM2" t="s">
        <v>2591</v>
      </c>
    </row>
    <row r="3" spans="1:45" x14ac:dyDescent="0.25">
      <c r="E3" t="s">
        <v>2496</v>
      </c>
      <c r="F3" s="297">
        <v>75130929.549999997</v>
      </c>
      <c r="G3" s="297">
        <v>1789302.33</v>
      </c>
      <c r="H3" s="297">
        <v>22236887.579999998</v>
      </c>
      <c r="I3" s="297">
        <v>213.72</v>
      </c>
      <c r="J3">
        <v>97383696.280000001</v>
      </c>
      <c r="K3">
        <v>45802987.729999997</v>
      </c>
      <c r="L3">
        <v>2</v>
      </c>
      <c r="M3">
        <v>460400</v>
      </c>
      <c r="N3" s="297">
        <v>252730</v>
      </c>
      <c r="O3" s="297">
        <v>336831.3</v>
      </c>
      <c r="P3" s="297">
        <v>800</v>
      </c>
      <c r="Q3" s="297">
        <v>3183865.23</v>
      </c>
      <c r="R3" s="297">
        <v>401034.32</v>
      </c>
      <c r="S3">
        <v>705850.63</v>
      </c>
      <c r="T3">
        <v>-2487546.9</v>
      </c>
      <c r="U3">
        <v>-50575794.109999999</v>
      </c>
      <c r="V3">
        <v>276992173.44999999</v>
      </c>
      <c r="W3" s="297">
        <v>8586.1299999999992</v>
      </c>
      <c r="X3" s="297">
        <v>5577.12</v>
      </c>
      <c r="Y3" s="297">
        <v>115972451.43000001</v>
      </c>
      <c r="Z3" s="297">
        <v>12475828.800000001</v>
      </c>
      <c r="AA3" s="297">
        <v>96879.01</v>
      </c>
      <c r="AB3" s="297">
        <v>4900</v>
      </c>
      <c r="AC3" s="297">
        <v>145157894.19999999</v>
      </c>
      <c r="AD3" s="297">
        <v>18141301.539999999</v>
      </c>
      <c r="AE3">
        <v>170255140.33000001</v>
      </c>
      <c r="AF3">
        <v>366694</v>
      </c>
      <c r="AG3">
        <v>638741</v>
      </c>
      <c r="AH3">
        <v>61623169.479999997</v>
      </c>
      <c r="AI3">
        <v>16143113.560000001</v>
      </c>
      <c r="AJ3">
        <v>227030</v>
      </c>
      <c r="AK3">
        <v>14222.8</v>
      </c>
      <c r="AL3">
        <v>2075313.56</v>
      </c>
      <c r="AM3">
        <v>7000</v>
      </c>
      <c r="AN3" s="76">
        <f t="shared" ref="AN3:AS3" si="0">SUM(AN4:AN154)</f>
        <v>99157333.179999948</v>
      </c>
      <c r="AO3" s="31">
        <f t="shared" si="0"/>
        <v>4175260.8500000006</v>
      </c>
      <c r="AP3" s="21">
        <f t="shared" si="0"/>
        <v>94982072.329999983</v>
      </c>
      <c r="AQ3" s="15">
        <f t="shared" si="0"/>
        <v>291863418.2299999</v>
      </c>
      <c r="AR3" s="16">
        <f t="shared" si="0"/>
        <v>251350424.72999999</v>
      </c>
      <c r="AS3" s="26">
        <f t="shared" si="0"/>
        <v>40512993.500000007</v>
      </c>
    </row>
    <row r="4" spans="1:45" x14ac:dyDescent="0.25">
      <c r="A4" t="s">
        <v>524</v>
      </c>
      <c r="B4" t="s">
        <v>526</v>
      </c>
      <c r="C4" s="71">
        <v>3670</v>
      </c>
      <c r="D4" s="58" t="s">
        <v>1247</v>
      </c>
      <c r="E4" t="s">
        <v>3183</v>
      </c>
      <c r="F4" s="297">
        <v>865610.88</v>
      </c>
      <c r="G4" s="297">
        <v>0</v>
      </c>
      <c r="H4" s="297">
        <v>78949.77</v>
      </c>
      <c r="J4">
        <v>133187.72</v>
      </c>
      <c r="K4">
        <v>319687.5</v>
      </c>
      <c r="N4" s="297">
        <v>3000</v>
      </c>
      <c r="O4" s="297">
        <v>3000</v>
      </c>
      <c r="Q4" s="297">
        <v>145610</v>
      </c>
      <c r="R4" s="297">
        <v>977.76</v>
      </c>
      <c r="S4">
        <v>30000</v>
      </c>
      <c r="U4">
        <v>-1328620.31</v>
      </c>
      <c r="V4">
        <v>2193223.69</v>
      </c>
      <c r="Y4" s="297">
        <v>936345.98</v>
      </c>
      <c r="AA4" s="297">
        <v>1010.59</v>
      </c>
      <c r="AC4" s="297">
        <v>858210</v>
      </c>
      <c r="AD4" s="297">
        <v>71460</v>
      </c>
      <c r="AE4">
        <v>974285</v>
      </c>
      <c r="AF4">
        <v>3000</v>
      </c>
      <c r="AH4">
        <v>408671.28</v>
      </c>
      <c r="AI4">
        <v>16036.56</v>
      </c>
      <c r="AL4">
        <v>10000</v>
      </c>
      <c r="AN4" s="76">
        <f>SUM(F4:I4)</f>
        <v>944560.65</v>
      </c>
      <c r="AO4" s="31">
        <f>SUM(N4:R4)</f>
        <v>152587.76</v>
      </c>
      <c r="AP4" s="21">
        <f>AN4-AO4</f>
        <v>791972.89</v>
      </c>
      <c r="AQ4" s="15">
        <f>SUM(W4:AD4)</f>
        <v>1867026.5699999998</v>
      </c>
      <c r="AR4" s="16">
        <f>SUM(AE4:AM4)</f>
        <v>1411992.84</v>
      </c>
      <c r="AS4" s="26">
        <f>AQ4-AR4</f>
        <v>455033.72999999975</v>
      </c>
    </row>
    <row r="5" spans="1:45" x14ac:dyDescent="0.25">
      <c r="A5" t="s">
        <v>524</v>
      </c>
      <c r="B5" t="s">
        <v>526</v>
      </c>
      <c r="C5" s="71">
        <v>5165</v>
      </c>
      <c r="D5" s="58" t="s">
        <v>1248</v>
      </c>
      <c r="E5" t="s">
        <v>3184</v>
      </c>
      <c r="F5" s="297">
        <v>560143.18000000005</v>
      </c>
      <c r="G5" s="297">
        <v>0</v>
      </c>
      <c r="H5" s="297">
        <v>149045.56</v>
      </c>
      <c r="J5">
        <v>860253.28</v>
      </c>
      <c r="K5">
        <v>898121.17</v>
      </c>
      <c r="N5" s="297">
        <v>3000</v>
      </c>
      <c r="O5" s="297">
        <v>6000</v>
      </c>
      <c r="Q5" s="297">
        <v>10000</v>
      </c>
      <c r="R5" s="297">
        <v>0</v>
      </c>
      <c r="U5">
        <v>1014425.91</v>
      </c>
      <c r="V5">
        <v>1265427.9099999999</v>
      </c>
      <c r="Y5" s="297">
        <v>834882.39</v>
      </c>
      <c r="AA5" s="297">
        <v>745.86</v>
      </c>
      <c r="AC5" s="297">
        <v>1313250</v>
      </c>
      <c r="AE5">
        <v>1404008</v>
      </c>
      <c r="AH5">
        <v>441293.95</v>
      </c>
      <c r="AI5">
        <v>14649.93</v>
      </c>
      <c r="AL5">
        <v>10480</v>
      </c>
      <c r="AN5" s="76">
        <f t="shared" ref="AN5:AN68" si="1">SUM(F5:I5)</f>
        <v>709188.74</v>
      </c>
      <c r="AO5" s="31">
        <f t="shared" ref="AO5:AO68" si="2">SUM(N5:R5)</f>
        <v>19000</v>
      </c>
      <c r="AP5" s="21">
        <f t="shared" ref="AP5:AP68" si="3">AN5-AO5</f>
        <v>690188.74</v>
      </c>
      <c r="AQ5" s="15">
        <f t="shared" ref="AQ5:AQ68" si="4">SUM(W5:AD5)</f>
        <v>2148878.25</v>
      </c>
      <c r="AR5" s="16">
        <f t="shared" ref="AR5:AR68" si="5">SUM(AE5:AM5)</f>
        <v>1870431.88</v>
      </c>
      <c r="AS5" s="26">
        <f t="shared" ref="AS5:AS68" si="6">AQ5-AR5</f>
        <v>278446.37000000011</v>
      </c>
    </row>
    <row r="6" spans="1:45" x14ac:dyDescent="0.25">
      <c r="A6" t="s">
        <v>524</v>
      </c>
      <c r="B6" t="s">
        <v>526</v>
      </c>
      <c r="C6" s="71">
        <v>4663</v>
      </c>
      <c r="D6" s="58" t="s">
        <v>1249</v>
      </c>
      <c r="E6" t="s">
        <v>3185</v>
      </c>
      <c r="F6" s="297">
        <v>678074.18</v>
      </c>
      <c r="G6" s="297">
        <v>0</v>
      </c>
      <c r="H6" s="297">
        <v>138581.54</v>
      </c>
      <c r="J6">
        <v>1007121.9</v>
      </c>
      <c r="K6">
        <v>787100.47</v>
      </c>
      <c r="N6" s="297">
        <v>3000</v>
      </c>
      <c r="O6" s="297">
        <v>6000</v>
      </c>
      <c r="Q6" s="297">
        <v>246000</v>
      </c>
      <c r="R6" s="297">
        <v>1625.97</v>
      </c>
      <c r="S6">
        <v>45000</v>
      </c>
      <c r="U6">
        <v>-1365940.63</v>
      </c>
      <c r="V6">
        <v>3482828.65</v>
      </c>
      <c r="Y6" s="297">
        <v>906788.36</v>
      </c>
      <c r="Z6" s="297">
        <v>248430</v>
      </c>
      <c r="AA6" s="297">
        <v>1556.75</v>
      </c>
      <c r="AC6" s="297">
        <v>1656630</v>
      </c>
      <c r="AE6">
        <v>1765750</v>
      </c>
      <c r="AH6">
        <v>682910.17</v>
      </c>
      <c r="AI6">
        <v>91700.84</v>
      </c>
      <c r="AL6">
        <v>10000</v>
      </c>
      <c r="AN6" s="76">
        <f t="shared" si="1"/>
        <v>816655.72000000009</v>
      </c>
      <c r="AO6" s="31">
        <f t="shared" si="2"/>
        <v>256625.97</v>
      </c>
      <c r="AP6" s="21">
        <f t="shared" si="3"/>
        <v>560029.75000000012</v>
      </c>
      <c r="AQ6" s="15">
        <f t="shared" si="4"/>
        <v>2813405.11</v>
      </c>
      <c r="AR6" s="16">
        <f t="shared" si="5"/>
        <v>2550361.0099999998</v>
      </c>
      <c r="AS6" s="26">
        <f t="shared" si="6"/>
        <v>263044.10000000009</v>
      </c>
    </row>
    <row r="7" spans="1:45" x14ac:dyDescent="0.25">
      <c r="A7" t="s">
        <v>524</v>
      </c>
      <c r="B7" t="s">
        <v>526</v>
      </c>
      <c r="C7" s="71">
        <v>4364</v>
      </c>
      <c r="D7" s="58" t="s">
        <v>1250</v>
      </c>
      <c r="E7" t="s">
        <v>3186</v>
      </c>
      <c r="F7" s="297">
        <v>748052.9</v>
      </c>
      <c r="G7" s="297">
        <v>0</v>
      </c>
      <c r="H7" s="297">
        <v>69131.22</v>
      </c>
      <c r="J7">
        <v>151565.93</v>
      </c>
      <c r="K7">
        <v>441856.43</v>
      </c>
      <c r="N7" s="297">
        <v>2000</v>
      </c>
      <c r="O7" s="297">
        <v>54000</v>
      </c>
      <c r="Q7" s="297">
        <v>92950</v>
      </c>
      <c r="R7" s="297">
        <v>12019.64</v>
      </c>
      <c r="U7">
        <v>-2930738.58</v>
      </c>
      <c r="V7">
        <v>3940312</v>
      </c>
      <c r="Y7" s="297">
        <v>834353.53</v>
      </c>
      <c r="AA7" s="297">
        <v>563.29</v>
      </c>
      <c r="AC7" s="297">
        <v>724770</v>
      </c>
      <c r="AE7">
        <v>778770</v>
      </c>
      <c r="AH7">
        <v>417479.79</v>
      </c>
      <c r="AI7">
        <v>139260.24</v>
      </c>
      <c r="AL7">
        <v>10000</v>
      </c>
      <c r="AN7" s="76">
        <f t="shared" si="1"/>
        <v>817184.12</v>
      </c>
      <c r="AO7" s="31">
        <f t="shared" si="2"/>
        <v>160969.64000000001</v>
      </c>
      <c r="AP7" s="21">
        <f t="shared" si="3"/>
        <v>656214.48</v>
      </c>
      <c r="AQ7" s="15">
        <f t="shared" si="4"/>
        <v>1559686.82</v>
      </c>
      <c r="AR7" s="16">
        <f t="shared" si="5"/>
        <v>1345510.03</v>
      </c>
      <c r="AS7" s="26">
        <f t="shared" si="6"/>
        <v>214176.79000000004</v>
      </c>
    </row>
    <row r="8" spans="1:45" x14ac:dyDescent="0.25">
      <c r="A8" t="s">
        <v>524</v>
      </c>
      <c r="B8" t="s">
        <v>526</v>
      </c>
      <c r="C8" s="71">
        <v>4222</v>
      </c>
      <c r="D8" s="58" t="s">
        <v>1251</v>
      </c>
      <c r="E8" t="s">
        <v>3187</v>
      </c>
      <c r="F8" s="297">
        <v>656256.14</v>
      </c>
      <c r="G8" s="297">
        <v>0</v>
      </c>
      <c r="H8" s="297">
        <v>26425.17</v>
      </c>
      <c r="J8">
        <v>291012.86</v>
      </c>
      <c r="K8">
        <v>424372.69</v>
      </c>
      <c r="M8">
        <v>194900</v>
      </c>
      <c r="N8" s="297">
        <v>2500</v>
      </c>
      <c r="O8" s="297">
        <v>12000</v>
      </c>
      <c r="Q8" s="297">
        <v>60000</v>
      </c>
      <c r="R8" s="297">
        <v>0</v>
      </c>
      <c r="U8">
        <v>-1443466.16</v>
      </c>
      <c r="V8">
        <v>2735240.51</v>
      </c>
      <c r="Y8" s="297">
        <v>893622.43</v>
      </c>
      <c r="Z8" s="297">
        <v>18200</v>
      </c>
      <c r="AA8" s="297">
        <v>585.69000000000005</v>
      </c>
      <c r="AC8" s="297">
        <v>987290</v>
      </c>
      <c r="AE8">
        <v>1055299</v>
      </c>
      <c r="AH8">
        <v>516330.48</v>
      </c>
      <c r="AI8">
        <v>18061.13</v>
      </c>
      <c r="AL8">
        <v>10175</v>
      </c>
      <c r="AN8" s="76">
        <f t="shared" si="1"/>
        <v>682681.31</v>
      </c>
      <c r="AO8" s="31">
        <f t="shared" si="2"/>
        <v>74500</v>
      </c>
      <c r="AP8" s="21">
        <f t="shared" si="3"/>
        <v>608181.31000000006</v>
      </c>
      <c r="AQ8" s="15">
        <f t="shared" si="4"/>
        <v>1899698.12</v>
      </c>
      <c r="AR8" s="16">
        <f t="shared" si="5"/>
        <v>1599865.6099999999</v>
      </c>
      <c r="AS8" s="26">
        <f t="shared" si="6"/>
        <v>299832.51000000024</v>
      </c>
    </row>
    <row r="9" spans="1:45" x14ac:dyDescent="0.25">
      <c r="A9" t="s">
        <v>524</v>
      </c>
      <c r="B9" t="s">
        <v>526</v>
      </c>
      <c r="C9" s="71">
        <v>3681</v>
      </c>
      <c r="D9" s="58" t="s">
        <v>1252</v>
      </c>
      <c r="E9" t="s">
        <v>3188</v>
      </c>
      <c r="F9" s="297">
        <v>495988.1</v>
      </c>
      <c r="G9" s="297">
        <v>0</v>
      </c>
      <c r="H9" s="297">
        <v>206745.24</v>
      </c>
      <c r="I9" s="297">
        <v>24</v>
      </c>
      <c r="J9">
        <v>757035.11</v>
      </c>
      <c r="K9">
        <v>1168391.6299999999</v>
      </c>
      <c r="O9" s="297">
        <v>12000</v>
      </c>
      <c r="Q9" s="297">
        <v>60000</v>
      </c>
      <c r="U9">
        <v>-56407.8</v>
      </c>
      <c r="V9">
        <v>2266802.89</v>
      </c>
      <c r="Y9" s="297">
        <v>714152.15</v>
      </c>
      <c r="Z9" s="297">
        <v>110000</v>
      </c>
      <c r="AA9" s="297">
        <v>273.81</v>
      </c>
      <c r="AC9" s="297">
        <v>490530</v>
      </c>
      <c r="AE9">
        <v>581467</v>
      </c>
      <c r="AH9">
        <v>286704.84999999998</v>
      </c>
      <c r="AI9">
        <v>22398.12</v>
      </c>
      <c r="AL9">
        <v>10000</v>
      </c>
      <c r="AN9" s="76">
        <f t="shared" si="1"/>
        <v>702757.34</v>
      </c>
      <c r="AO9" s="31">
        <f t="shared" si="2"/>
        <v>72000</v>
      </c>
      <c r="AP9" s="21">
        <f t="shared" si="3"/>
        <v>630757.34</v>
      </c>
      <c r="AQ9" s="15">
        <f t="shared" si="4"/>
        <v>1314955.96</v>
      </c>
      <c r="AR9" s="16">
        <f t="shared" si="5"/>
        <v>900569.97</v>
      </c>
      <c r="AS9" s="26">
        <f t="shared" si="6"/>
        <v>414385.99</v>
      </c>
    </row>
    <row r="10" spans="1:45" x14ac:dyDescent="0.25">
      <c r="A10" t="s">
        <v>524</v>
      </c>
      <c r="B10" t="s">
        <v>526</v>
      </c>
      <c r="C10" s="71">
        <v>2627</v>
      </c>
      <c r="D10" s="58" t="s">
        <v>1253</v>
      </c>
      <c r="E10" t="s">
        <v>3189</v>
      </c>
      <c r="F10" s="297">
        <v>478061.12</v>
      </c>
      <c r="G10" s="297">
        <v>0</v>
      </c>
      <c r="H10" s="297">
        <v>68643.53</v>
      </c>
      <c r="I10" s="297">
        <v>21.87</v>
      </c>
      <c r="J10">
        <v>929039.11</v>
      </c>
      <c r="K10">
        <v>360261.87</v>
      </c>
      <c r="O10" s="297">
        <v>6500</v>
      </c>
      <c r="R10" s="297">
        <v>261.69</v>
      </c>
      <c r="S10">
        <v>50400</v>
      </c>
      <c r="U10">
        <v>-844981.6</v>
      </c>
      <c r="V10">
        <v>2678016.84</v>
      </c>
      <c r="Y10" s="297">
        <v>928601.23</v>
      </c>
      <c r="Z10" s="297">
        <v>59320</v>
      </c>
      <c r="AA10" s="297">
        <v>690.63</v>
      </c>
      <c r="AC10" s="297">
        <v>1053900</v>
      </c>
      <c r="AE10">
        <v>1143393.46</v>
      </c>
      <c r="AH10">
        <v>543110.6</v>
      </c>
      <c r="AI10">
        <v>265895.23</v>
      </c>
      <c r="AL10">
        <v>10000</v>
      </c>
      <c r="AN10" s="76">
        <f t="shared" si="1"/>
        <v>546726.52</v>
      </c>
      <c r="AO10" s="31">
        <f t="shared" si="2"/>
        <v>6761.69</v>
      </c>
      <c r="AP10" s="21">
        <f t="shared" si="3"/>
        <v>539964.83000000007</v>
      </c>
      <c r="AQ10" s="15">
        <f t="shared" si="4"/>
        <v>2042511.8599999999</v>
      </c>
      <c r="AR10" s="16">
        <f t="shared" si="5"/>
        <v>1962399.29</v>
      </c>
      <c r="AS10" s="26">
        <f t="shared" si="6"/>
        <v>80112.569999999832</v>
      </c>
    </row>
    <row r="11" spans="1:45" x14ac:dyDescent="0.25">
      <c r="A11" t="s">
        <v>524</v>
      </c>
      <c r="B11" t="s">
        <v>526</v>
      </c>
      <c r="C11" s="71">
        <v>2345</v>
      </c>
      <c r="D11" s="58" t="s">
        <v>1254</v>
      </c>
      <c r="E11" t="s">
        <v>3190</v>
      </c>
      <c r="F11" s="297">
        <v>518017.26</v>
      </c>
      <c r="G11" s="297">
        <v>0</v>
      </c>
      <c r="H11" s="297">
        <v>119349.47</v>
      </c>
      <c r="J11">
        <v>1680326.64</v>
      </c>
      <c r="K11">
        <v>426259.51</v>
      </c>
      <c r="O11" s="297">
        <v>6501</v>
      </c>
      <c r="R11" s="297">
        <v>36022.53</v>
      </c>
      <c r="S11">
        <v>82500</v>
      </c>
      <c r="U11">
        <v>2087810.37</v>
      </c>
      <c r="V11">
        <v>585220.22</v>
      </c>
      <c r="Y11" s="297">
        <v>1093354.76</v>
      </c>
      <c r="AA11" s="297">
        <v>615.4</v>
      </c>
      <c r="AC11" s="297">
        <v>946770</v>
      </c>
      <c r="AE11">
        <v>1048664</v>
      </c>
      <c r="AF11">
        <v>720</v>
      </c>
      <c r="AG11">
        <v>2656</v>
      </c>
      <c r="AH11">
        <v>698192.07</v>
      </c>
      <c r="AI11">
        <v>181959.33</v>
      </c>
      <c r="AL11">
        <v>10000</v>
      </c>
      <c r="AN11" s="76">
        <f t="shared" si="1"/>
        <v>637366.73</v>
      </c>
      <c r="AO11" s="31">
        <f t="shared" si="2"/>
        <v>42523.53</v>
      </c>
      <c r="AP11" s="21">
        <f t="shared" si="3"/>
        <v>594843.19999999995</v>
      </c>
      <c r="AQ11" s="15">
        <f t="shared" si="4"/>
        <v>2040740.16</v>
      </c>
      <c r="AR11" s="16">
        <f t="shared" si="5"/>
        <v>1942191.4</v>
      </c>
      <c r="AS11" s="26">
        <f t="shared" si="6"/>
        <v>98548.760000000009</v>
      </c>
    </row>
    <row r="12" spans="1:45" x14ac:dyDescent="0.25">
      <c r="A12" t="s">
        <v>524</v>
      </c>
      <c r="B12" t="s">
        <v>526</v>
      </c>
      <c r="C12" s="71">
        <v>2209</v>
      </c>
      <c r="D12" s="58" t="s">
        <v>1255</v>
      </c>
      <c r="E12" t="s">
        <v>3191</v>
      </c>
      <c r="F12" s="297">
        <v>681398.23</v>
      </c>
      <c r="G12" s="297">
        <v>0</v>
      </c>
      <c r="H12" s="297">
        <v>165197.66</v>
      </c>
      <c r="J12">
        <v>248785.26</v>
      </c>
      <c r="K12">
        <v>645276.93999999994</v>
      </c>
      <c r="N12" s="297">
        <v>0</v>
      </c>
      <c r="O12" s="297">
        <v>6000</v>
      </c>
      <c r="R12" s="297">
        <v>1118.8399999999999</v>
      </c>
      <c r="U12">
        <v>34346.51</v>
      </c>
      <c r="V12">
        <v>1804328.64</v>
      </c>
      <c r="Y12" s="297">
        <v>805364.17</v>
      </c>
      <c r="AA12" s="297">
        <v>655.58</v>
      </c>
      <c r="AC12" s="297">
        <v>537180</v>
      </c>
      <c r="AE12">
        <v>687473.49</v>
      </c>
      <c r="AH12">
        <v>417830.72</v>
      </c>
      <c r="AI12">
        <v>277051.44</v>
      </c>
      <c r="AL12">
        <v>10000</v>
      </c>
      <c r="AN12" s="76">
        <f t="shared" si="1"/>
        <v>846595.89</v>
      </c>
      <c r="AO12" s="31">
        <f t="shared" si="2"/>
        <v>7118.84</v>
      </c>
      <c r="AP12" s="21">
        <f t="shared" si="3"/>
        <v>839477.05</v>
      </c>
      <c r="AQ12" s="15">
        <f t="shared" si="4"/>
        <v>1343199.75</v>
      </c>
      <c r="AR12" s="16">
        <f t="shared" si="5"/>
        <v>1392355.65</v>
      </c>
      <c r="AS12" s="26">
        <f t="shared" si="6"/>
        <v>-49155.899999999907</v>
      </c>
    </row>
    <row r="13" spans="1:45" x14ac:dyDescent="0.25">
      <c r="A13" t="s">
        <v>524</v>
      </c>
      <c r="B13" t="s">
        <v>526</v>
      </c>
      <c r="C13" s="71">
        <v>2329</v>
      </c>
      <c r="D13" s="58" t="s">
        <v>1256</v>
      </c>
      <c r="E13" t="s">
        <v>3192</v>
      </c>
      <c r="F13" s="297">
        <v>501412.42</v>
      </c>
      <c r="G13" s="297">
        <v>0</v>
      </c>
      <c r="H13" s="297">
        <v>36722.5</v>
      </c>
      <c r="J13">
        <v>192986.97</v>
      </c>
      <c r="K13">
        <v>378916.34</v>
      </c>
      <c r="O13" s="297">
        <v>-6000</v>
      </c>
      <c r="R13" s="297">
        <v>311.5</v>
      </c>
      <c r="U13">
        <v>450428.32</v>
      </c>
      <c r="V13">
        <v>667029.63</v>
      </c>
      <c r="Y13" s="297">
        <v>839380.26</v>
      </c>
      <c r="Z13" s="297">
        <v>13850.2</v>
      </c>
      <c r="AA13" s="297">
        <v>557.15</v>
      </c>
      <c r="AC13" s="297">
        <v>618040</v>
      </c>
      <c r="AE13">
        <v>753449</v>
      </c>
      <c r="AH13">
        <v>595823.43999999994</v>
      </c>
      <c r="AI13">
        <v>60306.39</v>
      </c>
      <c r="AL13">
        <v>4000</v>
      </c>
      <c r="AN13" s="76">
        <f t="shared" si="1"/>
        <v>538134.91999999993</v>
      </c>
      <c r="AO13" s="31">
        <f t="shared" si="2"/>
        <v>-5688.5</v>
      </c>
      <c r="AP13" s="21">
        <f t="shared" si="3"/>
        <v>543823.41999999993</v>
      </c>
      <c r="AQ13" s="15">
        <f t="shared" si="4"/>
        <v>1471827.6099999999</v>
      </c>
      <c r="AR13" s="16">
        <f t="shared" si="5"/>
        <v>1413578.8299999998</v>
      </c>
      <c r="AS13" s="26">
        <f t="shared" si="6"/>
        <v>58248.780000000028</v>
      </c>
    </row>
    <row r="14" spans="1:45" x14ac:dyDescent="0.25">
      <c r="A14" t="s">
        <v>524</v>
      </c>
      <c r="B14" t="s">
        <v>526</v>
      </c>
      <c r="C14" s="71">
        <v>2781</v>
      </c>
      <c r="D14" s="58" t="s">
        <v>1257</v>
      </c>
      <c r="E14" t="s">
        <v>3193</v>
      </c>
      <c r="F14" s="297">
        <v>495873.12</v>
      </c>
      <c r="G14" s="297">
        <v>0</v>
      </c>
      <c r="H14" s="297">
        <v>223336.11</v>
      </c>
      <c r="J14">
        <v>3</v>
      </c>
      <c r="K14">
        <v>790760.59</v>
      </c>
      <c r="O14" s="297">
        <v>6000</v>
      </c>
      <c r="R14" s="297">
        <v>0</v>
      </c>
      <c r="S14">
        <v>6450</v>
      </c>
      <c r="U14">
        <v>546282.14</v>
      </c>
      <c r="V14">
        <v>818351.54</v>
      </c>
      <c r="Y14" s="297">
        <v>865564.71</v>
      </c>
      <c r="AA14" s="297">
        <v>549.12</v>
      </c>
      <c r="AC14" s="297">
        <v>688800</v>
      </c>
      <c r="AD14" s="297">
        <v>96000</v>
      </c>
      <c r="AE14">
        <v>1006567</v>
      </c>
      <c r="AH14">
        <v>387865.7</v>
      </c>
      <c r="AI14">
        <v>42471.99</v>
      </c>
      <c r="AL14">
        <v>9500</v>
      </c>
      <c r="AN14" s="76">
        <f t="shared" si="1"/>
        <v>719209.23</v>
      </c>
      <c r="AO14" s="31">
        <f t="shared" si="2"/>
        <v>6000</v>
      </c>
      <c r="AP14" s="21">
        <f t="shared" si="3"/>
        <v>713209.23</v>
      </c>
      <c r="AQ14" s="15">
        <f t="shared" si="4"/>
        <v>1650913.83</v>
      </c>
      <c r="AR14" s="16">
        <f t="shared" si="5"/>
        <v>1446404.69</v>
      </c>
      <c r="AS14" s="26">
        <f t="shared" si="6"/>
        <v>204509.14000000013</v>
      </c>
    </row>
    <row r="15" spans="1:45" x14ac:dyDescent="0.25">
      <c r="A15" t="s">
        <v>524</v>
      </c>
      <c r="B15" t="s">
        <v>526</v>
      </c>
      <c r="C15" s="71">
        <v>3427</v>
      </c>
      <c r="D15" s="58" t="s">
        <v>1258</v>
      </c>
      <c r="E15" t="s">
        <v>3194</v>
      </c>
      <c r="F15" s="297">
        <v>963578.58</v>
      </c>
      <c r="G15" s="297">
        <v>0</v>
      </c>
      <c r="H15" s="297">
        <v>29691.8</v>
      </c>
      <c r="J15">
        <v>542610.39</v>
      </c>
      <c r="K15">
        <v>79610.53</v>
      </c>
      <c r="O15" s="297">
        <v>12000</v>
      </c>
      <c r="Q15" s="297">
        <v>102280</v>
      </c>
      <c r="R15" s="297">
        <v>2590.4299999999998</v>
      </c>
      <c r="S15">
        <v>38000</v>
      </c>
      <c r="U15">
        <v>-2929233.37</v>
      </c>
      <c r="V15">
        <v>3873985.05</v>
      </c>
      <c r="Y15" s="297">
        <v>1127670.3600000001</v>
      </c>
      <c r="Z15" s="297">
        <v>1284.3699999999999</v>
      </c>
      <c r="AA15" s="297">
        <v>342.37</v>
      </c>
      <c r="AC15" s="297">
        <v>1194630</v>
      </c>
      <c r="AE15">
        <v>1254630</v>
      </c>
      <c r="AH15">
        <v>419546.61</v>
      </c>
      <c r="AI15">
        <v>72121.3</v>
      </c>
      <c r="AL15">
        <v>10000</v>
      </c>
      <c r="AN15" s="76">
        <f t="shared" si="1"/>
        <v>993270.38</v>
      </c>
      <c r="AO15" s="31">
        <f t="shared" si="2"/>
        <v>116870.43</v>
      </c>
      <c r="AP15" s="21">
        <f t="shared" si="3"/>
        <v>876399.95</v>
      </c>
      <c r="AQ15" s="15">
        <f t="shared" si="4"/>
        <v>2323927.1000000006</v>
      </c>
      <c r="AR15" s="16">
        <f t="shared" si="5"/>
        <v>1756297.91</v>
      </c>
      <c r="AS15" s="26">
        <f t="shared" si="6"/>
        <v>567629.19000000064</v>
      </c>
    </row>
    <row r="16" spans="1:45" x14ac:dyDescent="0.25">
      <c r="A16" t="s">
        <v>524</v>
      </c>
      <c r="B16" t="s">
        <v>526</v>
      </c>
      <c r="C16" s="71">
        <v>2582</v>
      </c>
      <c r="D16" s="58" t="s">
        <v>1259</v>
      </c>
      <c r="E16" t="s">
        <v>3195</v>
      </c>
      <c r="F16" s="297">
        <v>371627.88</v>
      </c>
      <c r="G16" s="297">
        <v>0</v>
      </c>
      <c r="H16" s="297">
        <v>125421.55</v>
      </c>
      <c r="J16">
        <v>1480793.42</v>
      </c>
      <c r="K16">
        <v>277899.68</v>
      </c>
      <c r="O16" s="297">
        <v>12000</v>
      </c>
      <c r="Q16" s="297">
        <v>38858.01</v>
      </c>
      <c r="R16" s="297">
        <v>1935.47</v>
      </c>
      <c r="U16">
        <v>32853.67</v>
      </c>
      <c r="V16">
        <v>2037072.22</v>
      </c>
      <c r="Y16" s="297">
        <v>864761.63</v>
      </c>
      <c r="Z16" s="297">
        <v>70070</v>
      </c>
      <c r="AA16" s="297">
        <v>340.15</v>
      </c>
      <c r="AC16" s="297">
        <v>1269090</v>
      </c>
      <c r="AD16" s="297">
        <v>1115.8900000000001</v>
      </c>
      <c r="AE16">
        <v>1345496</v>
      </c>
      <c r="AH16">
        <v>522050.01</v>
      </c>
      <c r="AI16">
        <v>102758.5</v>
      </c>
      <c r="AL16">
        <v>10000</v>
      </c>
      <c r="AN16" s="76">
        <f t="shared" si="1"/>
        <v>497049.43</v>
      </c>
      <c r="AO16" s="31">
        <f t="shared" si="2"/>
        <v>52793.48</v>
      </c>
      <c r="AP16" s="21">
        <f t="shared" si="3"/>
        <v>444255.95</v>
      </c>
      <c r="AQ16" s="15">
        <f t="shared" si="4"/>
        <v>2205377.6700000004</v>
      </c>
      <c r="AR16" s="16">
        <f t="shared" si="5"/>
        <v>1980304.51</v>
      </c>
      <c r="AS16" s="26">
        <f t="shared" si="6"/>
        <v>225073.16000000038</v>
      </c>
    </row>
    <row r="17" spans="1:45" x14ac:dyDescent="0.25">
      <c r="A17" t="s">
        <v>524</v>
      </c>
      <c r="B17" t="s">
        <v>526</v>
      </c>
      <c r="C17" s="71">
        <v>1491</v>
      </c>
      <c r="D17" s="58" t="s">
        <v>1260</v>
      </c>
      <c r="E17" t="s">
        <v>3196</v>
      </c>
      <c r="F17" s="297">
        <v>336365.47</v>
      </c>
      <c r="G17" s="297">
        <v>0</v>
      </c>
      <c r="H17" s="297">
        <v>65058.97</v>
      </c>
      <c r="J17">
        <v>110110.06</v>
      </c>
      <c r="K17">
        <v>587032.06999999995</v>
      </c>
      <c r="N17" s="297">
        <v>0</v>
      </c>
      <c r="O17" s="297">
        <v>6000</v>
      </c>
      <c r="R17" s="297">
        <v>755</v>
      </c>
      <c r="U17">
        <v>-1737432.74</v>
      </c>
      <c r="V17">
        <v>2706524.69</v>
      </c>
      <c r="Y17" s="297">
        <v>593863.48</v>
      </c>
      <c r="AA17" s="297">
        <v>216.01</v>
      </c>
      <c r="AC17" s="297">
        <v>1095849</v>
      </c>
      <c r="AE17">
        <v>1199380</v>
      </c>
      <c r="AH17">
        <v>192861.3</v>
      </c>
      <c r="AI17">
        <v>150042.57</v>
      </c>
      <c r="AL17">
        <v>10000</v>
      </c>
      <c r="AN17" s="76">
        <f t="shared" si="1"/>
        <v>401424.43999999994</v>
      </c>
      <c r="AO17" s="31">
        <f t="shared" si="2"/>
        <v>6755</v>
      </c>
      <c r="AP17" s="21">
        <f t="shared" si="3"/>
        <v>394669.43999999994</v>
      </c>
      <c r="AQ17" s="15">
        <f t="shared" si="4"/>
        <v>1689928.49</v>
      </c>
      <c r="AR17" s="16">
        <f t="shared" si="5"/>
        <v>1552283.87</v>
      </c>
      <c r="AS17" s="26">
        <f t="shared" si="6"/>
        <v>137644.61999999988</v>
      </c>
    </row>
    <row r="18" spans="1:45" x14ac:dyDescent="0.25">
      <c r="A18" t="s">
        <v>524</v>
      </c>
      <c r="B18" t="s">
        <v>526</v>
      </c>
      <c r="C18" s="71">
        <v>2154</v>
      </c>
      <c r="D18" s="58" t="s">
        <v>1261</v>
      </c>
      <c r="E18" t="s">
        <v>3197</v>
      </c>
      <c r="F18" s="297">
        <v>252247.25</v>
      </c>
      <c r="G18" s="297">
        <v>89.33</v>
      </c>
      <c r="H18" s="297">
        <v>270157.51</v>
      </c>
      <c r="J18">
        <v>1818001.19</v>
      </c>
      <c r="K18">
        <v>809580.91</v>
      </c>
      <c r="N18" s="297">
        <v>22000</v>
      </c>
      <c r="O18" s="297">
        <v>6000</v>
      </c>
      <c r="R18" s="297">
        <v>0</v>
      </c>
      <c r="S18">
        <v>78150</v>
      </c>
      <c r="U18">
        <v>1710911.45</v>
      </c>
      <c r="V18">
        <v>865508.28</v>
      </c>
      <c r="Y18" s="297">
        <v>1148853.05</v>
      </c>
      <c r="AA18" s="297">
        <v>149.97</v>
      </c>
      <c r="AC18" s="297">
        <v>771400</v>
      </c>
      <c r="AE18">
        <v>919255</v>
      </c>
      <c r="AH18">
        <v>437234.72</v>
      </c>
      <c r="AI18">
        <v>5026.84</v>
      </c>
      <c r="AL18">
        <v>10000</v>
      </c>
      <c r="AN18" s="76">
        <f t="shared" si="1"/>
        <v>522494.08999999997</v>
      </c>
      <c r="AO18" s="31">
        <f t="shared" si="2"/>
        <v>28000</v>
      </c>
      <c r="AP18" s="21">
        <f t="shared" si="3"/>
        <v>494494.08999999997</v>
      </c>
      <c r="AQ18" s="15">
        <f t="shared" si="4"/>
        <v>1920403.02</v>
      </c>
      <c r="AR18" s="16">
        <f t="shared" si="5"/>
        <v>1371516.56</v>
      </c>
      <c r="AS18" s="26">
        <f t="shared" si="6"/>
        <v>548886.46</v>
      </c>
    </row>
    <row r="19" spans="1:45" x14ac:dyDescent="0.25">
      <c r="A19" t="s">
        <v>524</v>
      </c>
      <c r="B19" t="s">
        <v>526</v>
      </c>
      <c r="C19" s="71">
        <v>3909</v>
      </c>
      <c r="D19" s="58" t="s">
        <v>1262</v>
      </c>
      <c r="E19" t="s">
        <v>3198</v>
      </c>
      <c r="F19" s="297">
        <v>371431.8</v>
      </c>
      <c r="G19" s="297">
        <v>0</v>
      </c>
      <c r="H19" s="297">
        <v>100379.91</v>
      </c>
      <c r="J19">
        <v>-11212.96</v>
      </c>
      <c r="K19">
        <v>114971.42</v>
      </c>
      <c r="O19" s="297">
        <v>6000</v>
      </c>
      <c r="R19" s="297">
        <v>0</v>
      </c>
      <c r="S19">
        <v>14400</v>
      </c>
      <c r="U19">
        <v>-2586526.0099999998</v>
      </c>
      <c r="V19">
        <v>2831701.19</v>
      </c>
      <c r="Y19" s="297">
        <v>850579.21</v>
      </c>
      <c r="AA19" s="297">
        <v>229.84</v>
      </c>
      <c r="AC19" s="297">
        <v>1230000</v>
      </c>
      <c r="AE19">
        <v>1309695</v>
      </c>
      <c r="AH19">
        <v>235421.59</v>
      </c>
      <c r="AI19">
        <v>123323.47</v>
      </c>
      <c r="AL19">
        <v>10000</v>
      </c>
      <c r="AN19" s="76">
        <f t="shared" si="1"/>
        <v>471811.70999999996</v>
      </c>
      <c r="AO19" s="31">
        <f t="shared" si="2"/>
        <v>6000</v>
      </c>
      <c r="AP19" s="21">
        <f t="shared" si="3"/>
        <v>465811.70999999996</v>
      </c>
      <c r="AQ19" s="15">
        <f t="shared" si="4"/>
        <v>2080809.0499999998</v>
      </c>
      <c r="AR19" s="16">
        <f t="shared" si="5"/>
        <v>1678440.06</v>
      </c>
      <c r="AS19" s="26">
        <f t="shared" si="6"/>
        <v>402368.98999999976</v>
      </c>
    </row>
    <row r="20" spans="1:45" x14ac:dyDescent="0.25">
      <c r="A20" t="s">
        <v>524</v>
      </c>
      <c r="B20" t="s">
        <v>526</v>
      </c>
      <c r="C20" s="71">
        <v>2875</v>
      </c>
      <c r="D20" s="58" t="s">
        <v>1263</v>
      </c>
      <c r="E20" t="s">
        <v>3199</v>
      </c>
      <c r="F20" s="297">
        <v>521762.17</v>
      </c>
      <c r="G20" s="297">
        <v>0</v>
      </c>
      <c r="H20" s="297">
        <v>124030.85</v>
      </c>
      <c r="J20">
        <v>2116885.5299999998</v>
      </c>
      <c r="K20">
        <v>666650.25</v>
      </c>
      <c r="Q20" s="297">
        <v>20000</v>
      </c>
      <c r="R20" s="297">
        <v>995</v>
      </c>
      <c r="S20">
        <v>78000</v>
      </c>
      <c r="T20">
        <v>-357414.25</v>
      </c>
      <c r="U20">
        <v>-1874082.52</v>
      </c>
      <c r="V20">
        <v>5546813.3099999996</v>
      </c>
      <c r="Y20" s="297">
        <v>997766.6</v>
      </c>
      <c r="AA20" s="297">
        <v>383.7</v>
      </c>
      <c r="AC20" s="297">
        <v>1093890</v>
      </c>
      <c r="AE20">
        <v>1285783.77</v>
      </c>
      <c r="AH20">
        <v>356311</v>
      </c>
      <c r="AI20">
        <v>290266.27</v>
      </c>
      <c r="AL20">
        <v>10300</v>
      </c>
      <c r="AN20" s="76">
        <f t="shared" si="1"/>
        <v>645793.02</v>
      </c>
      <c r="AO20" s="31">
        <f t="shared" si="2"/>
        <v>20995</v>
      </c>
      <c r="AP20" s="21">
        <f t="shared" si="3"/>
        <v>624798.02</v>
      </c>
      <c r="AQ20" s="15">
        <f t="shared" si="4"/>
        <v>2092040.2999999998</v>
      </c>
      <c r="AR20" s="16">
        <f t="shared" si="5"/>
        <v>1942661.04</v>
      </c>
      <c r="AS20" s="26">
        <f t="shared" si="6"/>
        <v>149379.25999999978</v>
      </c>
    </row>
    <row r="21" spans="1:45" x14ac:dyDescent="0.25">
      <c r="A21" t="s">
        <v>524</v>
      </c>
      <c r="B21" t="s">
        <v>526</v>
      </c>
      <c r="C21" s="71">
        <v>4102</v>
      </c>
      <c r="D21" s="58" t="s">
        <v>1264</v>
      </c>
      <c r="E21" t="s">
        <v>3200</v>
      </c>
      <c r="F21" s="297">
        <v>774823.22</v>
      </c>
      <c r="G21" s="297">
        <v>0</v>
      </c>
      <c r="H21" s="297">
        <v>72319.850000000006</v>
      </c>
      <c r="J21">
        <v>2275863.5499999998</v>
      </c>
      <c r="K21">
        <v>1857412.45</v>
      </c>
      <c r="N21" s="297">
        <v>2000</v>
      </c>
      <c r="O21" s="297">
        <v>8000</v>
      </c>
      <c r="Q21" s="297">
        <v>20460</v>
      </c>
      <c r="R21" s="297">
        <v>150</v>
      </c>
      <c r="U21">
        <v>3199009.64</v>
      </c>
      <c r="V21">
        <v>1606327.04</v>
      </c>
      <c r="Y21" s="297">
        <v>1371645.18</v>
      </c>
      <c r="AA21" s="297">
        <v>534.78</v>
      </c>
      <c r="AC21" s="297">
        <v>2198530</v>
      </c>
      <c r="AE21">
        <v>2317035</v>
      </c>
      <c r="AH21">
        <v>589142.02</v>
      </c>
      <c r="AI21">
        <v>396753.55</v>
      </c>
      <c r="AL21">
        <v>10000</v>
      </c>
      <c r="AN21" s="76">
        <f t="shared" si="1"/>
        <v>847143.07</v>
      </c>
      <c r="AO21" s="31">
        <f t="shared" si="2"/>
        <v>30610</v>
      </c>
      <c r="AP21" s="21">
        <f t="shared" si="3"/>
        <v>816533.07</v>
      </c>
      <c r="AQ21" s="15">
        <f t="shared" si="4"/>
        <v>3570709.96</v>
      </c>
      <c r="AR21" s="16">
        <f t="shared" si="5"/>
        <v>3312930.57</v>
      </c>
      <c r="AS21" s="26">
        <f t="shared" si="6"/>
        <v>257779.39000000013</v>
      </c>
    </row>
    <row r="22" spans="1:45" x14ac:dyDescent="0.25">
      <c r="A22" t="s">
        <v>524</v>
      </c>
      <c r="B22" t="s">
        <v>526</v>
      </c>
      <c r="C22" s="71">
        <v>3593</v>
      </c>
      <c r="D22" s="58" t="s">
        <v>1265</v>
      </c>
      <c r="E22" t="s">
        <v>3201</v>
      </c>
      <c r="F22" s="297">
        <v>961586.75</v>
      </c>
      <c r="G22" s="297">
        <v>0</v>
      </c>
      <c r="H22" s="297">
        <v>221791.43</v>
      </c>
      <c r="I22" s="297">
        <v>167.85</v>
      </c>
      <c r="J22">
        <v>1519222.17</v>
      </c>
      <c r="K22">
        <v>628511.97</v>
      </c>
      <c r="O22" s="297">
        <v>6000</v>
      </c>
      <c r="U22">
        <v>1936258.6</v>
      </c>
      <c r="V22">
        <v>1373222.93</v>
      </c>
      <c r="Y22" s="297">
        <v>707164.62</v>
      </c>
      <c r="AA22" s="297">
        <v>1092.3</v>
      </c>
      <c r="AC22" s="297">
        <v>729060</v>
      </c>
      <c r="AE22">
        <v>978146</v>
      </c>
      <c r="AH22">
        <v>216819.28</v>
      </c>
      <c r="AI22">
        <v>164853</v>
      </c>
      <c r="AL22">
        <v>10000</v>
      </c>
      <c r="AN22" s="76">
        <f t="shared" si="1"/>
        <v>1183546.03</v>
      </c>
      <c r="AO22" s="31">
        <f t="shared" si="2"/>
        <v>6000</v>
      </c>
      <c r="AP22" s="21">
        <f t="shared" si="3"/>
        <v>1177546.03</v>
      </c>
      <c r="AQ22" s="15">
        <f t="shared" si="4"/>
        <v>1437316.92</v>
      </c>
      <c r="AR22" s="16">
        <f t="shared" si="5"/>
        <v>1369818.28</v>
      </c>
      <c r="AS22" s="26">
        <f t="shared" si="6"/>
        <v>67498.639999999898</v>
      </c>
    </row>
    <row r="23" spans="1:45" x14ac:dyDescent="0.25">
      <c r="A23" t="s">
        <v>524</v>
      </c>
      <c r="B23" t="s">
        <v>526</v>
      </c>
      <c r="C23" s="71">
        <v>2119</v>
      </c>
      <c r="D23" s="58" t="s">
        <v>1266</v>
      </c>
      <c r="E23" t="s">
        <v>3202</v>
      </c>
      <c r="F23" s="297">
        <v>339539.24</v>
      </c>
      <c r="G23" s="297">
        <v>0</v>
      </c>
      <c r="H23" s="297">
        <v>218214.93</v>
      </c>
      <c r="J23">
        <v>2143918.9900000002</v>
      </c>
      <c r="K23">
        <v>408557.62</v>
      </c>
      <c r="N23" s="297">
        <v>2000</v>
      </c>
      <c r="O23" s="297">
        <v>0</v>
      </c>
      <c r="Q23" s="297">
        <v>0</v>
      </c>
      <c r="S23">
        <v>12600</v>
      </c>
      <c r="U23">
        <v>2668498.5499999998</v>
      </c>
      <c r="V23">
        <v>466379.49</v>
      </c>
      <c r="Y23" s="297">
        <v>769435.67</v>
      </c>
      <c r="Z23" s="297">
        <v>0</v>
      </c>
      <c r="AA23" s="297">
        <v>292.62</v>
      </c>
      <c r="AC23" s="297">
        <v>931450</v>
      </c>
      <c r="AD23" s="297">
        <v>96000</v>
      </c>
      <c r="AE23">
        <v>955950</v>
      </c>
      <c r="AH23">
        <v>432191.84</v>
      </c>
      <c r="AI23">
        <v>227163.71</v>
      </c>
      <c r="AL23">
        <v>108000</v>
      </c>
      <c r="AN23" s="76">
        <f t="shared" si="1"/>
        <v>557754.16999999993</v>
      </c>
      <c r="AO23" s="31">
        <f t="shared" si="2"/>
        <v>2000</v>
      </c>
      <c r="AP23" s="21">
        <f t="shared" si="3"/>
        <v>555754.16999999993</v>
      </c>
      <c r="AQ23" s="15">
        <f t="shared" si="4"/>
        <v>1797178.29</v>
      </c>
      <c r="AR23" s="16">
        <f t="shared" si="5"/>
        <v>1723305.55</v>
      </c>
      <c r="AS23" s="26">
        <f t="shared" si="6"/>
        <v>73872.739999999991</v>
      </c>
    </row>
    <row r="24" spans="1:45" x14ac:dyDescent="0.25">
      <c r="A24" t="s">
        <v>524</v>
      </c>
      <c r="B24" t="s">
        <v>526</v>
      </c>
      <c r="C24" s="71">
        <v>2646</v>
      </c>
      <c r="D24" s="58" t="s">
        <v>1267</v>
      </c>
      <c r="E24" t="s">
        <v>3203</v>
      </c>
      <c r="F24" s="297">
        <v>453505.39</v>
      </c>
      <c r="G24" s="297">
        <v>28542.6</v>
      </c>
      <c r="H24" s="297">
        <v>164186.44</v>
      </c>
      <c r="J24">
        <v>174702.24</v>
      </c>
      <c r="K24">
        <v>85128.1</v>
      </c>
      <c r="N24" s="297">
        <v>13000</v>
      </c>
      <c r="O24" s="297">
        <v>11000</v>
      </c>
      <c r="Q24" s="297">
        <v>9000</v>
      </c>
      <c r="R24" s="297">
        <v>-2233.0100000000002</v>
      </c>
      <c r="S24">
        <v>-1300</v>
      </c>
      <c r="U24">
        <v>-862542.75</v>
      </c>
      <c r="V24">
        <v>1804328.64</v>
      </c>
      <c r="Y24" s="297">
        <v>1004429.3</v>
      </c>
      <c r="AA24" s="297">
        <v>350.7</v>
      </c>
      <c r="AC24" s="297">
        <v>174930</v>
      </c>
      <c r="AE24">
        <v>441662.82</v>
      </c>
      <c r="AG24">
        <v>3000</v>
      </c>
      <c r="AH24">
        <v>419431.53</v>
      </c>
      <c r="AI24">
        <v>288763.76</v>
      </c>
      <c r="AL24">
        <v>10000</v>
      </c>
      <c r="AN24" s="76">
        <f t="shared" si="1"/>
        <v>646234.42999999993</v>
      </c>
      <c r="AO24" s="31">
        <f t="shared" si="2"/>
        <v>30766.989999999998</v>
      </c>
      <c r="AP24" s="21">
        <f t="shared" si="3"/>
        <v>615467.43999999994</v>
      </c>
      <c r="AQ24" s="15">
        <f t="shared" si="4"/>
        <v>1179710</v>
      </c>
      <c r="AR24" s="16">
        <f t="shared" si="5"/>
        <v>1162858.1100000001</v>
      </c>
      <c r="AS24" s="26">
        <f t="shared" si="6"/>
        <v>16851.889999999898</v>
      </c>
    </row>
    <row r="25" spans="1:45" x14ac:dyDescent="0.25">
      <c r="A25" t="s">
        <v>524</v>
      </c>
      <c r="B25" t="s">
        <v>526</v>
      </c>
      <c r="C25" s="71">
        <v>6232</v>
      </c>
      <c r="D25" s="58" t="s">
        <v>1268</v>
      </c>
      <c r="E25" t="s">
        <v>3204</v>
      </c>
      <c r="F25" s="297">
        <v>415033.85</v>
      </c>
      <c r="G25" s="297">
        <v>0</v>
      </c>
      <c r="H25" s="297">
        <v>241492.59</v>
      </c>
      <c r="J25">
        <v>320202.98</v>
      </c>
      <c r="K25">
        <v>284351.40000000002</v>
      </c>
      <c r="N25" s="297">
        <v>9500</v>
      </c>
      <c r="O25" s="297">
        <v>6000</v>
      </c>
      <c r="R25" s="297">
        <v>-246</v>
      </c>
      <c r="U25">
        <v>-636412.84</v>
      </c>
      <c r="V25">
        <v>1601555.91</v>
      </c>
      <c r="Y25" s="297">
        <v>787607.31</v>
      </c>
      <c r="Z25" s="297">
        <v>88750</v>
      </c>
      <c r="AA25" s="297">
        <v>590.63</v>
      </c>
      <c r="AC25" s="297">
        <v>1487500</v>
      </c>
      <c r="AE25">
        <v>1578846</v>
      </c>
      <c r="AH25">
        <v>396285.92</v>
      </c>
      <c r="AI25">
        <v>48045.27</v>
      </c>
      <c r="AL25">
        <v>10000</v>
      </c>
      <c r="AN25" s="76">
        <f t="shared" si="1"/>
        <v>656526.43999999994</v>
      </c>
      <c r="AO25" s="31">
        <f t="shared" si="2"/>
        <v>15254</v>
      </c>
      <c r="AP25" s="21">
        <f t="shared" si="3"/>
        <v>641272.43999999994</v>
      </c>
      <c r="AQ25" s="15">
        <f t="shared" si="4"/>
        <v>2364447.94</v>
      </c>
      <c r="AR25" s="16">
        <f t="shared" si="5"/>
        <v>2033177.19</v>
      </c>
      <c r="AS25" s="26">
        <f t="shared" si="6"/>
        <v>331270.75</v>
      </c>
    </row>
    <row r="26" spans="1:45" x14ac:dyDescent="0.25">
      <c r="A26" t="s">
        <v>524</v>
      </c>
      <c r="B26" t="s">
        <v>526</v>
      </c>
      <c r="C26" s="71">
        <v>5126</v>
      </c>
      <c r="D26" s="58" t="s">
        <v>1269</v>
      </c>
      <c r="E26" t="s">
        <v>3205</v>
      </c>
      <c r="F26" s="297">
        <v>290907.11</v>
      </c>
      <c r="G26" s="297">
        <v>0</v>
      </c>
      <c r="H26" s="297">
        <v>237764.46</v>
      </c>
      <c r="J26">
        <v>34991.160000000003</v>
      </c>
      <c r="K26">
        <v>436913.94</v>
      </c>
      <c r="O26" s="297">
        <v>8000</v>
      </c>
      <c r="Q26" s="297">
        <v>161210</v>
      </c>
      <c r="R26" s="297">
        <v>719.05</v>
      </c>
      <c r="S26">
        <v>12000</v>
      </c>
      <c r="U26">
        <v>-682558.82</v>
      </c>
      <c r="V26">
        <v>1188537.31</v>
      </c>
      <c r="Y26" s="297">
        <v>951575.27</v>
      </c>
      <c r="Z26" s="297">
        <v>74000</v>
      </c>
      <c r="AA26" s="297">
        <v>426.64</v>
      </c>
      <c r="AC26" s="297">
        <v>1004820</v>
      </c>
      <c r="AE26">
        <v>1113451</v>
      </c>
      <c r="AH26">
        <v>485516.4</v>
      </c>
      <c r="AI26">
        <v>52065.38</v>
      </c>
      <c r="AL26">
        <v>10000</v>
      </c>
      <c r="AN26" s="76">
        <f t="shared" si="1"/>
        <v>528671.56999999995</v>
      </c>
      <c r="AO26" s="31">
        <f t="shared" si="2"/>
        <v>169929.05</v>
      </c>
      <c r="AP26" s="21">
        <f t="shared" si="3"/>
        <v>358742.51999999996</v>
      </c>
      <c r="AQ26" s="15">
        <f t="shared" si="4"/>
        <v>2030821.9100000001</v>
      </c>
      <c r="AR26" s="16">
        <f t="shared" si="5"/>
        <v>1661032.7799999998</v>
      </c>
      <c r="AS26" s="26">
        <f t="shared" si="6"/>
        <v>369789.13000000035</v>
      </c>
    </row>
    <row r="27" spans="1:45" x14ac:dyDescent="0.25">
      <c r="A27" t="s">
        <v>524</v>
      </c>
      <c r="B27" t="s">
        <v>526</v>
      </c>
      <c r="C27" s="71">
        <v>2780</v>
      </c>
      <c r="D27" s="58" t="s">
        <v>1270</v>
      </c>
      <c r="E27" t="s">
        <v>3325</v>
      </c>
      <c r="F27" s="297">
        <v>455164.97</v>
      </c>
      <c r="G27" s="297">
        <v>0</v>
      </c>
      <c r="H27" s="297">
        <v>44707</v>
      </c>
      <c r="J27">
        <v>662916.12</v>
      </c>
      <c r="K27">
        <v>348904.27</v>
      </c>
      <c r="N27" s="297">
        <v>2000</v>
      </c>
      <c r="O27" s="297">
        <v>6000</v>
      </c>
      <c r="R27" s="297">
        <v>-93.46</v>
      </c>
      <c r="U27">
        <v>-2121661.7000000002</v>
      </c>
      <c r="V27">
        <v>3378480.39</v>
      </c>
      <c r="Y27" s="297">
        <v>683999.6</v>
      </c>
      <c r="Z27" s="297">
        <v>39.25</v>
      </c>
      <c r="AA27" s="297">
        <v>239.76</v>
      </c>
      <c r="AC27" s="297">
        <v>894810</v>
      </c>
      <c r="AE27">
        <v>975849</v>
      </c>
      <c r="AH27">
        <v>169915.79</v>
      </c>
      <c r="AI27">
        <v>96681.69</v>
      </c>
      <c r="AL27">
        <v>10000</v>
      </c>
      <c r="AN27" s="76">
        <f t="shared" si="1"/>
        <v>499871.97</v>
      </c>
      <c r="AO27" s="31">
        <f t="shared" si="2"/>
        <v>7906.54</v>
      </c>
      <c r="AP27" s="21">
        <f t="shared" si="3"/>
        <v>491965.43</v>
      </c>
      <c r="AQ27" s="15">
        <f t="shared" si="4"/>
        <v>1579088.6099999999</v>
      </c>
      <c r="AR27" s="16">
        <f t="shared" si="5"/>
        <v>1252446.48</v>
      </c>
      <c r="AS27" s="26">
        <f t="shared" si="6"/>
        <v>326642.12999999989</v>
      </c>
    </row>
    <row r="28" spans="1:45" x14ac:dyDescent="0.25">
      <c r="A28" t="s">
        <v>524</v>
      </c>
      <c r="B28" t="s">
        <v>526</v>
      </c>
      <c r="C28" s="71">
        <v>2904</v>
      </c>
      <c r="D28" s="58" t="s">
        <v>1271</v>
      </c>
      <c r="E28" t="s">
        <v>3330</v>
      </c>
      <c r="F28" s="297">
        <v>494879.41</v>
      </c>
      <c r="G28" s="297">
        <v>0</v>
      </c>
      <c r="H28" s="297">
        <v>166133.04</v>
      </c>
      <c r="J28">
        <v>3132156.56</v>
      </c>
      <c r="K28">
        <v>499700.18</v>
      </c>
      <c r="O28" s="297">
        <v>12491</v>
      </c>
      <c r="R28" s="297">
        <v>470</v>
      </c>
      <c r="U28">
        <v>-520926.34</v>
      </c>
      <c r="V28">
        <v>4652638.84</v>
      </c>
      <c r="Y28" s="297">
        <v>244052.93</v>
      </c>
      <c r="AA28" s="297">
        <v>797.45</v>
      </c>
      <c r="AC28" s="297">
        <v>235770</v>
      </c>
      <c r="AD28" s="297">
        <v>687212.72</v>
      </c>
      <c r="AE28">
        <v>478754</v>
      </c>
      <c r="AG28">
        <v>19000</v>
      </c>
      <c r="AH28">
        <v>270627.24</v>
      </c>
      <c r="AI28">
        <v>157376.17000000001</v>
      </c>
      <c r="AL28">
        <v>6000</v>
      </c>
      <c r="AN28" s="76">
        <f t="shared" si="1"/>
        <v>661012.44999999995</v>
      </c>
      <c r="AO28" s="31">
        <f t="shared" si="2"/>
        <v>12961</v>
      </c>
      <c r="AP28" s="21">
        <f t="shared" si="3"/>
        <v>648051.44999999995</v>
      </c>
      <c r="AQ28" s="15">
        <f t="shared" si="4"/>
        <v>1167833.1000000001</v>
      </c>
      <c r="AR28" s="16">
        <f t="shared" si="5"/>
        <v>931757.41</v>
      </c>
      <c r="AS28" s="26">
        <f t="shared" si="6"/>
        <v>236075.69000000006</v>
      </c>
    </row>
    <row r="29" spans="1:45" x14ac:dyDescent="0.25">
      <c r="A29" t="s">
        <v>529</v>
      </c>
      <c r="B29" t="s">
        <v>530</v>
      </c>
      <c r="C29" s="71">
        <v>3964</v>
      </c>
      <c r="D29" s="58" t="s">
        <v>1272</v>
      </c>
      <c r="E29" t="s">
        <v>3206</v>
      </c>
      <c r="F29" s="297">
        <v>527849.39</v>
      </c>
      <c r="G29" s="297">
        <v>0</v>
      </c>
      <c r="H29" s="297">
        <v>11508.58</v>
      </c>
      <c r="J29">
        <v>1921389.73</v>
      </c>
      <c r="K29">
        <v>206425.22</v>
      </c>
      <c r="R29" s="297">
        <v>-2126</v>
      </c>
      <c r="U29">
        <v>-1354880.5</v>
      </c>
      <c r="V29">
        <v>3908830.71</v>
      </c>
      <c r="Y29" s="297">
        <v>559931.72</v>
      </c>
      <c r="Z29" s="297">
        <v>800000</v>
      </c>
      <c r="AA29" s="297">
        <v>1118.78</v>
      </c>
      <c r="AC29" s="297">
        <v>1221760</v>
      </c>
      <c r="AD29" s="297">
        <v>330664</v>
      </c>
      <c r="AE29">
        <v>1421929</v>
      </c>
      <c r="AG29">
        <v>21600</v>
      </c>
      <c r="AH29">
        <v>926620.9</v>
      </c>
      <c r="AI29">
        <v>187435.89</v>
      </c>
      <c r="AL29">
        <v>11140</v>
      </c>
      <c r="AN29" s="76">
        <f t="shared" si="1"/>
        <v>539357.97</v>
      </c>
      <c r="AO29" s="31">
        <f t="shared" si="2"/>
        <v>-2126</v>
      </c>
      <c r="AP29" s="21">
        <f t="shared" si="3"/>
        <v>541483.97</v>
      </c>
      <c r="AQ29" s="15">
        <f t="shared" si="4"/>
        <v>2913474.5</v>
      </c>
      <c r="AR29" s="16">
        <f t="shared" si="5"/>
        <v>2568725.79</v>
      </c>
      <c r="AS29" s="26">
        <f t="shared" si="6"/>
        <v>344748.70999999996</v>
      </c>
    </row>
    <row r="30" spans="1:45" x14ac:dyDescent="0.25">
      <c r="A30" t="s">
        <v>529</v>
      </c>
      <c r="B30" t="s">
        <v>530</v>
      </c>
      <c r="C30" s="71">
        <v>5112</v>
      </c>
      <c r="D30" s="58" t="s">
        <v>1273</v>
      </c>
      <c r="E30" t="s">
        <v>3207</v>
      </c>
      <c r="F30" s="297">
        <v>327495.46999999997</v>
      </c>
      <c r="G30" s="297">
        <v>25144</v>
      </c>
      <c r="H30" s="297">
        <v>487805.85</v>
      </c>
      <c r="J30">
        <v>684288</v>
      </c>
      <c r="K30">
        <v>627033</v>
      </c>
      <c r="N30" s="297">
        <v>-45400</v>
      </c>
      <c r="R30" s="297">
        <v>-2440.6799999999998</v>
      </c>
      <c r="U30">
        <v>-2394041.27</v>
      </c>
      <c r="V30">
        <v>4779390.07</v>
      </c>
      <c r="X30" s="297">
        <v>917.66</v>
      </c>
      <c r="Y30" s="297">
        <v>750998.79</v>
      </c>
      <c r="Z30" s="297">
        <v>582000</v>
      </c>
      <c r="AC30" s="297">
        <v>1182240</v>
      </c>
      <c r="AD30" s="297">
        <v>175680</v>
      </c>
      <c r="AE30">
        <v>1375130</v>
      </c>
      <c r="AG30">
        <v>2860</v>
      </c>
      <c r="AH30">
        <v>1256434.25</v>
      </c>
      <c r="AI30">
        <v>116604</v>
      </c>
      <c r="AN30" s="76">
        <f t="shared" si="1"/>
        <v>840445.32</v>
      </c>
      <c r="AO30" s="31">
        <f t="shared" si="2"/>
        <v>-47840.68</v>
      </c>
      <c r="AP30" s="21">
        <f t="shared" si="3"/>
        <v>888286</v>
      </c>
      <c r="AQ30" s="15">
        <f t="shared" si="4"/>
        <v>2691836.45</v>
      </c>
      <c r="AR30" s="16">
        <f t="shared" si="5"/>
        <v>2751028.25</v>
      </c>
      <c r="AS30" s="26">
        <f t="shared" si="6"/>
        <v>-59191.799999999814</v>
      </c>
    </row>
    <row r="31" spans="1:45" x14ac:dyDescent="0.25">
      <c r="A31" t="s">
        <v>529</v>
      </c>
      <c r="B31" t="s">
        <v>530</v>
      </c>
      <c r="C31" s="71">
        <v>2863</v>
      </c>
      <c r="D31" s="58" t="s">
        <v>1274</v>
      </c>
      <c r="E31" t="s">
        <v>3208</v>
      </c>
      <c r="F31" s="297">
        <v>191806</v>
      </c>
      <c r="G31" s="297">
        <v>0</v>
      </c>
      <c r="H31" s="297">
        <v>86085.06</v>
      </c>
      <c r="K31">
        <v>261509.91</v>
      </c>
      <c r="R31" s="297">
        <v>-103</v>
      </c>
      <c r="U31">
        <v>-1133119.0900000001</v>
      </c>
      <c r="V31">
        <v>1728640.99</v>
      </c>
      <c r="X31" s="297">
        <v>240.31</v>
      </c>
      <c r="Y31" s="297">
        <v>634143</v>
      </c>
      <c r="AC31" s="297">
        <v>1122000</v>
      </c>
      <c r="AD31" s="297">
        <v>231200.29</v>
      </c>
      <c r="AE31">
        <v>1291959</v>
      </c>
      <c r="AH31">
        <v>482299.9</v>
      </c>
      <c r="AI31">
        <v>84042.63</v>
      </c>
      <c r="AN31" s="76">
        <f t="shared" si="1"/>
        <v>277891.06</v>
      </c>
      <c r="AO31" s="31">
        <f t="shared" si="2"/>
        <v>-103</v>
      </c>
      <c r="AP31" s="21">
        <f t="shared" si="3"/>
        <v>277994.06</v>
      </c>
      <c r="AQ31" s="15">
        <f t="shared" si="4"/>
        <v>1987583.6</v>
      </c>
      <c r="AR31" s="16">
        <f t="shared" si="5"/>
        <v>1858301.5299999998</v>
      </c>
      <c r="AS31" s="26">
        <f t="shared" si="6"/>
        <v>129282.0700000003</v>
      </c>
    </row>
    <row r="32" spans="1:45" x14ac:dyDescent="0.25">
      <c r="A32" t="s">
        <v>529</v>
      </c>
      <c r="B32" t="s">
        <v>530</v>
      </c>
      <c r="C32" s="71">
        <v>3378</v>
      </c>
      <c r="D32" s="58" t="s">
        <v>1275</v>
      </c>
      <c r="E32" t="s">
        <v>3209</v>
      </c>
      <c r="F32" s="297">
        <v>334474.73</v>
      </c>
      <c r="G32" s="297">
        <v>70410</v>
      </c>
      <c r="H32" s="297">
        <v>69343.41</v>
      </c>
      <c r="J32">
        <v>3171147.21</v>
      </c>
      <c r="K32">
        <v>209238.47</v>
      </c>
      <c r="O32" s="297">
        <v>-50000</v>
      </c>
      <c r="P32" s="297">
        <v>800</v>
      </c>
      <c r="R32" s="297">
        <v>175056.7</v>
      </c>
      <c r="U32">
        <v>1389856.8</v>
      </c>
      <c r="V32">
        <v>2399403.2599999998</v>
      </c>
      <c r="W32" s="297">
        <v>150</v>
      </c>
      <c r="X32" s="297">
        <v>153.44</v>
      </c>
      <c r="Y32" s="297">
        <v>855634.75</v>
      </c>
      <c r="Z32" s="297">
        <v>65550</v>
      </c>
      <c r="AA32" s="297">
        <v>269.63</v>
      </c>
      <c r="AC32" s="297">
        <v>612870</v>
      </c>
      <c r="AE32">
        <v>723530</v>
      </c>
      <c r="AG32">
        <v>9064</v>
      </c>
      <c r="AH32">
        <v>469617.47</v>
      </c>
      <c r="AI32">
        <v>132714.6</v>
      </c>
      <c r="AL32">
        <v>10254.69</v>
      </c>
      <c r="AN32" s="76">
        <f t="shared" si="1"/>
        <v>474228.14</v>
      </c>
      <c r="AO32" s="31">
        <f t="shared" si="2"/>
        <v>125856.70000000001</v>
      </c>
      <c r="AP32" s="21">
        <f t="shared" si="3"/>
        <v>348371.44</v>
      </c>
      <c r="AQ32" s="15">
        <f t="shared" si="4"/>
        <v>1534627.8199999998</v>
      </c>
      <c r="AR32" s="16">
        <f t="shared" si="5"/>
        <v>1345180.76</v>
      </c>
      <c r="AS32" s="26">
        <f t="shared" si="6"/>
        <v>189447.05999999982</v>
      </c>
    </row>
    <row r="33" spans="1:45" x14ac:dyDescent="0.25">
      <c r="A33" t="s">
        <v>529</v>
      </c>
      <c r="B33" t="s">
        <v>530</v>
      </c>
      <c r="C33" s="71">
        <v>3946</v>
      </c>
      <c r="D33" s="58" t="s">
        <v>1276</v>
      </c>
      <c r="E33" t="s">
        <v>3210</v>
      </c>
      <c r="F33" s="297">
        <v>840049.74</v>
      </c>
      <c r="G33" s="297">
        <v>31500</v>
      </c>
      <c r="H33" s="297">
        <v>51592.62</v>
      </c>
      <c r="J33">
        <v>11083796.060000001</v>
      </c>
      <c r="K33">
        <v>3527777.34</v>
      </c>
      <c r="R33" s="297">
        <v>-463.42</v>
      </c>
      <c r="U33">
        <v>12405553.73</v>
      </c>
      <c r="V33">
        <v>2787489.35</v>
      </c>
      <c r="Y33" s="297">
        <v>909958.42</v>
      </c>
      <c r="Z33" s="297">
        <v>646625</v>
      </c>
      <c r="AA33" s="297">
        <v>600.71</v>
      </c>
      <c r="AC33" s="297">
        <v>1264850</v>
      </c>
      <c r="AD33" s="297">
        <v>99000</v>
      </c>
      <c r="AE33">
        <v>1513646</v>
      </c>
      <c r="AG33">
        <v>16102</v>
      </c>
      <c r="AH33">
        <v>552142.16</v>
      </c>
      <c r="AI33">
        <v>141807.87</v>
      </c>
      <c r="AJ33">
        <v>50000</v>
      </c>
      <c r="AL33">
        <v>20000</v>
      </c>
      <c r="AN33" s="76">
        <f t="shared" si="1"/>
        <v>923142.36</v>
      </c>
      <c r="AO33" s="31">
        <f t="shared" si="2"/>
        <v>-463.42</v>
      </c>
      <c r="AP33" s="21">
        <f t="shared" si="3"/>
        <v>923605.78</v>
      </c>
      <c r="AQ33" s="15">
        <f t="shared" si="4"/>
        <v>2921034.13</v>
      </c>
      <c r="AR33" s="16">
        <f t="shared" si="5"/>
        <v>2293698.0300000003</v>
      </c>
      <c r="AS33" s="26">
        <f t="shared" si="6"/>
        <v>627336.09999999963</v>
      </c>
    </row>
    <row r="34" spans="1:45" x14ac:dyDescent="0.25">
      <c r="A34" t="s">
        <v>529</v>
      </c>
      <c r="B34" t="s">
        <v>530</v>
      </c>
      <c r="C34" s="71">
        <v>4332</v>
      </c>
      <c r="D34" s="58" t="s">
        <v>1277</v>
      </c>
      <c r="E34" t="s">
        <v>3211</v>
      </c>
      <c r="F34" s="297">
        <v>202646.68</v>
      </c>
      <c r="G34" s="297">
        <v>0</v>
      </c>
      <c r="H34" s="297">
        <v>87812.73</v>
      </c>
      <c r="J34">
        <v>708369.26</v>
      </c>
      <c r="K34">
        <v>402186.61</v>
      </c>
      <c r="R34" s="297">
        <v>62252.77</v>
      </c>
      <c r="U34">
        <v>-594954.54</v>
      </c>
      <c r="V34">
        <v>2109112.34</v>
      </c>
      <c r="Y34" s="297">
        <v>697020.04</v>
      </c>
      <c r="AA34" s="297">
        <v>375.42</v>
      </c>
      <c r="AD34" s="297">
        <v>260000</v>
      </c>
      <c r="AE34">
        <v>115480.15</v>
      </c>
      <c r="AH34">
        <v>594009.9</v>
      </c>
      <c r="AI34">
        <v>104160.7</v>
      </c>
      <c r="AL34">
        <v>65000</v>
      </c>
      <c r="AN34" s="76">
        <f t="shared" si="1"/>
        <v>290459.40999999997</v>
      </c>
      <c r="AO34" s="31">
        <f t="shared" si="2"/>
        <v>62252.77</v>
      </c>
      <c r="AP34" s="21">
        <f t="shared" si="3"/>
        <v>228206.63999999998</v>
      </c>
      <c r="AQ34" s="15">
        <f t="shared" si="4"/>
        <v>957395.46000000008</v>
      </c>
      <c r="AR34" s="16">
        <f t="shared" si="5"/>
        <v>878650.75</v>
      </c>
      <c r="AS34" s="26">
        <f t="shared" si="6"/>
        <v>78744.710000000079</v>
      </c>
    </row>
    <row r="35" spans="1:45" x14ac:dyDescent="0.25">
      <c r="A35" t="s">
        <v>529</v>
      </c>
      <c r="B35" t="s">
        <v>530</v>
      </c>
      <c r="C35" s="71">
        <v>2103</v>
      </c>
      <c r="D35" s="58" t="s">
        <v>1278</v>
      </c>
      <c r="E35" t="s">
        <v>3212</v>
      </c>
      <c r="F35" s="297">
        <v>76076.98</v>
      </c>
      <c r="G35" s="297">
        <v>0</v>
      </c>
      <c r="H35" s="297">
        <v>69999.649999999994</v>
      </c>
      <c r="J35">
        <v>1992893.37</v>
      </c>
      <c r="K35">
        <v>211119.52</v>
      </c>
      <c r="R35" s="297">
        <v>-8114</v>
      </c>
      <c r="T35">
        <v>-87503.82</v>
      </c>
      <c r="U35">
        <v>556738.74</v>
      </c>
      <c r="V35">
        <v>2003005.18</v>
      </c>
      <c r="X35" s="297">
        <v>-119.05</v>
      </c>
      <c r="Y35" s="297">
        <v>542974.31999999995</v>
      </c>
      <c r="Z35" s="297">
        <v>-28050</v>
      </c>
      <c r="AD35" s="297">
        <v>113160</v>
      </c>
      <c r="AE35">
        <v>234952</v>
      </c>
      <c r="AG35">
        <v>4836</v>
      </c>
      <c r="AH35">
        <v>225839.04</v>
      </c>
      <c r="AI35">
        <v>76119.81</v>
      </c>
      <c r="AN35" s="76">
        <f t="shared" si="1"/>
        <v>146076.63</v>
      </c>
      <c r="AO35" s="31">
        <f t="shared" si="2"/>
        <v>-8114</v>
      </c>
      <c r="AP35" s="21">
        <f t="shared" si="3"/>
        <v>154190.63</v>
      </c>
      <c r="AQ35" s="15">
        <f t="shared" si="4"/>
        <v>627965.2699999999</v>
      </c>
      <c r="AR35" s="16">
        <f t="shared" si="5"/>
        <v>541746.85000000009</v>
      </c>
      <c r="AS35" s="26">
        <f t="shared" si="6"/>
        <v>86218.419999999809</v>
      </c>
    </row>
    <row r="36" spans="1:45" x14ac:dyDescent="0.25">
      <c r="A36" t="s">
        <v>529</v>
      </c>
      <c r="B36" t="s">
        <v>530</v>
      </c>
      <c r="C36" s="71">
        <v>2710</v>
      </c>
      <c r="D36" s="58" t="s">
        <v>1279</v>
      </c>
      <c r="E36" t="s">
        <v>3213</v>
      </c>
      <c r="F36" s="297">
        <v>457899.38</v>
      </c>
      <c r="G36" s="297">
        <v>0</v>
      </c>
      <c r="H36" s="297">
        <v>191107.42</v>
      </c>
      <c r="J36">
        <v>1165393.1399999999</v>
      </c>
      <c r="K36">
        <v>222030.92</v>
      </c>
      <c r="R36" s="297">
        <v>1180</v>
      </c>
      <c r="U36">
        <v>-290153.67</v>
      </c>
      <c r="V36">
        <v>2351026.71</v>
      </c>
      <c r="Y36" s="297">
        <v>776896.89</v>
      </c>
      <c r="AA36" s="297">
        <v>682.47</v>
      </c>
      <c r="AD36" s="297">
        <v>27600</v>
      </c>
      <c r="AE36">
        <v>266330</v>
      </c>
      <c r="AF36">
        <v>9348</v>
      </c>
      <c r="AH36">
        <v>346130.15</v>
      </c>
      <c r="AI36">
        <v>50793.39</v>
      </c>
      <c r="AN36" s="76">
        <f t="shared" si="1"/>
        <v>649006.80000000005</v>
      </c>
      <c r="AO36" s="31">
        <f t="shared" si="2"/>
        <v>1180</v>
      </c>
      <c r="AP36" s="21">
        <f t="shared" si="3"/>
        <v>647826.80000000005</v>
      </c>
      <c r="AQ36" s="15">
        <f t="shared" si="4"/>
        <v>805179.36</v>
      </c>
      <c r="AR36" s="16">
        <f t="shared" si="5"/>
        <v>672601.54</v>
      </c>
      <c r="AS36" s="26">
        <f t="shared" si="6"/>
        <v>132577.81999999995</v>
      </c>
    </row>
    <row r="37" spans="1:45" x14ac:dyDescent="0.25">
      <c r="A37" t="s">
        <v>529</v>
      </c>
      <c r="B37" t="s">
        <v>530</v>
      </c>
      <c r="C37" s="71">
        <v>2476</v>
      </c>
      <c r="D37" s="58" t="s">
        <v>1280</v>
      </c>
      <c r="E37" t="s">
        <v>3214</v>
      </c>
      <c r="F37" s="297">
        <v>439535.87</v>
      </c>
      <c r="G37" s="297">
        <v>0</v>
      </c>
      <c r="H37" s="297">
        <v>442516.93</v>
      </c>
      <c r="J37">
        <v>1517743.95</v>
      </c>
      <c r="K37">
        <v>-10078.85</v>
      </c>
      <c r="R37" s="297">
        <v>69860.45</v>
      </c>
      <c r="V37">
        <v>1764728.36</v>
      </c>
      <c r="X37" s="297">
        <v>407.5</v>
      </c>
      <c r="Y37" s="297">
        <v>571345.82999999996</v>
      </c>
      <c r="AC37" s="297">
        <v>788581</v>
      </c>
      <c r="AD37" s="297">
        <v>428460</v>
      </c>
      <c r="AE37">
        <v>862430.48</v>
      </c>
      <c r="AG37">
        <v>42754</v>
      </c>
      <c r="AH37">
        <v>546142.76</v>
      </c>
      <c r="AI37">
        <v>74591</v>
      </c>
      <c r="AN37" s="76">
        <f t="shared" si="1"/>
        <v>882052.8</v>
      </c>
      <c r="AO37" s="31">
        <f t="shared" si="2"/>
        <v>69860.45</v>
      </c>
      <c r="AP37" s="21">
        <f t="shared" si="3"/>
        <v>812192.35000000009</v>
      </c>
      <c r="AQ37" s="15">
        <f t="shared" si="4"/>
        <v>1788794.33</v>
      </c>
      <c r="AR37" s="16">
        <f t="shared" si="5"/>
        <v>1525918.24</v>
      </c>
      <c r="AS37" s="26">
        <f t="shared" si="6"/>
        <v>262876.09000000008</v>
      </c>
    </row>
    <row r="38" spans="1:45" x14ac:dyDescent="0.25">
      <c r="A38" t="s">
        <v>533</v>
      </c>
      <c r="B38" t="s">
        <v>534</v>
      </c>
      <c r="C38" s="71">
        <v>3590</v>
      </c>
      <c r="D38" s="58" t="s">
        <v>1281</v>
      </c>
      <c r="E38" t="s">
        <v>3215</v>
      </c>
      <c r="F38" s="297">
        <v>847539.95</v>
      </c>
      <c r="G38" s="297">
        <v>0</v>
      </c>
      <c r="H38" s="297">
        <v>141489.18</v>
      </c>
      <c r="J38">
        <v>3</v>
      </c>
      <c r="K38">
        <v>-132890.10999999999</v>
      </c>
      <c r="R38" s="297">
        <v>22.07</v>
      </c>
      <c r="U38">
        <v>-708023.7</v>
      </c>
      <c r="V38">
        <v>1153430.04</v>
      </c>
      <c r="Y38" s="297">
        <v>712338.54</v>
      </c>
      <c r="Z38" s="297">
        <v>107550</v>
      </c>
      <c r="AA38" s="297">
        <v>689.08</v>
      </c>
      <c r="AC38" s="297">
        <v>919170</v>
      </c>
      <c r="AD38" s="297">
        <v>114100</v>
      </c>
      <c r="AE38">
        <v>1082781.05</v>
      </c>
      <c r="AG38">
        <v>1080</v>
      </c>
      <c r="AH38">
        <v>176603.67</v>
      </c>
      <c r="AI38">
        <v>15869.29</v>
      </c>
      <c r="AL38">
        <v>18000</v>
      </c>
      <c r="AN38" s="76">
        <f t="shared" si="1"/>
        <v>989029.12999999989</v>
      </c>
      <c r="AO38" s="31">
        <f t="shared" si="2"/>
        <v>22.07</v>
      </c>
      <c r="AP38" s="21">
        <f t="shared" si="3"/>
        <v>989007.05999999994</v>
      </c>
      <c r="AQ38" s="15">
        <f t="shared" si="4"/>
        <v>1853847.62</v>
      </c>
      <c r="AR38" s="16">
        <f t="shared" si="5"/>
        <v>1294334.01</v>
      </c>
      <c r="AS38" s="26">
        <f t="shared" si="6"/>
        <v>559513.6100000001</v>
      </c>
    </row>
    <row r="39" spans="1:45" x14ac:dyDescent="0.25">
      <c r="A39" t="s">
        <v>533</v>
      </c>
      <c r="B39" t="s">
        <v>534</v>
      </c>
      <c r="C39" s="71">
        <v>4275</v>
      </c>
      <c r="D39" s="58" t="s">
        <v>1282</v>
      </c>
      <c r="E39" t="s">
        <v>3216</v>
      </c>
      <c r="F39" s="297">
        <v>891054.3</v>
      </c>
      <c r="G39" s="297">
        <v>0</v>
      </c>
      <c r="H39" s="297">
        <v>487437.29</v>
      </c>
      <c r="J39">
        <v>-530396.57999999996</v>
      </c>
      <c r="K39">
        <v>48150.59</v>
      </c>
      <c r="O39" s="297">
        <v>0</v>
      </c>
      <c r="R39" s="297">
        <v>715.79</v>
      </c>
      <c r="U39">
        <v>-2175883.5</v>
      </c>
      <c r="V39">
        <v>2737074.7</v>
      </c>
      <c r="Y39" s="297">
        <v>829489.98</v>
      </c>
      <c r="Z39" s="297">
        <v>154215</v>
      </c>
      <c r="AA39" s="297">
        <v>1146.22</v>
      </c>
      <c r="AC39" s="297">
        <v>896170</v>
      </c>
      <c r="AD39" s="297">
        <v>145800</v>
      </c>
      <c r="AE39">
        <v>993499.33</v>
      </c>
      <c r="AH39">
        <v>369290.63</v>
      </c>
      <c r="AI39">
        <v>54742.63</v>
      </c>
      <c r="AL39">
        <v>28000</v>
      </c>
      <c r="AN39" s="76">
        <f t="shared" si="1"/>
        <v>1378491.59</v>
      </c>
      <c r="AO39" s="31">
        <f t="shared" si="2"/>
        <v>715.79</v>
      </c>
      <c r="AP39" s="21">
        <f t="shared" si="3"/>
        <v>1377775.8</v>
      </c>
      <c r="AQ39" s="15">
        <f t="shared" si="4"/>
        <v>2026821.2</v>
      </c>
      <c r="AR39" s="16">
        <f t="shared" si="5"/>
        <v>1445532.5899999999</v>
      </c>
      <c r="AS39" s="26">
        <f t="shared" si="6"/>
        <v>581288.6100000001</v>
      </c>
    </row>
    <row r="40" spans="1:45" x14ac:dyDescent="0.25">
      <c r="A40" t="s">
        <v>533</v>
      </c>
      <c r="B40" t="s">
        <v>534</v>
      </c>
      <c r="C40" s="71">
        <v>1050</v>
      </c>
      <c r="D40" s="58" t="s">
        <v>1283</v>
      </c>
      <c r="E40" t="s">
        <v>3217</v>
      </c>
      <c r="F40" s="297">
        <v>449581.72</v>
      </c>
      <c r="G40" s="297">
        <v>0</v>
      </c>
      <c r="H40" s="297">
        <v>164468.75</v>
      </c>
      <c r="J40">
        <v>18686</v>
      </c>
      <c r="K40">
        <v>32965.08</v>
      </c>
      <c r="N40" s="297">
        <v>-6950</v>
      </c>
      <c r="O40" s="297">
        <v>4500</v>
      </c>
      <c r="R40" s="297">
        <v>-475</v>
      </c>
      <c r="U40">
        <v>-827398.53</v>
      </c>
      <c r="V40">
        <v>1656318.18</v>
      </c>
      <c r="Y40" s="297">
        <v>531617.71</v>
      </c>
      <c r="Z40" s="297">
        <v>51350</v>
      </c>
      <c r="AA40" s="297">
        <v>827.9</v>
      </c>
      <c r="AC40" s="297">
        <v>998340</v>
      </c>
      <c r="AD40" s="297">
        <v>16800</v>
      </c>
      <c r="AE40">
        <v>1141802</v>
      </c>
      <c r="AH40">
        <v>430627.81</v>
      </c>
      <c r="AI40">
        <v>46978.9</v>
      </c>
      <c r="AL40">
        <v>23000</v>
      </c>
      <c r="AN40" s="76">
        <f t="shared" si="1"/>
        <v>614050.47</v>
      </c>
      <c r="AO40" s="31">
        <f t="shared" si="2"/>
        <v>-2925</v>
      </c>
      <c r="AP40" s="21">
        <f t="shared" si="3"/>
        <v>616975.47</v>
      </c>
      <c r="AQ40" s="15">
        <f t="shared" si="4"/>
        <v>1598935.6099999999</v>
      </c>
      <c r="AR40" s="16">
        <f t="shared" si="5"/>
        <v>1642408.71</v>
      </c>
      <c r="AS40" s="26">
        <f t="shared" si="6"/>
        <v>-43473.100000000093</v>
      </c>
    </row>
    <row r="41" spans="1:45" x14ac:dyDescent="0.25">
      <c r="A41" t="s">
        <v>533</v>
      </c>
      <c r="B41" t="s">
        <v>534</v>
      </c>
      <c r="C41" s="71">
        <v>2081</v>
      </c>
      <c r="D41" s="58" t="s">
        <v>1284</v>
      </c>
      <c r="E41" t="s">
        <v>3218</v>
      </c>
      <c r="F41" s="297">
        <v>747035.08</v>
      </c>
      <c r="G41" s="297">
        <v>0</v>
      </c>
      <c r="H41" s="297">
        <v>117796.09</v>
      </c>
      <c r="J41">
        <v>63528.92</v>
      </c>
      <c r="K41">
        <v>-97515.82</v>
      </c>
      <c r="O41" s="297">
        <v>10000</v>
      </c>
      <c r="R41" s="297">
        <v>884.55</v>
      </c>
      <c r="U41">
        <v>-595892.31000000006</v>
      </c>
      <c r="V41">
        <v>1118559.83</v>
      </c>
      <c r="Y41" s="297">
        <v>757174.9</v>
      </c>
      <c r="Z41" s="297">
        <v>64718</v>
      </c>
      <c r="AA41" s="297">
        <v>888.21</v>
      </c>
      <c r="AC41" s="297">
        <v>926400</v>
      </c>
      <c r="AD41" s="297">
        <v>119100</v>
      </c>
      <c r="AE41">
        <v>1313301</v>
      </c>
      <c r="AG41">
        <v>16200</v>
      </c>
      <c r="AH41">
        <v>182221.75</v>
      </c>
      <c r="AI41">
        <v>20151.87</v>
      </c>
      <c r="AL41">
        <v>57994.29</v>
      </c>
      <c r="AN41" s="76">
        <f t="shared" si="1"/>
        <v>864831.16999999993</v>
      </c>
      <c r="AO41" s="31">
        <f t="shared" si="2"/>
        <v>10884.55</v>
      </c>
      <c r="AP41" s="21">
        <f t="shared" si="3"/>
        <v>853946.61999999988</v>
      </c>
      <c r="AQ41" s="15">
        <f t="shared" si="4"/>
        <v>1868281.1099999999</v>
      </c>
      <c r="AR41" s="16">
        <f t="shared" si="5"/>
        <v>1589868.9100000001</v>
      </c>
      <c r="AS41" s="26">
        <f t="shared" si="6"/>
        <v>278412.19999999972</v>
      </c>
    </row>
    <row r="42" spans="1:45" x14ac:dyDescent="0.25">
      <c r="A42" t="s">
        <v>533</v>
      </c>
      <c r="B42" t="s">
        <v>534</v>
      </c>
      <c r="C42" s="71">
        <v>2563</v>
      </c>
      <c r="D42" s="58" t="s">
        <v>1285</v>
      </c>
      <c r="E42" t="s">
        <v>3219</v>
      </c>
      <c r="F42" s="297">
        <v>226551.98</v>
      </c>
      <c r="G42" s="297">
        <v>0</v>
      </c>
      <c r="H42" s="297">
        <v>297962.55</v>
      </c>
      <c r="J42">
        <v>-1017059.87</v>
      </c>
      <c r="K42">
        <v>-155197.64000000001</v>
      </c>
      <c r="O42" s="297">
        <v>-22500</v>
      </c>
      <c r="R42" s="297">
        <v>1315.2</v>
      </c>
      <c r="U42">
        <v>-2004661.96</v>
      </c>
      <c r="V42">
        <v>1381244.13</v>
      </c>
      <c r="Y42" s="297">
        <v>694325.47</v>
      </c>
      <c r="Z42" s="297">
        <v>97520</v>
      </c>
      <c r="AA42" s="297">
        <v>335.76</v>
      </c>
      <c r="AC42" s="297">
        <v>713520</v>
      </c>
      <c r="AD42" s="297">
        <v>102300</v>
      </c>
      <c r="AE42">
        <v>922521</v>
      </c>
      <c r="AF42">
        <v>11440</v>
      </c>
      <c r="AG42">
        <v>400</v>
      </c>
      <c r="AH42">
        <v>351867.28</v>
      </c>
      <c r="AI42">
        <v>149473.29999999999</v>
      </c>
      <c r="AL42">
        <v>18000</v>
      </c>
      <c r="AN42" s="76">
        <f t="shared" si="1"/>
        <v>524514.53</v>
      </c>
      <c r="AO42" s="31">
        <f t="shared" si="2"/>
        <v>-21184.799999999999</v>
      </c>
      <c r="AP42" s="21">
        <f t="shared" si="3"/>
        <v>545699.33000000007</v>
      </c>
      <c r="AQ42" s="15">
        <f t="shared" si="4"/>
        <v>1608001.23</v>
      </c>
      <c r="AR42" s="16">
        <f t="shared" si="5"/>
        <v>1453701.58</v>
      </c>
      <c r="AS42" s="26">
        <f t="shared" si="6"/>
        <v>154299.64999999991</v>
      </c>
    </row>
    <row r="43" spans="1:45" x14ac:dyDescent="0.25">
      <c r="A43" t="s">
        <v>533</v>
      </c>
      <c r="B43" t="s">
        <v>534</v>
      </c>
      <c r="C43" s="71">
        <v>2302</v>
      </c>
      <c r="D43" s="58" t="s">
        <v>1286</v>
      </c>
      <c r="E43" t="s">
        <v>3220</v>
      </c>
      <c r="F43" s="297">
        <v>368827.74</v>
      </c>
      <c r="G43" s="297">
        <v>0</v>
      </c>
      <c r="H43" s="297">
        <v>286869.94</v>
      </c>
      <c r="J43">
        <v>42650.54</v>
      </c>
      <c r="K43">
        <v>-176501.04</v>
      </c>
      <c r="R43" s="297">
        <v>641.98</v>
      </c>
      <c r="U43">
        <v>-794614.62</v>
      </c>
      <c r="V43">
        <v>1240631.49</v>
      </c>
      <c r="Y43" s="297">
        <v>624388.77</v>
      </c>
      <c r="Z43" s="297">
        <v>51621.58</v>
      </c>
      <c r="AA43" s="297">
        <v>488.84</v>
      </c>
      <c r="AC43" s="297">
        <v>1106550</v>
      </c>
      <c r="AD43" s="297">
        <v>143700</v>
      </c>
      <c r="AE43">
        <v>1300599</v>
      </c>
      <c r="AG43">
        <v>89080</v>
      </c>
      <c r="AH43">
        <v>221332.95</v>
      </c>
      <c r="AI43">
        <v>29798.91</v>
      </c>
      <c r="AL43">
        <v>18000</v>
      </c>
      <c r="AN43" s="76">
        <f t="shared" si="1"/>
        <v>655697.67999999993</v>
      </c>
      <c r="AO43" s="31">
        <f t="shared" si="2"/>
        <v>641.98</v>
      </c>
      <c r="AP43" s="21">
        <f t="shared" si="3"/>
        <v>655055.69999999995</v>
      </c>
      <c r="AQ43" s="15">
        <f t="shared" si="4"/>
        <v>1926749.19</v>
      </c>
      <c r="AR43" s="16">
        <f t="shared" si="5"/>
        <v>1658810.8599999999</v>
      </c>
      <c r="AS43" s="26">
        <f t="shared" si="6"/>
        <v>267938.33000000007</v>
      </c>
    </row>
    <row r="44" spans="1:45" x14ac:dyDescent="0.25">
      <c r="A44" t="s">
        <v>533</v>
      </c>
      <c r="B44" t="s">
        <v>534</v>
      </c>
      <c r="C44" s="71">
        <v>2003</v>
      </c>
      <c r="D44" s="58" t="s">
        <v>1287</v>
      </c>
      <c r="E44" t="s">
        <v>3221</v>
      </c>
      <c r="F44" s="297">
        <v>784664.1</v>
      </c>
      <c r="G44" s="297">
        <v>0</v>
      </c>
      <c r="H44" s="297">
        <v>243382.76</v>
      </c>
      <c r="J44">
        <v>20198.48</v>
      </c>
      <c r="K44">
        <v>-67909.8</v>
      </c>
      <c r="O44" s="297">
        <v>-3500</v>
      </c>
      <c r="R44" s="297">
        <v>37</v>
      </c>
      <c r="U44">
        <v>-1936782.22</v>
      </c>
      <c r="V44">
        <v>2770050.54</v>
      </c>
      <c r="Y44" s="297">
        <v>540194.94999999995</v>
      </c>
      <c r="Z44" s="297">
        <v>68090</v>
      </c>
      <c r="AA44" s="297">
        <v>1730.35</v>
      </c>
      <c r="AE44">
        <v>91996</v>
      </c>
      <c r="AF44">
        <v>2260</v>
      </c>
      <c r="AG44">
        <v>2060</v>
      </c>
      <c r="AH44">
        <v>212583.41</v>
      </c>
      <c r="AI44">
        <v>66748.67</v>
      </c>
      <c r="AN44" s="76">
        <f t="shared" si="1"/>
        <v>1028046.86</v>
      </c>
      <c r="AO44" s="31">
        <f t="shared" si="2"/>
        <v>-3463</v>
      </c>
      <c r="AP44" s="21">
        <f t="shared" si="3"/>
        <v>1031509.86</v>
      </c>
      <c r="AQ44" s="15">
        <f t="shared" si="4"/>
        <v>610015.29999999993</v>
      </c>
      <c r="AR44" s="16">
        <f t="shared" si="5"/>
        <v>375648.08</v>
      </c>
      <c r="AS44" s="26">
        <f t="shared" si="6"/>
        <v>234367.21999999991</v>
      </c>
    </row>
    <row r="45" spans="1:45" x14ac:dyDescent="0.25">
      <c r="A45" t="s">
        <v>533</v>
      </c>
      <c r="B45" t="s">
        <v>534</v>
      </c>
      <c r="C45" s="71">
        <v>2921</v>
      </c>
      <c r="D45" s="58" t="s">
        <v>1288</v>
      </c>
      <c r="E45" t="s">
        <v>3222</v>
      </c>
      <c r="F45" s="297">
        <v>1411676.25</v>
      </c>
      <c r="G45" s="297">
        <v>0</v>
      </c>
      <c r="H45" s="297">
        <v>80532.649999999994</v>
      </c>
      <c r="J45">
        <v>38097.31</v>
      </c>
      <c r="K45">
        <v>107205.78</v>
      </c>
      <c r="R45" s="297">
        <v>1239.8599999999999</v>
      </c>
      <c r="U45">
        <v>-1152811.8799999999</v>
      </c>
      <c r="V45">
        <v>2356118.79</v>
      </c>
      <c r="Y45" s="297">
        <v>666392.93999999994</v>
      </c>
      <c r="Z45" s="297">
        <v>502000</v>
      </c>
      <c r="AA45" s="297">
        <v>50.45</v>
      </c>
      <c r="AC45" s="297">
        <v>852390</v>
      </c>
      <c r="AD45" s="297">
        <v>154315</v>
      </c>
      <c r="AE45">
        <v>1083381</v>
      </c>
      <c r="AF45">
        <v>1600</v>
      </c>
      <c r="AG45">
        <v>4200</v>
      </c>
      <c r="AH45">
        <v>427582.94</v>
      </c>
      <c r="AI45">
        <v>32079.23</v>
      </c>
      <c r="AL45">
        <v>58000</v>
      </c>
      <c r="AN45" s="76">
        <f t="shared" si="1"/>
        <v>1492208.9</v>
      </c>
      <c r="AO45" s="31">
        <f t="shared" si="2"/>
        <v>1239.8599999999999</v>
      </c>
      <c r="AP45" s="21">
        <f t="shared" si="3"/>
        <v>1490969.0399999998</v>
      </c>
      <c r="AQ45" s="15">
        <f t="shared" si="4"/>
        <v>2175148.3899999997</v>
      </c>
      <c r="AR45" s="16">
        <f t="shared" si="5"/>
        <v>1606843.17</v>
      </c>
      <c r="AS45" s="26">
        <f t="shared" si="6"/>
        <v>568305.21999999974</v>
      </c>
    </row>
    <row r="46" spans="1:45" x14ac:dyDescent="0.25">
      <c r="A46" t="s">
        <v>533</v>
      </c>
      <c r="B46" t="s">
        <v>534</v>
      </c>
      <c r="C46" s="71">
        <v>2021</v>
      </c>
      <c r="D46" s="58" t="s">
        <v>1289</v>
      </c>
      <c r="E46" t="s">
        <v>3223</v>
      </c>
      <c r="F46" s="297">
        <v>311996</v>
      </c>
      <c r="G46" s="297">
        <v>1500</v>
      </c>
      <c r="H46" s="297">
        <v>108226.69</v>
      </c>
      <c r="J46">
        <v>-13349.49</v>
      </c>
      <c r="K46">
        <v>120225.59</v>
      </c>
      <c r="O46" s="297">
        <v>0</v>
      </c>
      <c r="Q46" s="297">
        <v>2759</v>
      </c>
      <c r="R46" s="297">
        <v>1877.25</v>
      </c>
      <c r="U46">
        <v>-1493338.89</v>
      </c>
      <c r="V46">
        <v>1990390.15</v>
      </c>
      <c r="Y46" s="297">
        <v>602582.87</v>
      </c>
      <c r="Z46" s="297">
        <v>95000</v>
      </c>
      <c r="AA46" s="297">
        <v>457.11</v>
      </c>
      <c r="AC46" s="297">
        <v>779270</v>
      </c>
      <c r="AD46" s="297">
        <v>205047</v>
      </c>
      <c r="AE46">
        <v>857688</v>
      </c>
      <c r="AH46">
        <v>539223.85</v>
      </c>
      <c r="AI46">
        <v>116113.85</v>
      </c>
      <c r="AL46">
        <v>43650</v>
      </c>
      <c r="AN46" s="76">
        <f t="shared" si="1"/>
        <v>421722.69</v>
      </c>
      <c r="AO46" s="31">
        <f t="shared" si="2"/>
        <v>4636.25</v>
      </c>
      <c r="AP46" s="21">
        <f t="shared" si="3"/>
        <v>417086.44</v>
      </c>
      <c r="AQ46" s="15">
        <f t="shared" si="4"/>
        <v>1682356.98</v>
      </c>
      <c r="AR46" s="16">
        <f t="shared" si="5"/>
        <v>1556675.7000000002</v>
      </c>
      <c r="AS46" s="26">
        <f t="shared" si="6"/>
        <v>125681.2799999998</v>
      </c>
    </row>
    <row r="47" spans="1:45" x14ac:dyDescent="0.25">
      <c r="A47" t="s">
        <v>533</v>
      </c>
      <c r="B47" t="s">
        <v>534</v>
      </c>
      <c r="C47" s="71">
        <v>1750</v>
      </c>
      <c r="D47" s="58" t="s">
        <v>1290</v>
      </c>
      <c r="E47" t="s">
        <v>3224</v>
      </c>
      <c r="F47" s="297">
        <v>490917.47</v>
      </c>
      <c r="G47" s="297">
        <v>0</v>
      </c>
      <c r="H47" s="297">
        <v>174592.05</v>
      </c>
      <c r="J47">
        <v>275449.49</v>
      </c>
      <c r="K47">
        <v>-35916.32</v>
      </c>
      <c r="N47" s="297">
        <v>100000</v>
      </c>
      <c r="O47" s="297">
        <v>0</v>
      </c>
      <c r="R47" s="297">
        <v>577.91</v>
      </c>
      <c r="U47">
        <v>196173.98</v>
      </c>
      <c r="V47">
        <v>498635.02</v>
      </c>
      <c r="Y47" s="297">
        <v>563218.98</v>
      </c>
      <c r="Z47" s="297">
        <v>41625</v>
      </c>
      <c r="AA47" s="297">
        <v>655.74</v>
      </c>
      <c r="AC47" s="297">
        <v>455040</v>
      </c>
      <c r="AD47" s="297">
        <v>106100</v>
      </c>
      <c r="AE47">
        <v>609525</v>
      </c>
      <c r="AG47">
        <v>22370</v>
      </c>
      <c r="AH47">
        <v>287235.34000000003</v>
      </c>
      <c r="AI47">
        <v>18193.599999999999</v>
      </c>
      <c r="AL47">
        <v>18000</v>
      </c>
      <c r="AN47" s="76">
        <f t="shared" si="1"/>
        <v>665509.52</v>
      </c>
      <c r="AO47" s="31">
        <f t="shared" si="2"/>
        <v>100577.91</v>
      </c>
      <c r="AP47" s="21">
        <f t="shared" si="3"/>
        <v>564931.61</v>
      </c>
      <c r="AQ47" s="15">
        <f t="shared" si="4"/>
        <v>1166639.72</v>
      </c>
      <c r="AR47" s="16">
        <f t="shared" si="5"/>
        <v>955323.94000000006</v>
      </c>
      <c r="AS47" s="26">
        <f t="shared" si="6"/>
        <v>211315.77999999991</v>
      </c>
    </row>
    <row r="48" spans="1:45" x14ac:dyDescent="0.25">
      <c r="A48" t="s">
        <v>533</v>
      </c>
      <c r="B48" t="s">
        <v>534</v>
      </c>
      <c r="C48" s="71">
        <v>1875</v>
      </c>
      <c r="D48" s="58" t="s">
        <v>1291</v>
      </c>
      <c r="E48" t="s">
        <v>3225</v>
      </c>
      <c r="F48" s="297">
        <v>199833.48</v>
      </c>
      <c r="G48" s="297">
        <v>0</v>
      </c>
      <c r="H48" s="297">
        <v>232245.22</v>
      </c>
      <c r="J48">
        <v>3</v>
      </c>
      <c r="K48">
        <v>-34594.33</v>
      </c>
      <c r="O48" s="297">
        <v>0</v>
      </c>
      <c r="R48" s="297">
        <v>0</v>
      </c>
      <c r="U48">
        <v>-336059.19</v>
      </c>
      <c r="V48">
        <v>452082.82</v>
      </c>
      <c r="Y48" s="297">
        <v>786999.74</v>
      </c>
      <c r="AA48" s="297">
        <v>232.04</v>
      </c>
      <c r="AC48" s="297">
        <v>846400</v>
      </c>
      <c r="AD48" s="297">
        <v>155300</v>
      </c>
      <c r="AE48">
        <v>1065933.03</v>
      </c>
      <c r="AH48">
        <v>199801.56</v>
      </c>
      <c r="AI48">
        <v>30923.45</v>
      </c>
      <c r="AL48">
        <v>18000</v>
      </c>
      <c r="AN48" s="76">
        <f t="shared" si="1"/>
        <v>432078.7</v>
      </c>
      <c r="AO48" s="31">
        <f t="shared" si="2"/>
        <v>0</v>
      </c>
      <c r="AP48" s="21">
        <f t="shared" si="3"/>
        <v>432078.7</v>
      </c>
      <c r="AQ48" s="15">
        <f t="shared" si="4"/>
        <v>1788931.78</v>
      </c>
      <c r="AR48" s="16">
        <f t="shared" si="5"/>
        <v>1314658.04</v>
      </c>
      <c r="AS48" s="26">
        <f t="shared" si="6"/>
        <v>474273.74</v>
      </c>
    </row>
    <row r="49" spans="1:45" x14ac:dyDescent="0.25">
      <c r="A49" t="s">
        <v>533</v>
      </c>
      <c r="B49" t="s">
        <v>534</v>
      </c>
      <c r="C49" s="71">
        <v>2733</v>
      </c>
      <c r="D49" s="58" t="s">
        <v>1292</v>
      </c>
      <c r="E49" t="s">
        <v>3226</v>
      </c>
      <c r="F49" s="297">
        <v>703385.33</v>
      </c>
      <c r="G49" s="297">
        <v>0</v>
      </c>
      <c r="H49" s="297">
        <v>46234.29</v>
      </c>
      <c r="J49">
        <v>2453618.59</v>
      </c>
      <c r="K49">
        <v>144248.12</v>
      </c>
      <c r="O49" s="297">
        <v>5500</v>
      </c>
      <c r="R49" s="297">
        <v>0</v>
      </c>
      <c r="U49">
        <v>-2288766.7599999998</v>
      </c>
      <c r="V49">
        <v>5378772.1500000004</v>
      </c>
      <c r="Y49" s="297">
        <v>669649.93000000005</v>
      </c>
      <c r="Z49" s="297">
        <v>41230</v>
      </c>
      <c r="AA49" s="297">
        <v>819.71</v>
      </c>
      <c r="AC49" s="297">
        <v>926520</v>
      </c>
      <c r="AD49" s="297">
        <v>157400</v>
      </c>
      <c r="AE49">
        <v>1020492</v>
      </c>
      <c r="AG49">
        <v>5165</v>
      </c>
      <c r="AH49">
        <v>246974.77</v>
      </c>
      <c r="AI49">
        <v>53926.93</v>
      </c>
      <c r="AL49">
        <v>39450</v>
      </c>
      <c r="AN49" s="76">
        <f t="shared" si="1"/>
        <v>749619.62</v>
      </c>
      <c r="AO49" s="31">
        <f t="shared" si="2"/>
        <v>5500</v>
      </c>
      <c r="AP49" s="21">
        <f t="shared" si="3"/>
        <v>744119.62</v>
      </c>
      <c r="AQ49" s="15">
        <f t="shared" si="4"/>
        <v>1795619.6400000001</v>
      </c>
      <c r="AR49" s="16">
        <f t="shared" si="5"/>
        <v>1366008.7</v>
      </c>
      <c r="AS49" s="26">
        <f t="shared" si="6"/>
        <v>429610.94000000018</v>
      </c>
    </row>
    <row r="50" spans="1:45" x14ac:dyDescent="0.25">
      <c r="A50" t="s">
        <v>533</v>
      </c>
      <c r="B50" t="s">
        <v>534</v>
      </c>
      <c r="C50" s="71">
        <v>2730</v>
      </c>
      <c r="D50" s="58" t="s">
        <v>1293</v>
      </c>
      <c r="E50" t="s">
        <v>3227</v>
      </c>
      <c r="F50" s="297">
        <v>344706.71</v>
      </c>
      <c r="G50" s="297">
        <v>0</v>
      </c>
      <c r="H50" s="297">
        <v>456525.42</v>
      </c>
      <c r="J50">
        <v>-254254.7</v>
      </c>
      <c r="K50">
        <v>-510804.43</v>
      </c>
      <c r="O50" s="297">
        <v>0</v>
      </c>
      <c r="R50" s="297">
        <v>0</v>
      </c>
      <c r="S50">
        <v>4586</v>
      </c>
      <c r="U50">
        <v>-1812611.88</v>
      </c>
      <c r="V50">
        <v>1780248.13</v>
      </c>
      <c r="Y50" s="297">
        <v>588496.1</v>
      </c>
      <c r="Z50" s="297">
        <v>56678</v>
      </c>
      <c r="AA50" s="297">
        <v>360.18</v>
      </c>
      <c r="AC50" s="297">
        <v>1126926</v>
      </c>
      <c r="AD50" s="297">
        <v>143991.5</v>
      </c>
      <c r="AE50">
        <v>1150095</v>
      </c>
      <c r="AH50">
        <v>173035.58</v>
      </c>
      <c r="AI50">
        <v>116500.45</v>
      </c>
      <c r="AL50">
        <v>23000</v>
      </c>
      <c r="AN50" s="76">
        <f t="shared" si="1"/>
        <v>801232.13</v>
      </c>
      <c r="AO50" s="31">
        <f t="shared" si="2"/>
        <v>0</v>
      </c>
      <c r="AP50" s="21">
        <f t="shared" si="3"/>
        <v>801232.13</v>
      </c>
      <c r="AQ50" s="15">
        <f t="shared" si="4"/>
        <v>1916451.78</v>
      </c>
      <c r="AR50" s="16">
        <f t="shared" si="5"/>
        <v>1462631.03</v>
      </c>
      <c r="AS50" s="26">
        <f t="shared" si="6"/>
        <v>453820.75</v>
      </c>
    </row>
    <row r="51" spans="1:45" x14ac:dyDescent="0.25">
      <c r="A51" t="s">
        <v>533</v>
      </c>
      <c r="B51" t="s">
        <v>534</v>
      </c>
      <c r="C51" s="71">
        <v>2627</v>
      </c>
      <c r="D51" s="58" t="s">
        <v>1294</v>
      </c>
      <c r="E51" t="s">
        <v>3228</v>
      </c>
      <c r="F51" s="297">
        <v>535025.56999999995</v>
      </c>
      <c r="G51" s="297">
        <v>528519.67000000004</v>
      </c>
      <c r="H51" s="297">
        <v>26194.25</v>
      </c>
      <c r="J51">
        <v>1041562.72</v>
      </c>
      <c r="K51">
        <v>296802.14</v>
      </c>
      <c r="Q51" s="297">
        <v>57130</v>
      </c>
      <c r="R51" s="297">
        <v>3472.6</v>
      </c>
      <c r="S51">
        <v>28800</v>
      </c>
      <c r="U51">
        <v>-860740.51</v>
      </c>
      <c r="V51">
        <v>2690789.95</v>
      </c>
      <c r="Y51" s="297">
        <v>1098158.92</v>
      </c>
      <c r="AA51" s="297">
        <v>704.71</v>
      </c>
      <c r="AC51" s="297">
        <v>954910</v>
      </c>
      <c r="AD51" s="297">
        <v>17840</v>
      </c>
      <c r="AE51">
        <v>1093776</v>
      </c>
      <c r="AF51">
        <v>2250</v>
      </c>
      <c r="AH51">
        <v>291956.32</v>
      </c>
      <c r="AI51">
        <v>389</v>
      </c>
      <c r="AL51">
        <v>25000</v>
      </c>
      <c r="AN51" s="76">
        <f t="shared" si="1"/>
        <v>1089739.49</v>
      </c>
      <c r="AO51" s="31">
        <f t="shared" si="2"/>
        <v>60602.6</v>
      </c>
      <c r="AP51" s="21">
        <f t="shared" si="3"/>
        <v>1029136.89</v>
      </c>
      <c r="AQ51" s="15">
        <f t="shared" si="4"/>
        <v>2071613.63</v>
      </c>
      <c r="AR51" s="16">
        <f t="shared" si="5"/>
        <v>1413371.32</v>
      </c>
      <c r="AS51" s="26">
        <f t="shared" si="6"/>
        <v>658242.30999999982</v>
      </c>
    </row>
    <row r="52" spans="1:45" x14ac:dyDescent="0.25">
      <c r="A52" t="s">
        <v>533</v>
      </c>
      <c r="B52" t="s">
        <v>534</v>
      </c>
      <c r="C52" s="71">
        <v>1841</v>
      </c>
      <c r="D52" s="58" t="s">
        <v>1295</v>
      </c>
      <c r="E52" t="s">
        <v>3229</v>
      </c>
      <c r="F52" s="297">
        <v>869063.34</v>
      </c>
      <c r="G52" s="297">
        <v>10000</v>
      </c>
      <c r="H52" s="297">
        <v>138630.20000000001</v>
      </c>
      <c r="J52">
        <v>298451.78999999998</v>
      </c>
      <c r="K52">
        <v>-63921.81</v>
      </c>
      <c r="R52" s="297">
        <v>5512</v>
      </c>
      <c r="U52">
        <v>-780871.02</v>
      </c>
      <c r="V52">
        <v>2057308.95</v>
      </c>
      <c r="Y52" s="297">
        <v>530137.44999999995</v>
      </c>
      <c r="AC52" s="297">
        <v>765000</v>
      </c>
      <c r="AD52" s="297">
        <v>53850</v>
      </c>
      <c r="AE52">
        <v>892160</v>
      </c>
      <c r="AH52">
        <v>178477.44</v>
      </c>
      <c r="AI52">
        <v>60326.42</v>
      </c>
      <c r="AL52">
        <v>73000</v>
      </c>
      <c r="AN52" s="76">
        <f t="shared" si="1"/>
        <v>1017693.54</v>
      </c>
      <c r="AO52" s="31">
        <f t="shared" si="2"/>
        <v>5512</v>
      </c>
      <c r="AP52" s="21">
        <f t="shared" si="3"/>
        <v>1012181.54</v>
      </c>
      <c r="AQ52" s="15">
        <f t="shared" si="4"/>
        <v>1348987.45</v>
      </c>
      <c r="AR52" s="16">
        <f t="shared" si="5"/>
        <v>1203963.8599999999</v>
      </c>
      <c r="AS52" s="26">
        <f t="shared" si="6"/>
        <v>145023.59000000008</v>
      </c>
    </row>
    <row r="53" spans="1:45" x14ac:dyDescent="0.25">
      <c r="A53" t="s">
        <v>533</v>
      </c>
      <c r="B53" t="s">
        <v>534</v>
      </c>
      <c r="C53" s="71">
        <v>2414</v>
      </c>
      <c r="D53" s="58" t="s">
        <v>1296</v>
      </c>
      <c r="E53" t="s">
        <v>3230</v>
      </c>
      <c r="F53" s="297">
        <v>421996.53</v>
      </c>
      <c r="G53" s="297">
        <v>0</v>
      </c>
      <c r="H53" s="297">
        <v>34260.31</v>
      </c>
      <c r="J53">
        <v>106740.21</v>
      </c>
      <c r="K53">
        <v>105674.99</v>
      </c>
      <c r="R53" s="297">
        <v>-4756.6099999999997</v>
      </c>
      <c r="U53">
        <v>-1505596.72</v>
      </c>
      <c r="V53">
        <v>1988049.06</v>
      </c>
      <c r="Y53" s="297">
        <v>714283.74</v>
      </c>
      <c r="AA53" s="297">
        <v>526.49</v>
      </c>
      <c r="AD53" s="297">
        <v>177400</v>
      </c>
      <c r="AE53">
        <v>174046</v>
      </c>
      <c r="AH53">
        <v>231278.98</v>
      </c>
      <c r="AI53">
        <v>35708.94</v>
      </c>
      <c r="AL53">
        <v>18000</v>
      </c>
      <c r="AN53" s="76">
        <f t="shared" si="1"/>
        <v>456256.84</v>
      </c>
      <c r="AO53" s="31">
        <f t="shared" si="2"/>
        <v>-4756.6099999999997</v>
      </c>
      <c r="AP53" s="21">
        <f t="shared" si="3"/>
        <v>461013.45</v>
      </c>
      <c r="AQ53" s="15">
        <f t="shared" si="4"/>
        <v>892210.23</v>
      </c>
      <c r="AR53" s="16">
        <f t="shared" si="5"/>
        <v>459033.92</v>
      </c>
      <c r="AS53" s="26">
        <f t="shared" si="6"/>
        <v>433176.31</v>
      </c>
    </row>
    <row r="54" spans="1:45" x14ac:dyDescent="0.25">
      <c r="A54" t="s">
        <v>533</v>
      </c>
      <c r="B54" t="s">
        <v>534</v>
      </c>
      <c r="C54" s="71">
        <v>1799</v>
      </c>
      <c r="D54" s="58" t="s">
        <v>1297</v>
      </c>
      <c r="E54" t="s">
        <v>3231</v>
      </c>
      <c r="F54" s="297">
        <v>280177.5</v>
      </c>
      <c r="G54" s="297">
        <v>0</v>
      </c>
      <c r="H54" s="297">
        <v>307855.11</v>
      </c>
      <c r="J54">
        <v>-4695.91</v>
      </c>
      <c r="K54">
        <v>81445.98</v>
      </c>
      <c r="O54" s="297">
        <v>5000</v>
      </c>
      <c r="R54" s="297">
        <v>1602</v>
      </c>
      <c r="U54">
        <v>-1523081.84</v>
      </c>
      <c r="V54">
        <v>1911374.52</v>
      </c>
      <c r="Y54" s="297">
        <v>685187.17</v>
      </c>
      <c r="Z54" s="297">
        <v>95000</v>
      </c>
      <c r="AA54" s="297">
        <v>365.72</v>
      </c>
      <c r="AC54" s="297">
        <v>921720</v>
      </c>
      <c r="AD54" s="297">
        <v>116900</v>
      </c>
      <c r="AE54">
        <v>1113820</v>
      </c>
      <c r="AH54">
        <v>179254.24</v>
      </c>
      <c r="AI54">
        <v>14700.65</v>
      </c>
      <c r="AL54">
        <v>18000</v>
      </c>
      <c r="AN54" s="76">
        <f t="shared" si="1"/>
        <v>588032.61</v>
      </c>
      <c r="AO54" s="31">
        <f t="shared" si="2"/>
        <v>6602</v>
      </c>
      <c r="AP54" s="21">
        <f t="shared" si="3"/>
        <v>581430.61</v>
      </c>
      <c r="AQ54" s="15">
        <f t="shared" si="4"/>
        <v>1819172.8900000001</v>
      </c>
      <c r="AR54" s="16">
        <f t="shared" si="5"/>
        <v>1325774.8899999999</v>
      </c>
      <c r="AS54" s="26">
        <f t="shared" si="6"/>
        <v>493398.00000000023</v>
      </c>
    </row>
    <row r="55" spans="1:45" x14ac:dyDescent="0.25">
      <c r="A55" t="s">
        <v>537</v>
      </c>
      <c r="B55" t="s">
        <v>538</v>
      </c>
      <c r="C55" s="71">
        <v>2442</v>
      </c>
      <c r="D55" s="58" t="s">
        <v>1298</v>
      </c>
      <c r="E55" t="s">
        <v>3232</v>
      </c>
      <c r="F55" s="297">
        <v>589348.84</v>
      </c>
      <c r="G55" s="297">
        <v>0</v>
      </c>
      <c r="H55" s="297">
        <v>54587.14</v>
      </c>
      <c r="J55">
        <v>6</v>
      </c>
      <c r="K55">
        <v>131427.62</v>
      </c>
      <c r="O55" s="297">
        <v>6000</v>
      </c>
      <c r="R55" s="297">
        <v>749.5</v>
      </c>
      <c r="U55">
        <v>-1359300.18</v>
      </c>
      <c r="V55">
        <v>1946410.43</v>
      </c>
      <c r="X55" s="297">
        <v>577.64</v>
      </c>
      <c r="Y55" s="297">
        <v>765647.13</v>
      </c>
      <c r="AC55" s="297">
        <v>741395.7</v>
      </c>
      <c r="AD55" s="297">
        <v>61600</v>
      </c>
      <c r="AE55">
        <v>832297.23</v>
      </c>
      <c r="AF55">
        <v>4640</v>
      </c>
      <c r="AG55">
        <v>19860</v>
      </c>
      <c r="AH55">
        <v>297105.25</v>
      </c>
      <c r="AI55">
        <v>48943.14</v>
      </c>
      <c r="AN55" s="76">
        <f t="shared" si="1"/>
        <v>643935.98</v>
      </c>
      <c r="AO55" s="31">
        <f t="shared" si="2"/>
        <v>6749.5</v>
      </c>
      <c r="AP55" s="21">
        <f t="shared" si="3"/>
        <v>637186.48</v>
      </c>
      <c r="AQ55" s="15">
        <f t="shared" si="4"/>
        <v>1569220.47</v>
      </c>
      <c r="AR55" s="16">
        <f t="shared" si="5"/>
        <v>1202845.6199999999</v>
      </c>
      <c r="AS55" s="26">
        <f t="shared" si="6"/>
        <v>366374.85000000009</v>
      </c>
    </row>
    <row r="56" spans="1:45" x14ac:dyDescent="0.25">
      <c r="A56" t="s">
        <v>537</v>
      </c>
      <c r="B56" t="s">
        <v>538</v>
      </c>
      <c r="C56" s="71">
        <v>1417</v>
      </c>
      <c r="D56" s="58" t="s">
        <v>1299</v>
      </c>
      <c r="E56" t="s">
        <v>3233</v>
      </c>
      <c r="F56" s="297">
        <v>287451.46999999997</v>
      </c>
      <c r="G56" s="297">
        <v>20553</v>
      </c>
      <c r="H56" s="297">
        <v>72554.27</v>
      </c>
      <c r="J56">
        <v>201678.35</v>
      </c>
      <c r="K56">
        <v>46708.09</v>
      </c>
      <c r="O56" s="297">
        <v>5000</v>
      </c>
      <c r="R56" s="297">
        <v>0</v>
      </c>
      <c r="U56">
        <v>-690005.77</v>
      </c>
      <c r="V56">
        <v>1372237.86</v>
      </c>
      <c r="Y56" s="297">
        <v>412279.78</v>
      </c>
      <c r="Z56" s="297">
        <v>77250</v>
      </c>
      <c r="AA56" s="297">
        <v>325.45</v>
      </c>
      <c r="AC56" s="297">
        <v>468085.5</v>
      </c>
      <c r="AD56" s="297">
        <v>50100</v>
      </c>
      <c r="AE56">
        <v>478585.5</v>
      </c>
      <c r="AF56">
        <v>5200</v>
      </c>
      <c r="AG56">
        <v>260</v>
      </c>
      <c r="AH56">
        <v>302201.83</v>
      </c>
      <c r="AI56">
        <v>119655.31</v>
      </c>
      <c r="AN56" s="76">
        <f t="shared" si="1"/>
        <v>380558.74</v>
      </c>
      <c r="AO56" s="31">
        <f t="shared" si="2"/>
        <v>5000</v>
      </c>
      <c r="AP56" s="21">
        <f t="shared" si="3"/>
        <v>375558.74</v>
      </c>
      <c r="AQ56" s="15">
        <f t="shared" si="4"/>
        <v>1008040.73</v>
      </c>
      <c r="AR56" s="16">
        <f t="shared" si="5"/>
        <v>905902.64000000013</v>
      </c>
      <c r="AS56" s="26">
        <f t="shared" si="6"/>
        <v>102138.08999999985</v>
      </c>
    </row>
    <row r="57" spans="1:45" x14ac:dyDescent="0.25">
      <c r="A57" t="s">
        <v>537</v>
      </c>
      <c r="B57" t="s">
        <v>538</v>
      </c>
      <c r="C57" s="71">
        <v>1301</v>
      </c>
      <c r="D57" s="58" t="s">
        <v>1300</v>
      </c>
      <c r="E57" t="s">
        <v>3234</v>
      </c>
      <c r="F57" s="297">
        <v>209043.88</v>
      </c>
      <c r="G57" s="297">
        <v>0</v>
      </c>
      <c r="H57" s="297">
        <v>35775.160000000003</v>
      </c>
      <c r="J57">
        <v>15370.91</v>
      </c>
      <c r="K57">
        <v>71988</v>
      </c>
      <c r="N57" s="297">
        <v>3000</v>
      </c>
      <c r="O57" s="297">
        <v>5500</v>
      </c>
      <c r="R57" s="297">
        <v>56.08</v>
      </c>
      <c r="U57">
        <v>-717612.88</v>
      </c>
      <c r="V57">
        <v>1028783.07</v>
      </c>
      <c r="X57" s="297">
        <v>189.74</v>
      </c>
      <c r="Y57" s="297">
        <v>546584.73</v>
      </c>
      <c r="AA57" s="297">
        <v>12.69</v>
      </c>
      <c r="AC57" s="297">
        <v>483444</v>
      </c>
      <c r="AD57" s="297">
        <v>38500</v>
      </c>
      <c r="AE57">
        <v>573687.14</v>
      </c>
      <c r="AF57">
        <v>11520</v>
      </c>
      <c r="AG57">
        <v>3016</v>
      </c>
      <c r="AH57">
        <v>305769.7</v>
      </c>
      <c r="AI57">
        <v>34721.64</v>
      </c>
      <c r="AN57" s="76">
        <f t="shared" si="1"/>
        <v>244819.04</v>
      </c>
      <c r="AO57" s="31">
        <f t="shared" si="2"/>
        <v>8556.08</v>
      </c>
      <c r="AP57" s="21">
        <f t="shared" si="3"/>
        <v>236262.96000000002</v>
      </c>
      <c r="AQ57" s="15">
        <f t="shared" si="4"/>
        <v>1068731.1599999999</v>
      </c>
      <c r="AR57" s="16">
        <f t="shared" si="5"/>
        <v>928714.4800000001</v>
      </c>
      <c r="AS57" s="26">
        <f t="shared" si="6"/>
        <v>140016.67999999982</v>
      </c>
    </row>
    <row r="58" spans="1:45" x14ac:dyDescent="0.25">
      <c r="A58" t="s">
        <v>537</v>
      </c>
      <c r="B58" t="s">
        <v>538</v>
      </c>
      <c r="C58" s="71">
        <v>2427</v>
      </c>
      <c r="D58" s="58" t="s">
        <v>1301</v>
      </c>
      <c r="E58" t="s">
        <v>3235</v>
      </c>
      <c r="F58" s="297">
        <v>877628.52</v>
      </c>
      <c r="G58" s="297">
        <v>3666.72</v>
      </c>
      <c r="H58" s="297">
        <v>44370.080000000002</v>
      </c>
      <c r="J58">
        <v>54620.31</v>
      </c>
      <c r="K58">
        <v>21623.31</v>
      </c>
      <c r="N58" s="297">
        <v>2000</v>
      </c>
      <c r="O58" s="297">
        <v>5500</v>
      </c>
      <c r="R58" s="297">
        <v>973.67</v>
      </c>
      <c r="U58">
        <v>230730.01</v>
      </c>
      <c r="V58">
        <v>566631.65</v>
      </c>
      <c r="Y58" s="297">
        <v>671754.92</v>
      </c>
      <c r="Z58" s="297">
        <v>89000</v>
      </c>
      <c r="AA58" s="297">
        <v>906.32</v>
      </c>
      <c r="AC58" s="297">
        <v>628485</v>
      </c>
      <c r="AD58" s="297">
        <v>37600</v>
      </c>
      <c r="AE58">
        <v>707647.15</v>
      </c>
      <c r="AF58">
        <v>4240</v>
      </c>
      <c r="AG58">
        <v>2260</v>
      </c>
      <c r="AH58">
        <v>352166.05</v>
      </c>
      <c r="AI58">
        <v>24742.81</v>
      </c>
      <c r="AN58" s="76">
        <f t="shared" si="1"/>
        <v>925665.32</v>
      </c>
      <c r="AO58" s="31">
        <f t="shared" si="2"/>
        <v>8473.67</v>
      </c>
      <c r="AP58" s="21">
        <f t="shared" si="3"/>
        <v>917191.64999999991</v>
      </c>
      <c r="AQ58" s="15">
        <f t="shared" si="4"/>
        <v>1427746.24</v>
      </c>
      <c r="AR58" s="16">
        <f t="shared" si="5"/>
        <v>1091056.01</v>
      </c>
      <c r="AS58" s="26">
        <f t="shared" si="6"/>
        <v>336690.23</v>
      </c>
    </row>
    <row r="59" spans="1:45" x14ac:dyDescent="0.25">
      <c r="A59" t="s">
        <v>537</v>
      </c>
      <c r="B59" t="s">
        <v>538</v>
      </c>
      <c r="C59" s="71">
        <v>1385</v>
      </c>
      <c r="D59" s="58" t="s">
        <v>1302</v>
      </c>
      <c r="E59" t="s">
        <v>3236</v>
      </c>
      <c r="F59" s="297">
        <v>429990.22</v>
      </c>
      <c r="G59" s="297">
        <v>0</v>
      </c>
      <c r="H59" s="297">
        <v>42210.33</v>
      </c>
      <c r="J59">
        <v>1050748.71</v>
      </c>
      <c r="K59">
        <v>161326.60999999999</v>
      </c>
      <c r="O59" s="297">
        <v>4500</v>
      </c>
      <c r="R59" s="297">
        <v>0</v>
      </c>
      <c r="U59">
        <v>-258925.99</v>
      </c>
      <c r="V59">
        <v>1787234.17</v>
      </c>
      <c r="Y59" s="297">
        <v>609823.81999999995</v>
      </c>
      <c r="Z59" s="297">
        <v>103000</v>
      </c>
      <c r="AA59" s="297">
        <v>271.3</v>
      </c>
      <c r="AC59" s="297">
        <v>638016</v>
      </c>
      <c r="AD59" s="297">
        <v>38600</v>
      </c>
      <c r="AE59">
        <v>729146.38</v>
      </c>
      <c r="AF59">
        <v>2040</v>
      </c>
      <c r="AH59">
        <v>250128.81</v>
      </c>
      <c r="AI59">
        <v>116198.24</v>
      </c>
      <c r="AN59" s="76">
        <f t="shared" si="1"/>
        <v>472200.55</v>
      </c>
      <c r="AO59" s="31">
        <f t="shared" si="2"/>
        <v>4500</v>
      </c>
      <c r="AP59" s="21">
        <f t="shared" si="3"/>
        <v>467700.55</v>
      </c>
      <c r="AQ59" s="15">
        <f t="shared" si="4"/>
        <v>1389711.12</v>
      </c>
      <c r="AR59" s="16">
        <f t="shared" si="5"/>
        <v>1097513.43</v>
      </c>
      <c r="AS59" s="26">
        <f t="shared" si="6"/>
        <v>292197.69000000018</v>
      </c>
    </row>
    <row r="60" spans="1:45" x14ac:dyDescent="0.25">
      <c r="A60" t="s">
        <v>537</v>
      </c>
      <c r="B60" t="s">
        <v>538</v>
      </c>
      <c r="C60" s="71">
        <v>2740</v>
      </c>
      <c r="D60" s="58" t="s">
        <v>1303</v>
      </c>
      <c r="E60" t="s">
        <v>3237</v>
      </c>
      <c r="F60" s="297">
        <v>225824.58</v>
      </c>
      <c r="G60" s="297">
        <v>196</v>
      </c>
      <c r="H60" s="297">
        <v>42582.45</v>
      </c>
      <c r="J60">
        <v>1815577.48</v>
      </c>
      <c r="K60">
        <v>139022.09</v>
      </c>
      <c r="R60" s="297">
        <v>97</v>
      </c>
      <c r="U60">
        <v>-1722374.17</v>
      </c>
      <c r="V60">
        <v>3909726.18</v>
      </c>
      <c r="Y60" s="297">
        <v>692486.24</v>
      </c>
      <c r="Z60" s="297">
        <v>144050</v>
      </c>
      <c r="AA60" s="297">
        <v>69.260000000000005</v>
      </c>
      <c r="AC60" s="297">
        <v>1060437</v>
      </c>
      <c r="AD60" s="297">
        <v>57300</v>
      </c>
      <c r="AE60">
        <v>1154993</v>
      </c>
      <c r="AF60">
        <v>3290</v>
      </c>
      <c r="AG60">
        <v>1764</v>
      </c>
      <c r="AH60">
        <v>438970.52</v>
      </c>
      <c r="AI60">
        <v>136096.39000000001</v>
      </c>
      <c r="AN60" s="76">
        <f t="shared" si="1"/>
        <v>268603.02999999997</v>
      </c>
      <c r="AO60" s="31">
        <f t="shared" si="2"/>
        <v>97</v>
      </c>
      <c r="AP60" s="21">
        <f t="shared" si="3"/>
        <v>268506.02999999997</v>
      </c>
      <c r="AQ60" s="15">
        <f t="shared" si="4"/>
        <v>1954342.5</v>
      </c>
      <c r="AR60" s="16">
        <f t="shared" si="5"/>
        <v>1735113.9100000001</v>
      </c>
      <c r="AS60" s="26">
        <f t="shared" si="6"/>
        <v>219228.58999999985</v>
      </c>
    </row>
    <row r="61" spans="1:45" ht="15.75" customHeight="1" x14ac:dyDescent="0.25">
      <c r="A61" t="s">
        <v>537</v>
      </c>
      <c r="B61" t="s">
        <v>538</v>
      </c>
      <c r="C61" s="71">
        <v>4108</v>
      </c>
      <c r="D61" s="58" t="s">
        <v>1304</v>
      </c>
      <c r="E61" t="s">
        <v>3238</v>
      </c>
      <c r="F61" s="297">
        <v>600995.30000000005</v>
      </c>
      <c r="G61" s="297">
        <v>0</v>
      </c>
      <c r="H61" s="297">
        <v>24974.97</v>
      </c>
      <c r="J61">
        <v>53052.54</v>
      </c>
      <c r="K61">
        <v>749093.76</v>
      </c>
      <c r="N61" s="297">
        <v>3000</v>
      </c>
      <c r="O61" s="297">
        <v>5700</v>
      </c>
      <c r="R61" s="297">
        <v>56.06</v>
      </c>
      <c r="U61">
        <v>-1175142.74</v>
      </c>
      <c r="V61">
        <v>2469567.41</v>
      </c>
      <c r="X61" s="297">
        <v>505.12</v>
      </c>
      <c r="Y61" s="297">
        <v>621941.02</v>
      </c>
      <c r="Z61" s="297">
        <v>90925</v>
      </c>
      <c r="AC61" s="297">
        <v>998897.42</v>
      </c>
      <c r="AD61" s="297">
        <v>67800</v>
      </c>
      <c r="AE61">
        <v>1095427.1100000001</v>
      </c>
      <c r="AF61">
        <v>960</v>
      </c>
      <c r="AH61">
        <v>299968.53999999998</v>
      </c>
      <c r="AI61">
        <v>81172.070000000007</v>
      </c>
      <c r="AN61" s="76">
        <f t="shared" si="1"/>
        <v>625970.27</v>
      </c>
      <c r="AO61" s="31">
        <f t="shared" si="2"/>
        <v>8756.06</v>
      </c>
      <c r="AP61" s="21">
        <f t="shared" si="3"/>
        <v>617214.21</v>
      </c>
      <c r="AQ61" s="15">
        <f t="shared" si="4"/>
        <v>1780068.56</v>
      </c>
      <c r="AR61" s="16">
        <f t="shared" si="5"/>
        <v>1477527.7200000002</v>
      </c>
      <c r="AS61" s="26">
        <f t="shared" si="6"/>
        <v>302540.83999999985</v>
      </c>
    </row>
    <row r="62" spans="1:45" x14ac:dyDescent="0.25">
      <c r="A62" t="s">
        <v>537</v>
      </c>
      <c r="B62" t="s">
        <v>538</v>
      </c>
      <c r="C62" s="71">
        <v>2522</v>
      </c>
      <c r="D62" s="58" t="s">
        <v>1305</v>
      </c>
      <c r="E62" t="s">
        <v>3323</v>
      </c>
      <c r="F62" s="297">
        <v>430955.87</v>
      </c>
      <c r="G62" s="297">
        <v>0</v>
      </c>
      <c r="H62" s="297">
        <v>67947.8</v>
      </c>
      <c r="J62">
        <v>307761.52</v>
      </c>
      <c r="K62">
        <v>174252.81</v>
      </c>
      <c r="N62" s="297">
        <v>3000</v>
      </c>
      <c r="O62" s="297">
        <v>5500</v>
      </c>
      <c r="R62" s="297">
        <v>323.83</v>
      </c>
      <c r="U62">
        <v>-1271975.49</v>
      </c>
      <c r="V62">
        <v>2114448.44</v>
      </c>
      <c r="Y62" s="297">
        <v>674378.23999999999</v>
      </c>
      <c r="Z62" s="297">
        <v>115500</v>
      </c>
      <c r="AA62" s="297">
        <v>354.18</v>
      </c>
      <c r="AC62" s="297">
        <v>1083852</v>
      </c>
      <c r="AD62" s="297">
        <v>64600</v>
      </c>
      <c r="AE62">
        <v>1098852</v>
      </c>
      <c r="AF62">
        <v>9440</v>
      </c>
      <c r="AG62">
        <v>4220</v>
      </c>
      <c r="AH62">
        <v>452051.62</v>
      </c>
      <c r="AI62">
        <v>52025.08</v>
      </c>
      <c r="AN62" s="76">
        <f t="shared" si="1"/>
        <v>498903.67</v>
      </c>
      <c r="AO62" s="31">
        <f t="shared" si="2"/>
        <v>8823.83</v>
      </c>
      <c r="AP62" s="21">
        <f t="shared" si="3"/>
        <v>490079.83999999997</v>
      </c>
      <c r="AQ62" s="15">
        <f t="shared" si="4"/>
        <v>1938684.42</v>
      </c>
      <c r="AR62" s="16">
        <f t="shared" si="5"/>
        <v>1616588.7000000002</v>
      </c>
      <c r="AS62" s="26">
        <f t="shared" si="6"/>
        <v>322095.71999999974</v>
      </c>
    </row>
    <row r="63" spans="1:45" x14ac:dyDescent="0.25">
      <c r="A63" t="s">
        <v>537</v>
      </c>
      <c r="B63" t="s">
        <v>538</v>
      </c>
      <c r="C63" s="71">
        <v>1433</v>
      </c>
      <c r="D63" s="58" t="s">
        <v>1306</v>
      </c>
      <c r="E63" t="s">
        <v>3326</v>
      </c>
      <c r="F63" s="297">
        <v>233931.76</v>
      </c>
      <c r="G63" s="297">
        <v>0</v>
      </c>
      <c r="H63" s="297">
        <v>16940.7</v>
      </c>
      <c r="J63">
        <v>1476802.5</v>
      </c>
      <c r="K63">
        <v>74224.5</v>
      </c>
      <c r="O63" s="297">
        <v>5500</v>
      </c>
      <c r="R63" s="297">
        <v>0</v>
      </c>
      <c r="U63">
        <v>-883861.48</v>
      </c>
      <c r="V63">
        <v>2791483.6</v>
      </c>
      <c r="Y63" s="297">
        <v>539390.43999999994</v>
      </c>
      <c r="AA63" s="297">
        <v>312.33999999999997</v>
      </c>
      <c r="AC63" s="297">
        <v>1364896.5</v>
      </c>
      <c r="AD63" s="297">
        <v>120900</v>
      </c>
      <c r="AE63">
        <v>1509247.5</v>
      </c>
      <c r="AF63">
        <v>3000</v>
      </c>
      <c r="AG63">
        <v>330</v>
      </c>
      <c r="AH63">
        <v>287511.61</v>
      </c>
      <c r="AI63">
        <v>135277.82999999999</v>
      </c>
      <c r="AN63" s="76">
        <f t="shared" si="1"/>
        <v>250872.46000000002</v>
      </c>
      <c r="AO63" s="31">
        <f t="shared" si="2"/>
        <v>5500</v>
      </c>
      <c r="AP63" s="21">
        <f t="shared" si="3"/>
        <v>245372.46000000002</v>
      </c>
      <c r="AQ63" s="15">
        <f t="shared" si="4"/>
        <v>2025499.2799999998</v>
      </c>
      <c r="AR63" s="16">
        <f t="shared" si="5"/>
        <v>1935366.94</v>
      </c>
      <c r="AS63" s="26">
        <f t="shared" si="6"/>
        <v>90132.339999999851</v>
      </c>
    </row>
    <row r="64" spans="1:45" x14ac:dyDescent="0.25">
      <c r="A64" t="s">
        <v>541</v>
      </c>
      <c r="B64" t="s">
        <v>542</v>
      </c>
      <c r="C64" s="71">
        <v>4846</v>
      </c>
      <c r="D64" s="58" t="s">
        <v>1307</v>
      </c>
      <c r="E64" t="s">
        <v>3239</v>
      </c>
      <c r="F64" s="297">
        <v>1300361.6200000001</v>
      </c>
      <c r="G64" s="297">
        <v>0</v>
      </c>
      <c r="H64" s="297">
        <v>522620.86</v>
      </c>
      <c r="J64">
        <v>288571.58</v>
      </c>
      <c r="K64">
        <v>421358.11</v>
      </c>
      <c r="Q64" s="297">
        <v>115715</v>
      </c>
      <c r="R64" s="297">
        <v>17606.21</v>
      </c>
      <c r="S64">
        <v>500</v>
      </c>
      <c r="U64">
        <v>176257.1</v>
      </c>
      <c r="V64">
        <v>1683662.57</v>
      </c>
      <c r="Y64" s="297">
        <v>791467.21</v>
      </c>
      <c r="Z64" s="297">
        <v>55600</v>
      </c>
      <c r="AA64" s="297">
        <v>1446.83</v>
      </c>
      <c r="AC64" s="297">
        <v>1879095</v>
      </c>
      <c r="AD64" s="297">
        <v>95001</v>
      </c>
      <c r="AE64">
        <v>1987863</v>
      </c>
      <c r="AH64">
        <v>295557.56</v>
      </c>
      <c r="AI64">
        <v>100574.35</v>
      </c>
      <c r="AN64" s="76">
        <f t="shared" si="1"/>
        <v>1822982.48</v>
      </c>
      <c r="AO64" s="31">
        <f t="shared" si="2"/>
        <v>133321.21</v>
      </c>
      <c r="AP64" s="21">
        <f t="shared" si="3"/>
        <v>1689661.27</v>
      </c>
      <c r="AQ64" s="15">
        <f t="shared" si="4"/>
        <v>2822610.04</v>
      </c>
      <c r="AR64" s="16">
        <f t="shared" si="5"/>
        <v>2383994.91</v>
      </c>
      <c r="AS64" s="26">
        <f t="shared" si="6"/>
        <v>438615.12999999989</v>
      </c>
    </row>
    <row r="65" spans="1:45" x14ac:dyDescent="0.25">
      <c r="A65" t="s">
        <v>541</v>
      </c>
      <c r="B65" t="s">
        <v>542</v>
      </c>
      <c r="C65" s="71">
        <v>2013</v>
      </c>
      <c r="D65" s="58" t="s">
        <v>1308</v>
      </c>
      <c r="E65" t="s">
        <v>3240</v>
      </c>
      <c r="F65" s="297">
        <v>837732.13</v>
      </c>
      <c r="G65" s="297">
        <v>0</v>
      </c>
      <c r="H65" s="297">
        <v>70043.03</v>
      </c>
      <c r="J65">
        <v>-82496.28</v>
      </c>
      <c r="K65">
        <v>265461.25</v>
      </c>
      <c r="Q65" s="297">
        <v>74250</v>
      </c>
      <c r="R65" s="297">
        <v>28227</v>
      </c>
      <c r="T65">
        <v>-1786917.21</v>
      </c>
      <c r="U65">
        <v>1565047.72</v>
      </c>
      <c r="V65">
        <v>1188971.67</v>
      </c>
      <c r="Y65" s="297">
        <v>636261.46</v>
      </c>
      <c r="AA65" s="297">
        <v>1191.19</v>
      </c>
      <c r="AC65" s="297">
        <v>606471</v>
      </c>
      <c r="AD65" s="297">
        <v>68714.399999999994</v>
      </c>
      <c r="AE65">
        <v>746993.4</v>
      </c>
      <c r="AH65">
        <v>267111.87</v>
      </c>
      <c r="AI65">
        <v>154446.82999999999</v>
      </c>
      <c r="AN65" s="76">
        <f t="shared" si="1"/>
        <v>907775.16</v>
      </c>
      <c r="AO65" s="31">
        <f t="shared" si="2"/>
        <v>102477</v>
      </c>
      <c r="AP65" s="21">
        <f t="shared" si="3"/>
        <v>805298.16</v>
      </c>
      <c r="AQ65" s="15">
        <f t="shared" si="4"/>
        <v>1312638.0499999998</v>
      </c>
      <c r="AR65" s="16">
        <f t="shared" si="5"/>
        <v>1168552.1000000001</v>
      </c>
      <c r="AS65" s="26">
        <f t="shared" si="6"/>
        <v>144085.94999999972</v>
      </c>
    </row>
    <row r="66" spans="1:45" x14ac:dyDescent="0.25">
      <c r="A66" t="s">
        <v>541</v>
      </c>
      <c r="B66" t="s">
        <v>542</v>
      </c>
      <c r="C66" s="71">
        <v>1672</v>
      </c>
      <c r="D66" s="58" t="s">
        <v>1309</v>
      </c>
      <c r="E66" t="s">
        <v>3241</v>
      </c>
      <c r="F66" s="297">
        <v>421078.86</v>
      </c>
      <c r="G66" s="297">
        <v>0</v>
      </c>
      <c r="H66" s="297">
        <v>78338.97</v>
      </c>
      <c r="J66">
        <v>315888.3</v>
      </c>
      <c r="K66">
        <v>287935.34000000003</v>
      </c>
      <c r="R66" s="297">
        <v>110</v>
      </c>
      <c r="U66">
        <v>-893736.9</v>
      </c>
      <c r="V66">
        <v>2121250.9300000002</v>
      </c>
      <c r="X66" s="297">
        <v>909.16</v>
      </c>
      <c r="Y66" s="297">
        <v>570934.82999999996</v>
      </c>
      <c r="Z66" s="297">
        <v>1900</v>
      </c>
      <c r="AC66" s="297">
        <v>1009750</v>
      </c>
      <c r="AD66" s="297">
        <v>46500</v>
      </c>
      <c r="AE66">
        <v>1202951</v>
      </c>
      <c r="AH66">
        <v>266194.03000000003</v>
      </c>
      <c r="AI66">
        <v>166971.89000000001</v>
      </c>
      <c r="AN66" s="76">
        <f t="shared" si="1"/>
        <v>499417.82999999996</v>
      </c>
      <c r="AO66" s="31">
        <f t="shared" si="2"/>
        <v>110</v>
      </c>
      <c r="AP66" s="21">
        <f t="shared" si="3"/>
        <v>499307.82999999996</v>
      </c>
      <c r="AQ66" s="15">
        <f t="shared" si="4"/>
        <v>1629993.99</v>
      </c>
      <c r="AR66" s="16">
        <f t="shared" si="5"/>
        <v>1636116.92</v>
      </c>
      <c r="AS66" s="26">
        <f t="shared" si="6"/>
        <v>-6122.9299999999348</v>
      </c>
    </row>
    <row r="67" spans="1:45" x14ac:dyDescent="0.25">
      <c r="A67" t="s">
        <v>541</v>
      </c>
      <c r="B67" t="s">
        <v>542</v>
      </c>
      <c r="C67" s="71">
        <v>4546</v>
      </c>
      <c r="D67" s="58" t="s">
        <v>1310</v>
      </c>
      <c r="E67" t="s">
        <v>3242</v>
      </c>
      <c r="F67" s="297">
        <v>536083.56999999995</v>
      </c>
      <c r="G67" s="297">
        <v>0</v>
      </c>
      <c r="H67" s="297">
        <v>236580.06</v>
      </c>
      <c r="J67">
        <v>8</v>
      </c>
      <c r="K67">
        <v>311742.67</v>
      </c>
      <c r="Q67" s="297">
        <v>53800</v>
      </c>
      <c r="R67" s="297">
        <v>465</v>
      </c>
      <c r="U67">
        <v>-217371.63</v>
      </c>
      <c r="V67">
        <v>1374864.38</v>
      </c>
      <c r="Y67" s="297">
        <v>846106.38</v>
      </c>
      <c r="Z67" s="297">
        <v>142000</v>
      </c>
      <c r="AA67" s="297">
        <v>1174.3399999999999</v>
      </c>
      <c r="AC67" s="297">
        <v>1245338</v>
      </c>
      <c r="AE67">
        <v>1551875.02</v>
      </c>
      <c r="AF67">
        <v>51362</v>
      </c>
      <c r="AG67">
        <v>12400</v>
      </c>
      <c r="AH67">
        <v>453290.59</v>
      </c>
      <c r="AI67">
        <v>141477.06</v>
      </c>
      <c r="AN67" s="76">
        <f t="shared" si="1"/>
        <v>772663.62999999989</v>
      </c>
      <c r="AO67" s="31">
        <f t="shared" si="2"/>
        <v>54265</v>
      </c>
      <c r="AP67" s="21">
        <f t="shared" si="3"/>
        <v>718398.62999999989</v>
      </c>
      <c r="AQ67" s="15">
        <f t="shared" si="4"/>
        <v>2234618.7199999997</v>
      </c>
      <c r="AR67" s="16">
        <f t="shared" si="5"/>
        <v>2210404.67</v>
      </c>
      <c r="AS67" s="26">
        <f t="shared" si="6"/>
        <v>24214.049999999814</v>
      </c>
    </row>
    <row r="68" spans="1:45" x14ac:dyDescent="0.25">
      <c r="A68" t="s">
        <v>541</v>
      </c>
      <c r="B68" t="s">
        <v>542</v>
      </c>
      <c r="C68" s="71">
        <v>3867</v>
      </c>
      <c r="D68" s="58" t="s">
        <v>1311</v>
      </c>
      <c r="E68" t="s">
        <v>3243</v>
      </c>
      <c r="F68" s="297">
        <v>556895.92000000004</v>
      </c>
      <c r="G68" s="297">
        <v>0</v>
      </c>
      <c r="H68" s="297">
        <v>74661.06</v>
      </c>
      <c r="J68">
        <v>222907.67</v>
      </c>
      <c r="K68">
        <v>720077.67</v>
      </c>
      <c r="Q68" s="297">
        <v>30000</v>
      </c>
      <c r="R68" s="297">
        <v>640</v>
      </c>
      <c r="U68">
        <v>-997455.85</v>
      </c>
      <c r="V68">
        <v>2680574.06</v>
      </c>
      <c r="Y68" s="297">
        <v>1139944.52</v>
      </c>
      <c r="AA68" s="297">
        <v>1269.8499999999999</v>
      </c>
      <c r="AC68" s="297">
        <v>2380958.52</v>
      </c>
      <c r="AD68" s="297">
        <v>78770.080000000002</v>
      </c>
      <c r="AE68">
        <v>2837260.37</v>
      </c>
      <c r="AH68">
        <v>354977.98</v>
      </c>
      <c r="AI68">
        <v>322970.51</v>
      </c>
      <c r="AN68" s="76">
        <f t="shared" si="1"/>
        <v>631556.98</v>
      </c>
      <c r="AO68" s="31">
        <f t="shared" si="2"/>
        <v>30640</v>
      </c>
      <c r="AP68" s="21">
        <f t="shared" si="3"/>
        <v>600916.98</v>
      </c>
      <c r="AQ68" s="15">
        <f t="shared" si="4"/>
        <v>3600942.97</v>
      </c>
      <c r="AR68" s="16">
        <f t="shared" si="5"/>
        <v>3515208.8600000003</v>
      </c>
      <c r="AS68" s="26">
        <f t="shared" si="6"/>
        <v>85734.10999999987</v>
      </c>
    </row>
    <row r="69" spans="1:45" x14ac:dyDescent="0.25">
      <c r="A69" t="s">
        <v>541</v>
      </c>
      <c r="B69" t="s">
        <v>542</v>
      </c>
      <c r="C69" s="71">
        <v>2282</v>
      </c>
      <c r="D69" s="58" t="s">
        <v>1312</v>
      </c>
      <c r="E69" t="s">
        <v>3244</v>
      </c>
      <c r="F69" s="297">
        <v>725023.66</v>
      </c>
      <c r="G69" s="297">
        <v>5000</v>
      </c>
      <c r="H69" s="297">
        <v>219130.88</v>
      </c>
      <c r="J69">
        <v>8619.4500000000007</v>
      </c>
      <c r="K69">
        <v>421386.62</v>
      </c>
      <c r="Q69" s="297">
        <v>4020</v>
      </c>
      <c r="R69" s="297">
        <v>3834.1</v>
      </c>
      <c r="S69">
        <v>225764.63</v>
      </c>
      <c r="U69">
        <v>-964404.7</v>
      </c>
      <c r="V69">
        <v>2191965</v>
      </c>
      <c r="Y69" s="297">
        <v>400014</v>
      </c>
      <c r="AA69" s="297">
        <v>653.05999999999995</v>
      </c>
      <c r="AC69" s="297">
        <v>1047840</v>
      </c>
      <c r="AE69">
        <v>1210465</v>
      </c>
      <c r="AG69">
        <v>3104</v>
      </c>
      <c r="AH69">
        <v>174761.94</v>
      </c>
      <c r="AI69">
        <v>63017.54</v>
      </c>
      <c r="AL69">
        <v>277</v>
      </c>
      <c r="AN69" s="76">
        <f t="shared" ref="AN69:AN132" si="7">SUM(F69:I69)</f>
        <v>949154.54</v>
      </c>
      <c r="AO69" s="31">
        <f t="shared" ref="AO69:AO132" si="8">SUM(N69:R69)</f>
        <v>7854.1</v>
      </c>
      <c r="AP69" s="21">
        <f t="shared" ref="AP69:AP132" si="9">AN69-AO69</f>
        <v>941300.44000000006</v>
      </c>
      <c r="AQ69" s="15">
        <f t="shared" ref="AQ69:AQ132" si="10">SUM(W69:AD69)</f>
        <v>1448507.06</v>
      </c>
      <c r="AR69" s="16">
        <f t="shared" ref="AR69:AR132" si="11">SUM(AE69:AM69)</f>
        <v>1451625.48</v>
      </c>
      <c r="AS69" s="26">
        <f t="shared" ref="AS69:AS132" si="12">AQ69-AR69</f>
        <v>-3118.4199999999255</v>
      </c>
    </row>
    <row r="70" spans="1:45" x14ac:dyDescent="0.25">
      <c r="A70" t="s">
        <v>541</v>
      </c>
      <c r="B70" t="s">
        <v>542</v>
      </c>
      <c r="C70" s="71">
        <v>2718</v>
      </c>
      <c r="D70" s="58" t="s">
        <v>1313</v>
      </c>
      <c r="E70" t="s">
        <v>3245</v>
      </c>
      <c r="F70" s="297">
        <v>812741.89</v>
      </c>
      <c r="G70" s="297">
        <v>0</v>
      </c>
      <c r="H70" s="297">
        <v>76963.44</v>
      </c>
      <c r="J70">
        <v>8643.2900000000009</v>
      </c>
      <c r="K70">
        <v>379371.68</v>
      </c>
      <c r="R70" s="297">
        <v>335</v>
      </c>
      <c r="U70">
        <v>157791.46</v>
      </c>
      <c r="V70">
        <v>1302561.3500000001</v>
      </c>
      <c r="X70" s="297">
        <v>297.64999999999998</v>
      </c>
      <c r="Y70" s="297">
        <v>629129</v>
      </c>
      <c r="Z70" s="297">
        <v>610</v>
      </c>
      <c r="AA70" s="297">
        <v>240</v>
      </c>
      <c r="AC70" s="297">
        <v>1389017.7</v>
      </c>
      <c r="AE70">
        <v>1533596.7</v>
      </c>
      <c r="AH70">
        <v>346519.07</v>
      </c>
      <c r="AI70">
        <v>122848.29</v>
      </c>
      <c r="AK70">
        <v>14222.8</v>
      </c>
      <c r="AN70" s="76">
        <f t="shared" si="7"/>
        <v>889705.33000000007</v>
      </c>
      <c r="AO70" s="31">
        <f t="shared" si="8"/>
        <v>335</v>
      </c>
      <c r="AP70" s="21">
        <f t="shared" si="9"/>
        <v>889370.33000000007</v>
      </c>
      <c r="AQ70" s="15">
        <f t="shared" si="10"/>
        <v>2019294.35</v>
      </c>
      <c r="AR70" s="16">
        <f t="shared" si="11"/>
        <v>2017186.86</v>
      </c>
      <c r="AS70" s="26">
        <f t="shared" si="12"/>
        <v>2107.4899999999907</v>
      </c>
    </row>
    <row r="71" spans="1:45" x14ac:dyDescent="0.25">
      <c r="A71" t="s">
        <v>541</v>
      </c>
      <c r="B71" t="s">
        <v>542</v>
      </c>
      <c r="C71" s="71">
        <v>4883</v>
      </c>
      <c r="D71" s="58" t="s">
        <v>1314</v>
      </c>
      <c r="E71" t="s">
        <v>3246</v>
      </c>
      <c r="F71" s="297">
        <v>910104.84</v>
      </c>
      <c r="G71" s="297">
        <v>0</v>
      </c>
      <c r="H71" s="297">
        <v>120928.3</v>
      </c>
      <c r="J71">
        <v>339824.38</v>
      </c>
      <c r="K71">
        <v>454709.32</v>
      </c>
      <c r="Q71" s="297">
        <v>133810</v>
      </c>
      <c r="R71" s="297">
        <v>457.5</v>
      </c>
      <c r="U71">
        <v>-3082.1</v>
      </c>
      <c r="V71">
        <v>1726865.73</v>
      </c>
      <c r="Y71" s="297">
        <v>897759.64</v>
      </c>
      <c r="Z71" s="297">
        <v>60780</v>
      </c>
      <c r="AA71" s="297">
        <v>1084.3499999999999</v>
      </c>
      <c r="AC71" s="297">
        <v>1223529.3</v>
      </c>
      <c r="AD71" s="297">
        <v>91800</v>
      </c>
      <c r="AE71">
        <v>1560098.3</v>
      </c>
      <c r="AH71">
        <v>447527.18</v>
      </c>
      <c r="AI71">
        <v>82692.100000000006</v>
      </c>
      <c r="AN71" s="76">
        <f t="shared" si="7"/>
        <v>1031033.14</v>
      </c>
      <c r="AO71" s="31">
        <f t="shared" si="8"/>
        <v>134267.5</v>
      </c>
      <c r="AP71" s="21">
        <f t="shared" si="9"/>
        <v>896765.64</v>
      </c>
      <c r="AQ71" s="15">
        <f t="shared" si="10"/>
        <v>2274953.29</v>
      </c>
      <c r="AR71" s="16">
        <f t="shared" si="11"/>
        <v>2090317.58</v>
      </c>
      <c r="AS71" s="26">
        <f t="shared" si="12"/>
        <v>184635.70999999996</v>
      </c>
    </row>
    <row r="72" spans="1:45" x14ac:dyDescent="0.25">
      <c r="A72" t="s">
        <v>541</v>
      </c>
      <c r="B72" t="s">
        <v>542</v>
      </c>
      <c r="C72" s="71">
        <v>4275</v>
      </c>
      <c r="D72" s="58" t="s">
        <v>1315</v>
      </c>
      <c r="E72" t="s">
        <v>3247</v>
      </c>
      <c r="F72" s="297">
        <v>614334.98</v>
      </c>
      <c r="G72" s="297">
        <v>0</v>
      </c>
      <c r="H72" s="297">
        <v>234516.7</v>
      </c>
      <c r="J72">
        <v>177241.21</v>
      </c>
      <c r="K72">
        <v>496613.95</v>
      </c>
      <c r="O72" s="297">
        <v>5455.2</v>
      </c>
      <c r="Q72" s="297">
        <v>265300</v>
      </c>
      <c r="R72" s="297">
        <v>0</v>
      </c>
      <c r="U72">
        <v>-241310.37</v>
      </c>
      <c r="V72">
        <v>1340923.19</v>
      </c>
      <c r="Y72" s="297">
        <v>990337.17</v>
      </c>
      <c r="Z72" s="297">
        <v>67200</v>
      </c>
      <c r="AA72" s="297">
        <v>614.97</v>
      </c>
      <c r="AC72" s="297">
        <v>1324997.8</v>
      </c>
      <c r="AD72" s="297">
        <v>102600</v>
      </c>
      <c r="AE72">
        <v>1633270.8</v>
      </c>
      <c r="AH72">
        <v>385221.17</v>
      </c>
      <c r="AI72">
        <v>121019.15</v>
      </c>
      <c r="AN72" s="76">
        <f t="shared" si="7"/>
        <v>848851.67999999993</v>
      </c>
      <c r="AO72" s="31">
        <f t="shared" si="8"/>
        <v>270755.20000000001</v>
      </c>
      <c r="AP72" s="21">
        <f t="shared" si="9"/>
        <v>578096.48</v>
      </c>
      <c r="AQ72" s="15">
        <f t="shared" si="10"/>
        <v>2485749.94</v>
      </c>
      <c r="AR72" s="16">
        <f t="shared" si="11"/>
        <v>2139511.12</v>
      </c>
      <c r="AS72" s="26">
        <f t="shared" si="12"/>
        <v>346238.81999999983</v>
      </c>
    </row>
    <row r="73" spans="1:45" x14ac:dyDescent="0.25">
      <c r="A73" t="s">
        <v>541</v>
      </c>
      <c r="B73" t="s">
        <v>542</v>
      </c>
      <c r="C73" s="71">
        <v>3121</v>
      </c>
      <c r="D73" s="58" t="s">
        <v>1316</v>
      </c>
      <c r="E73" t="s">
        <v>3248</v>
      </c>
      <c r="F73" s="297">
        <v>739721.92</v>
      </c>
      <c r="G73" s="297">
        <v>30000</v>
      </c>
      <c r="H73" s="297">
        <v>170243.45</v>
      </c>
      <c r="J73">
        <v>508184.5</v>
      </c>
      <c r="K73">
        <v>138108.99</v>
      </c>
      <c r="O73" s="297">
        <v>1769.22</v>
      </c>
      <c r="Q73" s="297">
        <v>129954</v>
      </c>
      <c r="R73" s="297">
        <v>50122</v>
      </c>
      <c r="T73">
        <v>-24969.200000000001</v>
      </c>
      <c r="U73">
        <v>-50100.89</v>
      </c>
      <c r="V73">
        <v>1495302.14</v>
      </c>
      <c r="Y73" s="297">
        <v>811415.31</v>
      </c>
      <c r="Z73" s="297">
        <v>206125</v>
      </c>
      <c r="AA73" s="297">
        <v>588.41999999999996</v>
      </c>
      <c r="AC73" s="297">
        <v>1106309.7</v>
      </c>
      <c r="AD73" s="297">
        <v>6055.51</v>
      </c>
      <c r="AE73">
        <v>1298472.7</v>
      </c>
      <c r="AF73">
        <v>992</v>
      </c>
      <c r="AH73">
        <v>559217.93000000005</v>
      </c>
      <c r="AI73">
        <v>95439.72</v>
      </c>
      <c r="AN73" s="76">
        <f t="shared" si="7"/>
        <v>939965.37000000011</v>
      </c>
      <c r="AO73" s="31">
        <f t="shared" si="8"/>
        <v>181845.22</v>
      </c>
      <c r="AP73" s="21">
        <f t="shared" si="9"/>
        <v>758120.15000000014</v>
      </c>
      <c r="AQ73" s="15">
        <f t="shared" si="10"/>
        <v>2130493.94</v>
      </c>
      <c r="AR73" s="16">
        <f t="shared" si="11"/>
        <v>1954122.3499999999</v>
      </c>
      <c r="AS73" s="26">
        <f t="shared" si="12"/>
        <v>176371.59000000008</v>
      </c>
    </row>
    <row r="74" spans="1:45" x14ac:dyDescent="0.25">
      <c r="A74" t="s">
        <v>541</v>
      </c>
      <c r="B74" t="s">
        <v>542</v>
      </c>
      <c r="C74" s="71">
        <v>1601</v>
      </c>
      <c r="D74" s="58" t="s">
        <v>1317</v>
      </c>
      <c r="E74" t="s">
        <v>3249</v>
      </c>
      <c r="F74" s="297">
        <v>998437.55</v>
      </c>
      <c r="G74" s="297">
        <v>0</v>
      </c>
      <c r="H74" s="297">
        <v>90448.13</v>
      </c>
      <c r="J74">
        <v>1819166.37</v>
      </c>
      <c r="K74">
        <v>660742.89</v>
      </c>
      <c r="Q74" s="297">
        <v>197906.9</v>
      </c>
      <c r="R74" s="297">
        <v>70086.720000000001</v>
      </c>
      <c r="U74">
        <v>3025510.46</v>
      </c>
      <c r="V74">
        <v>464694.52</v>
      </c>
      <c r="Y74" s="297">
        <v>439996.26</v>
      </c>
      <c r="Z74" s="297">
        <v>19200.900000000001</v>
      </c>
      <c r="AA74" s="297">
        <v>1333.75</v>
      </c>
      <c r="AC74" s="297">
        <v>1155237.3</v>
      </c>
      <c r="AD74" s="297">
        <v>153800</v>
      </c>
      <c r="AE74">
        <v>1234826.3</v>
      </c>
      <c r="AH74">
        <v>325933.45</v>
      </c>
      <c r="AI74">
        <v>243482.91</v>
      </c>
      <c r="AL74">
        <v>1</v>
      </c>
      <c r="AN74" s="76">
        <f t="shared" si="7"/>
        <v>1088885.6800000002</v>
      </c>
      <c r="AO74" s="31">
        <f t="shared" si="8"/>
        <v>267993.62</v>
      </c>
      <c r="AP74" s="21">
        <f t="shared" si="9"/>
        <v>820892.06000000017</v>
      </c>
      <c r="AQ74" s="15">
        <f t="shared" si="10"/>
        <v>1769568.21</v>
      </c>
      <c r="AR74" s="16">
        <f t="shared" si="11"/>
        <v>1804243.66</v>
      </c>
      <c r="AS74" s="26">
        <f t="shared" si="12"/>
        <v>-34675.449999999953</v>
      </c>
    </row>
    <row r="75" spans="1:45" x14ac:dyDescent="0.25">
      <c r="A75" t="s">
        <v>541</v>
      </c>
      <c r="B75" t="s">
        <v>542</v>
      </c>
      <c r="C75" s="71">
        <v>4298</v>
      </c>
      <c r="D75" s="58" t="s">
        <v>1318</v>
      </c>
      <c r="E75" t="s">
        <v>3250</v>
      </c>
      <c r="F75" s="297">
        <v>550296.41</v>
      </c>
      <c r="G75" s="297">
        <v>30000</v>
      </c>
      <c r="H75" s="297">
        <v>155537.88</v>
      </c>
      <c r="J75">
        <v>1019648.79</v>
      </c>
      <c r="K75">
        <v>345979.84</v>
      </c>
      <c r="O75" s="297">
        <v>5500</v>
      </c>
      <c r="Q75" s="297">
        <v>20710</v>
      </c>
      <c r="R75" s="297">
        <v>22410.75</v>
      </c>
      <c r="U75">
        <v>1322138.93</v>
      </c>
      <c r="V75">
        <v>961521.58</v>
      </c>
      <c r="Y75" s="297">
        <v>614725.05000000005</v>
      </c>
      <c r="Z75" s="297">
        <v>144580</v>
      </c>
      <c r="AA75" s="297">
        <v>1336.44</v>
      </c>
      <c r="AC75" s="297">
        <v>996309</v>
      </c>
      <c r="AD75" s="297">
        <v>189400</v>
      </c>
      <c r="AE75">
        <v>1190993</v>
      </c>
      <c r="AH75">
        <v>584646.73</v>
      </c>
      <c r="AI75">
        <v>170424.1</v>
      </c>
      <c r="AL75">
        <v>30230</v>
      </c>
      <c r="AN75" s="76">
        <f t="shared" si="7"/>
        <v>735834.29</v>
      </c>
      <c r="AO75" s="31">
        <f t="shared" si="8"/>
        <v>48620.75</v>
      </c>
      <c r="AP75" s="21">
        <f t="shared" si="9"/>
        <v>687213.54</v>
      </c>
      <c r="AQ75" s="15">
        <f t="shared" si="10"/>
        <v>1946350.49</v>
      </c>
      <c r="AR75" s="16">
        <f t="shared" si="11"/>
        <v>1976293.83</v>
      </c>
      <c r="AS75" s="26">
        <f t="shared" si="12"/>
        <v>-29943.340000000084</v>
      </c>
    </row>
    <row r="76" spans="1:45" x14ac:dyDescent="0.25">
      <c r="A76" t="s">
        <v>541</v>
      </c>
      <c r="B76" t="s">
        <v>542</v>
      </c>
      <c r="C76" s="71">
        <v>4211</v>
      </c>
      <c r="D76" s="58" t="s">
        <v>1319</v>
      </c>
      <c r="E76" t="s">
        <v>3251</v>
      </c>
      <c r="F76" s="297">
        <v>894071.45</v>
      </c>
      <c r="G76" s="297">
        <v>30000</v>
      </c>
      <c r="H76" s="297">
        <v>89872.74</v>
      </c>
      <c r="J76">
        <v>1475075.46</v>
      </c>
      <c r="K76">
        <v>703957.29</v>
      </c>
      <c r="Q76" s="297">
        <v>51900</v>
      </c>
      <c r="R76" s="297">
        <v>-525.21</v>
      </c>
      <c r="U76">
        <v>666455.65</v>
      </c>
      <c r="V76">
        <v>2317512.06</v>
      </c>
      <c r="Y76" s="297">
        <v>902215.35</v>
      </c>
      <c r="AA76" s="297">
        <v>1105.98</v>
      </c>
      <c r="AC76" s="297">
        <v>975778.2</v>
      </c>
      <c r="AD76" s="297">
        <v>116700</v>
      </c>
      <c r="AE76">
        <v>1186613.2</v>
      </c>
      <c r="AF76">
        <v>28958</v>
      </c>
      <c r="AH76">
        <v>251689.41</v>
      </c>
      <c r="AI76">
        <v>158366.98000000001</v>
      </c>
      <c r="AN76" s="76">
        <f t="shared" si="7"/>
        <v>1013944.19</v>
      </c>
      <c r="AO76" s="31">
        <f t="shared" si="8"/>
        <v>51374.79</v>
      </c>
      <c r="AP76" s="21">
        <f t="shared" si="9"/>
        <v>962569.39999999991</v>
      </c>
      <c r="AQ76" s="15">
        <f t="shared" si="10"/>
        <v>1995799.5299999998</v>
      </c>
      <c r="AR76" s="16">
        <f t="shared" si="11"/>
        <v>1625627.5899999999</v>
      </c>
      <c r="AS76" s="26">
        <f t="shared" si="12"/>
        <v>370171.93999999994</v>
      </c>
    </row>
    <row r="77" spans="1:45" x14ac:dyDescent="0.25">
      <c r="A77" t="s">
        <v>541</v>
      </c>
      <c r="B77" t="s">
        <v>542</v>
      </c>
      <c r="C77" s="71">
        <v>3166</v>
      </c>
      <c r="D77" s="58" t="s">
        <v>1320</v>
      </c>
      <c r="E77" t="s">
        <v>3252</v>
      </c>
      <c r="F77" s="297">
        <v>919896.39</v>
      </c>
      <c r="G77" s="297">
        <v>0</v>
      </c>
      <c r="H77" s="297">
        <v>69719.59</v>
      </c>
      <c r="J77">
        <v>417491.24</v>
      </c>
      <c r="K77">
        <v>218519.51</v>
      </c>
      <c r="Q77" s="297">
        <v>314710</v>
      </c>
      <c r="R77" s="297">
        <v>233</v>
      </c>
      <c r="U77">
        <v>-807176.47</v>
      </c>
      <c r="V77">
        <v>2233839.69</v>
      </c>
      <c r="Y77" s="297">
        <v>577584.27</v>
      </c>
      <c r="Z77" s="297">
        <v>17100</v>
      </c>
      <c r="AA77" s="297">
        <v>1226.7</v>
      </c>
      <c r="AC77" s="297">
        <v>1196390.3999999999</v>
      </c>
      <c r="AD77" s="297">
        <v>102900</v>
      </c>
      <c r="AE77">
        <v>1360617.4</v>
      </c>
      <c r="AH77">
        <v>339364.42</v>
      </c>
      <c r="AI77">
        <v>136854.37</v>
      </c>
      <c r="AN77" s="76">
        <f t="shared" si="7"/>
        <v>989615.98</v>
      </c>
      <c r="AO77" s="31">
        <f t="shared" si="8"/>
        <v>314943</v>
      </c>
      <c r="AP77" s="21">
        <f t="shared" si="9"/>
        <v>674672.98</v>
      </c>
      <c r="AQ77" s="15">
        <f t="shared" si="10"/>
        <v>1895201.3699999999</v>
      </c>
      <c r="AR77" s="16">
        <f t="shared" si="11"/>
        <v>1836836.19</v>
      </c>
      <c r="AS77" s="26">
        <f t="shared" si="12"/>
        <v>58365.179999999935</v>
      </c>
    </row>
    <row r="78" spans="1:45" x14ac:dyDescent="0.25">
      <c r="A78" t="s">
        <v>541</v>
      </c>
      <c r="B78" t="s">
        <v>542</v>
      </c>
      <c r="C78" s="71">
        <v>2186</v>
      </c>
      <c r="D78" s="58" t="s">
        <v>1321</v>
      </c>
      <c r="E78" t="s">
        <v>3324</v>
      </c>
      <c r="F78" s="297">
        <v>655712.76</v>
      </c>
      <c r="G78" s="297">
        <v>0</v>
      </c>
      <c r="H78" s="297">
        <v>89464.2</v>
      </c>
      <c r="J78">
        <v>86015.53</v>
      </c>
      <c r="K78">
        <v>488459.68</v>
      </c>
      <c r="R78" s="297">
        <v>649</v>
      </c>
      <c r="U78">
        <v>-1257596.3899999999</v>
      </c>
      <c r="V78">
        <v>2560558.21</v>
      </c>
      <c r="Y78" s="297">
        <v>575994.56000000006</v>
      </c>
      <c r="Z78" s="297">
        <v>66000</v>
      </c>
      <c r="AA78" s="297">
        <v>758.11</v>
      </c>
      <c r="AC78" s="297">
        <v>1195956</v>
      </c>
      <c r="AD78" s="297">
        <v>65700</v>
      </c>
      <c r="AE78">
        <v>1371378</v>
      </c>
      <c r="AH78">
        <v>232130.1</v>
      </c>
      <c r="AI78">
        <v>127349.21</v>
      </c>
      <c r="AL78">
        <v>47.01</v>
      </c>
      <c r="AN78" s="76">
        <f t="shared" si="7"/>
        <v>745176.96</v>
      </c>
      <c r="AO78" s="31">
        <f t="shared" si="8"/>
        <v>649</v>
      </c>
      <c r="AP78" s="21">
        <f t="shared" si="9"/>
        <v>744527.96</v>
      </c>
      <c r="AQ78" s="15">
        <f t="shared" si="10"/>
        <v>1904408.67</v>
      </c>
      <c r="AR78" s="16">
        <f t="shared" si="11"/>
        <v>1730904.32</v>
      </c>
      <c r="AS78" s="26">
        <f t="shared" si="12"/>
        <v>173504.34999999986</v>
      </c>
    </row>
    <row r="79" spans="1:45" x14ac:dyDescent="0.25">
      <c r="A79" t="s">
        <v>545</v>
      </c>
      <c r="B79" t="s">
        <v>546</v>
      </c>
      <c r="C79" s="71">
        <v>3311</v>
      </c>
      <c r="D79" s="58" t="s">
        <v>1322</v>
      </c>
      <c r="E79" t="s">
        <v>3253</v>
      </c>
      <c r="F79" s="297">
        <v>235161.29</v>
      </c>
      <c r="G79" s="297">
        <v>11365</v>
      </c>
      <c r="H79" s="297">
        <v>96749.93</v>
      </c>
      <c r="J79">
        <v>142431.81</v>
      </c>
      <c r="K79">
        <v>545805.48</v>
      </c>
      <c r="O79" s="297">
        <v>-131569</v>
      </c>
      <c r="Q79" s="297">
        <v>-31460</v>
      </c>
      <c r="R79" s="297">
        <v>-5131.0200000000004</v>
      </c>
      <c r="U79">
        <v>-280760.81</v>
      </c>
      <c r="V79">
        <v>1212676.51</v>
      </c>
      <c r="Y79" s="297">
        <v>806605.94</v>
      </c>
      <c r="Z79" s="297">
        <v>31460</v>
      </c>
      <c r="AA79" s="297">
        <v>357.03</v>
      </c>
      <c r="AC79" s="297">
        <v>1090070</v>
      </c>
      <c r="AD79" s="297">
        <v>129492</v>
      </c>
      <c r="AE79">
        <v>1222320.5</v>
      </c>
      <c r="AG79">
        <v>9232</v>
      </c>
      <c r="AH79">
        <v>184121.84</v>
      </c>
      <c r="AI79">
        <v>34980.26</v>
      </c>
      <c r="AJ79">
        <v>20000</v>
      </c>
      <c r="AL79">
        <v>12000</v>
      </c>
      <c r="AN79" s="76">
        <f t="shared" si="7"/>
        <v>343276.22</v>
      </c>
      <c r="AO79" s="31">
        <f t="shared" si="8"/>
        <v>-168160.02</v>
      </c>
      <c r="AP79" s="21">
        <f t="shared" si="9"/>
        <v>511436.24</v>
      </c>
      <c r="AQ79" s="15">
        <f t="shared" si="10"/>
        <v>2057984.97</v>
      </c>
      <c r="AR79" s="16">
        <f t="shared" si="11"/>
        <v>1482654.6</v>
      </c>
      <c r="AS79" s="26">
        <f t="shared" si="12"/>
        <v>575330.36999999988</v>
      </c>
    </row>
    <row r="80" spans="1:45" x14ac:dyDescent="0.25">
      <c r="A80" t="s">
        <v>545</v>
      </c>
      <c r="B80" t="s">
        <v>546</v>
      </c>
      <c r="C80" s="71">
        <v>2139</v>
      </c>
      <c r="D80" s="58" t="s">
        <v>1323</v>
      </c>
      <c r="E80" t="s">
        <v>3254</v>
      </c>
      <c r="F80" s="297">
        <v>207666.47</v>
      </c>
      <c r="G80" s="297">
        <v>5475</v>
      </c>
      <c r="H80" s="297">
        <v>67467.360000000001</v>
      </c>
      <c r="J80">
        <v>25030.86</v>
      </c>
      <c r="K80">
        <v>173225.86</v>
      </c>
      <c r="O80" s="297">
        <v>26688</v>
      </c>
      <c r="Q80" s="297">
        <v>168000</v>
      </c>
      <c r="R80" s="297">
        <v>999.2</v>
      </c>
      <c r="U80">
        <v>-1514594.26</v>
      </c>
      <c r="V80">
        <v>1431387.54</v>
      </c>
      <c r="Y80" s="297">
        <v>672075.4</v>
      </c>
      <c r="AA80" s="297">
        <v>15.71</v>
      </c>
      <c r="AC80" s="297">
        <v>1088010</v>
      </c>
      <c r="AE80">
        <v>1175639</v>
      </c>
      <c r="AH80">
        <v>306785.03999999998</v>
      </c>
      <c r="AI80">
        <v>61092</v>
      </c>
      <c r="AL80">
        <v>50000</v>
      </c>
      <c r="AN80" s="76">
        <f t="shared" si="7"/>
        <v>280608.83</v>
      </c>
      <c r="AO80" s="31">
        <f t="shared" si="8"/>
        <v>195687.2</v>
      </c>
      <c r="AP80" s="21">
        <f t="shared" si="9"/>
        <v>84921.63</v>
      </c>
      <c r="AQ80" s="15">
        <f t="shared" si="10"/>
        <v>1760101.1099999999</v>
      </c>
      <c r="AR80" s="16">
        <f t="shared" si="11"/>
        <v>1593516.04</v>
      </c>
      <c r="AS80" s="26">
        <f t="shared" si="12"/>
        <v>166585.06999999983</v>
      </c>
    </row>
    <row r="81" spans="1:45" x14ac:dyDescent="0.25">
      <c r="A81" t="s">
        <v>545</v>
      </c>
      <c r="B81" t="s">
        <v>546</v>
      </c>
      <c r="C81" s="71">
        <v>4074</v>
      </c>
      <c r="D81" s="58" t="s">
        <v>1324</v>
      </c>
      <c r="E81" t="s">
        <v>3255</v>
      </c>
      <c r="F81" s="297">
        <v>595114.87</v>
      </c>
      <c r="G81" s="297">
        <v>0</v>
      </c>
      <c r="H81" s="297">
        <v>48628</v>
      </c>
      <c r="J81">
        <v>302939.17</v>
      </c>
      <c r="K81">
        <v>947610.57</v>
      </c>
      <c r="O81" s="297">
        <v>45616</v>
      </c>
      <c r="Q81" s="297">
        <v>127350</v>
      </c>
      <c r="R81" s="297">
        <v>12135.17</v>
      </c>
      <c r="U81">
        <v>-349424.76</v>
      </c>
      <c r="V81">
        <v>2041384.85</v>
      </c>
      <c r="Y81" s="297">
        <v>880056.24</v>
      </c>
      <c r="Z81" s="297">
        <v>31500</v>
      </c>
      <c r="AC81" s="297">
        <v>1898280</v>
      </c>
      <c r="AD81" s="297">
        <v>143650</v>
      </c>
      <c r="AE81">
        <v>2113449</v>
      </c>
      <c r="AG81">
        <v>2580</v>
      </c>
      <c r="AH81">
        <v>232759.67999999999</v>
      </c>
      <c r="AI81">
        <v>123594.59</v>
      </c>
      <c r="AL81">
        <v>113672.05</v>
      </c>
      <c r="AN81" s="76">
        <f t="shared" si="7"/>
        <v>643742.87</v>
      </c>
      <c r="AO81" s="31">
        <f t="shared" si="8"/>
        <v>185101.17</v>
      </c>
      <c r="AP81" s="21">
        <f t="shared" si="9"/>
        <v>458641.69999999995</v>
      </c>
      <c r="AQ81" s="15">
        <f t="shared" si="10"/>
        <v>2953486.24</v>
      </c>
      <c r="AR81" s="16">
        <f t="shared" si="11"/>
        <v>2586055.3199999998</v>
      </c>
      <c r="AS81" s="26">
        <f t="shared" si="12"/>
        <v>367430.92000000039</v>
      </c>
    </row>
    <row r="82" spans="1:45" x14ac:dyDescent="0.25">
      <c r="A82" t="s">
        <v>545</v>
      </c>
      <c r="B82" t="s">
        <v>546</v>
      </c>
      <c r="C82" s="71">
        <v>2831</v>
      </c>
      <c r="D82" s="58" t="s">
        <v>1325</v>
      </c>
      <c r="E82" t="s">
        <v>3256</v>
      </c>
      <c r="F82" s="297">
        <v>239701.57</v>
      </c>
      <c r="G82" s="297">
        <v>0</v>
      </c>
      <c r="H82" s="297">
        <v>189069.62</v>
      </c>
      <c r="J82">
        <v>402935.43</v>
      </c>
      <c r="K82">
        <v>328705.40000000002</v>
      </c>
      <c r="Q82" s="297">
        <v>73114.820000000007</v>
      </c>
      <c r="R82" s="297">
        <v>2347.31</v>
      </c>
      <c r="U82">
        <v>-195237.16</v>
      </c>
      <c r="V82">
        <v>1173118.0900000001</v>
      </c>
      <c r="Y82" s="297">
        <v>693097.85</v>
      </c>
      <c r="Z82" s="297">
        <v>42000</v>
      </c>
      <c r="AA82" s="297">
        <v>3209.18</v>
      </c>
      <c r="AC82" s="297">
        <v>1015140</v>
      </c>
      <c r="AD82" s="297">
        <v>123300</v>
      </c>
      <c r="AE82">
        <v>1111408.98</v>
      </c>
      <c r="AH82">
        <v>407591.51</v>
      </c>
      <c r="AI82">
        <v>62842.58</v>
      </c>
      <c r="AJ82">
        <v>20000</v>
      </c>
      <c r="AL82">
        <v>5010</v>
      </c>
      <c r="AN82" s="76">
        <f t="shared" si="7"/>
        <v>428771.19</v>
      </c>
      <c r="AO82" s="31">
        <f t="shared" si="8"/>
        <v>75462.13</v>
      </c>
      <c r="AP82" s="21">
        <f t="shared" si="9"/>
        <v>353309.06</v>
      </c>
      <c r="AQ82" s="15">
        <f t="shared" si="10"/>
        <v>1876747.03</v>
      </c>
      <c r="AR82" s="16">
        <f t="shared" si="11"/>
        <v>1606853.07</v>
      </c>
      <c r="AS82" s="26">
        <f t="shared" si="12"/>
        <v>269893.95999999996</v>
      </c>
    </row>
    <row r="83" spans="1:45" x14ac:dyDescent="0.25">
      <c r="A83" t="s">
        <v>545</v>
      </c>
      <c r="B83" t="s">
        <v>546</v>
      </c>
      <c r="C83" s="71">
        <v>2983</v>
      </c>
      <c r="D83" s="58" t="s">
        <v>1326</v>
      </c>
      <c r="E83" t="s">
        <v>3257</v>
      </c>
      <c r="F83" s="297">
        <v>347678.25</v>
      </c>
      <c r="G83" s="297">
        <v>0</v>
      </c>
      <c r="H83" s="297">
        <v>180552.98</v>
      </c>
      <c r="J83">
        <v>401989.42</v>
      </c>
      <c r="K83">
        <v>253665.4</v>
      </c>
      <c r="O83" s="297">
        <v>0</v>
      </c>
      <c r="Q83" s="297">
        <v>-537805</v>
      </c>
      <c r="R83" s="297">
        <v>0</v>
      </c>
      <c r="U83">
        <v>-263054.27</v>
      </c>
      <c r="V83">
        <v>1745362.84</v>
      </c>
      <c r="Y83" s="297">
        <v>975546.71</v>
      </c>
      <c r="Z83" s="297">
        <v>336260</v>
      </c>
      <c r="AA83" s="297">
        <v>1075.97</v>
      </c>
      <c r="AC83" s="297">
        <v>1508400</v>
      </c>
      <c r="AD83" s="297">
        <v>157800</v>
      </c>
      <c r="AE83">
        <v>1711354</v>
      </c>
      <c r="AG83">
        <v>21366</v>
      </c>
      <c r="AH83">
        <v>514512.67</v>
      </c>
      <c r="AI83">
        <v>230480.03</v>
      </c>
      <c r="AL83">
        <v>20000</v>
      </c>
      <c r="AN83" s="76">
        <f t="shared" si="7"/>
        <v>528231.23</v>
      </c>
      <c r="AO83" s="31">
        <f t="shared" si="8"/>
        <v>-537805</v>
      </c>
      <c r="AP83" s="21">
        <f t="shared" si="9"/>
        <v>1066036.23</v>
      </c>
      <c r="AQ83" s="15">
        <f t="shared" si="10"/>
        <v>2979082.6799999997</v>
      </c>
      <c r="AR83" s="16">
        <f t="shared" si="11"/>
        <v>2497712.6999999997</v>
      </c>
      <c r="AS83" s="26">
        <f t="shared" si="12"/>
        <v>481369.98</v>
      </c>
    </row>
    <row r="84" spans="1:45" x14ac:dyDescent="0.25">
      <c r="A84" t="s">
        <v>545</v>
      </c>
      <c r="B84" t="s">
        <v>546</v>
      </c>
      <c r="C84" s="71">
        <v>1867</v>
      </c>
      <c r="D84" s="58" t="s">
        <v>1327</v>
      </c>
      <c r="E84" t="s">
        <v>3258</v>
      </c>
      <c r="F84" s="297">
        <v>234881.14</v>
      </c>
      <c r="G84" s="297">
        <v>87795.24</v>
      </c>
      <c r="H84" s="297">
        <v>107559.32</v>
      </c>
      <c r="J84">
        <v>891752.53</v>
      </c>
      <c r="K84">
        <v>499595.17</v>
      </c>
      <c r="R84" s="297">
        <v>780.69</v>
      </c>
      <c r="U84">
        <v>-126192.94</v>
      </c>
      <c r="V84">
        <v>1929262.58</v>
      </c>
      <c r="X84" s="297">
        <v>74.150000000000006</v>
      </c>
      <c r="Y84" s="297">
        <v>645992.95999999996</v>
      </c>
      <c r="Z84" s="297">
        <v>5600</v>
      </c>
      <c r="AA84" s="297">
        <v>406.74</v>
      </c>
      <c r="AC84" s="297">
        <v>1324840</v>
      </c>
      <c r="AD84" s="297">
        <v>150820</v>
      </c>
      <c r="AE84">
        <v>1262887</v>
      </c>
      <c r="AG84">
        <v>9000</v>
      </c>
      <c r="AH84">
        <v>402318.34</v>
      </c>
      <c r="AI84">
        <v>100460.44</v>
      </c>
      <c r="AL84">
        <v>97600</v>
      </c>
      <c r="AN84" s="76">
        <f t="shared" si="7"/>
        <v>430235.7</v>
      </c>
      <c r="AO84" s="31">
        <f t="shared" si="8"/>
        <v>780.69</v>
      </c>
      <c r="AP84" s="21">
        <f t="shared" si="9"/>
        <v>429455.01</v>
      </c>
      <c r="AQ84" s="15">
        <f t="shared" si="10"/>
        <v>2127733.85</v>
      </c>
      <c r="AR84" s="16">
        <f t="shared" si="11"/>
        <v>1872265.78</v>
      </c>
      <c r="AS84" s="26">
        <f t="shared" si="12"/>
        <v>255468.07000000007</v>
      </c>
    </row>
    <row r="85" spans="1:45" x14ac:dyDescent="0.25">
      <c r="A85" t="s">
        <v>545</v>
      </c>
      <c r="B85" t="s">
        <v>546</v>
      </c>
      <c r="C85" s="71">
        <v>2692</v>
      </c>
      <c r="D85" s="58" t="s">
        <v>1328</v>
      </c>
      <c r="E85" t="s">
        <v>3259</v>
      </c>
      <c r="F85" s="297">
        <v>668654.79</v>
      </c>
      <c r="G85" s="297">
        <v>33620</v>
      </c>
      <c r="H85" s="297">
        <v>16937.32</v>
      </c>
      <c r="J85">
        <v>168377.13</v>
      </c>
      <c r="K85">
        <v>254750.61</v>
      </c>
      <c r="Q85" s="297">
        <v>111720</v>
      </c>
      <c r="R85" s="297">
        <v>-100.94</v>
      </c>
      <c r="U85">
        <v>-871371.42</v>
      </c>
      <c r="V85">
        <v>1851699.47</v>
      </c>
      <c r="Y85" s="297">
        <v>704102.95</v>
      </c>
      <c r="AA85" s="297">
        <v>1522.89</v>
      </c>
      <c r="AC85" s="297">
        <v>1131309</v>
      </c>
      <c r="AD85" s="297">
        <v>118988</v>
      </c>
      <c r="AE85">
        <v>1397924.12</v>
      </c>
      <c r="AF85">
        <v>400</v>
      </c>
      <c r="AG85">
        <v>3280</v>
      </c>
      <c r="AH85">
        <v>152239.1</v>
      </c>
      <c r="AI85">
        <v>140786.88</v>
      </c>
      <c r="AL85">
        <v>55000</v>
      </c>
      <c r="AN85" s="76">
        <f t="shared" si="7"/>
        <v>719212.11</v>
      </c>
      <c r="AO85" s="31">
        <f t="shared" si="8"/>
        <v>111619.06</v>
      </c>
      <c r="AP85" s="21">
        <f t="shared" si="9"/>
        <v>607593.05000000005</v>
      </c>
      <c r="AQ85" s="15">
        <f t="shared" si="10"/>
        <v>1955922.8399999999</v>
      </c>
      <c r="AR85" s="16">
        <f t="shared" si="11"/>
        <v>1749630.1</v>
      </c>
      <c r="AS85" s="26">
        <f t="shared" si="12"/>
        <v>206292.73999999976</v>
      </c>
    </row>
    <row r="86" spans="1:45" x14ac:dyDescent="0.25">
      <c r="A86" t="s">
        <v>545</v>
      </c>
      <c r="B86" t="s">
        <v>546</v>
      </c>
      <c r="C86" s="71">
        <v>1950</v>
      </c>
      <c r="D86" s="58" t="s">
        <v>1329</v>
      </c>
      <c r="E86" t="s">
        <v>3260</v>
      </c>
      <c r="F86" s="297">
        <v>347961.2</v>
      </c>
      <c r="G86" s="297">
        <v>33714.32</v>
      </c>
      <c r="H86" s="297">
        <v>115703.46</v>
      </c>
      <c r="J86">
        <v>478177.08</v>
      </c>
      <c r="K86">
        <v>318936.59999999998</v>
      </c>
      <c r="R86" s="297">
        <v>-188058.07</v>
      </c>
      <c r="U86">
        <v>170428.74</v>
      </c>
      <c r="V86">
        <v>1211766.1200000001</v>
      </c>
      <c r="Y86" s="297">
        <v>546813.19999999995</v>
      </c>
      <c r="Z86" s="297">
        <v>88620</v>
      </c>
      <c r="AC86" s="297">
        <v>805690</v>
      </c>
      <c r="AD86" s="297">
        <v>90009.87</v>
      </c>
      <c r="AE86">
        <v>956253</v>
      </c>
      <c r="AH86">
        <v>254958.22</v>
      </c>
      <c r="AI86">
        <v>46215.98</v>
      </c>
      <c r="AL86">
        <v>20000</v>
      </c>
      <c r="AM86">
        <v>7000</v>
      </c>
      <c r="AN86" s="76">
        <f t="shared" si="7"/>
        <v>497378.98000000004</v>
      </c>
      <c r="AO86" s="31">
        <f t="shared" si="8"/>
        <v>-188058.07</v>
      </c>
      <c r="AP86" s="21">
        <f t="shared" si="9"/>
        <v>685437.05</v>
      </c>
      <c r="AQ86" s="15">
        <f t="shared" si="10"/>
        <v>1531133.0699999998</v>
      </c>
      <c r="AR86" s="16">
        <f t="shared" si="11"/>
        <v>1284427.2</v>
      </c>
      <c r="AS86" s="26">
        <f t="shared" si="12"/>
        <v>246705.86999999988</v>
      </c>
    </row>
    <row r="87" spans="1:45" x14ac:dyDescent="0.25">
      <c r="A87" t="s">
        <v>545</v>
      </c>
      <c r="B87" t="s">
        <v>546</v>
      </c>
      <c r="C87" s="71">
        <v>2898</v>
      </c>
      <c r="D87" s="58" t="s">
        <v>1330</v>
      </c>
      <c r="E87" t="s">
        <v>3261</v>
      </c>
      <c r="F87" s="297">
        <v>354460.77</v>
      </c>
      <c r="G87" s="297">
        <v>18669.88</v>
      </c>
      <c r="H87" s="297">
        <v>13976.58</v>
      </c>
      <c r="J87">
        <v>70770.83</v>
      </c>
      <c r="K87">
        <v>657844.88</v>
      </c>
      <c r="O87" s="297">
        <v>1541</v>
      </c>
      <c r="R87" s="297">
        <v>0</v>
      </c>
      <c r="U87">
        <v>167147.26</v>
      </c>
      <c r="V87">
        <v>1379368.14</v>
      </c>
      <c r="Y87" s="297">
        <v>820149.4</v>
      </c>
      <c r="AA87" s="297">
        <v>921.45</v>
      </c>
      <c r="AC87" s="297">
        <v>1537880</v>
      </c>
      <c r="AD87" s="297">
        <v>133600</v>
      </c>
      <c r="AE87">
        <v>1752752</v>
      </c>
      <c r="AG87">
        <v>5956</v>
      </c>
      <c r="AH87">
        <v>458360.05</v>
      </c>
      <c r="AI87">
        <v>320120.56</v>
      </c>
      <c r="AL87">
        <v>25000</v>
      </c>
      <c r="AN87" s="76">
        <f t="shared" si="7"/>
        <v>387107.23000000004</v>
      </c>
      <c r="AO87" s="31">
        <f t="shared" si="8"/>
        <v>1541</v>
      </c>
      <c r="AP87" s="21">
        <f t="shared" si="9"/>
        <v>385566.23000000004</v>
      </c>
      <c r="AQ87" s="15">
        <f t="shared" si="10"/>
        <v>2492550.85</v>
      </c>
      <c r="AR87" s="16">
        <f t="shared" si="11"/>
        <v>2562188.61</v>
      </c>
      <c r="AS87" s="26">
        <f t="shared" si="12"/>
        <v>-69637.759999999776</v>
      </c>
    </row>
    <row r="88" spans="1:45" x14ac:dyDescent="0.25">
      <c r="A88" t="s">
        <v>545</v>
      </c>
      <c r="B88" t="s">
        <v>546</v>
      </c>
      <c r="C88" s="71">
        <v>1653</v>
      </c>
      <c r="D88" s="58" t="s">
        <v>1331</v>
      </c>
      <c r="E88" t="s">
        <v>3331</v>
      </c>
      <c r="F88" s="297">
        <v>549882.48</v>
      </c>
      <c r="G88" s="297">
        <v>27680.1</v>
      </c>
      <c r="H88" s="297">
        <v>22143.38</v>
      </c>
      <c r="J88">
        <v>254522.95</v>
      </c>
      <c r="K88">
        <v>82445.31</v>
      </c>
      <c r="O88" s="297">
        <v>40590</v>
      </c>
      <c r="Q88" s="297">
        <v>219597.5</v>
      </c>
      <c r="R88" s="297">
        <v>226</v>
      </c>
      <c r="U88">
        <v>-860089.41</v>
      </c>
      <c r="V88">
        <v>1583723.57</v>
      </c>
      <c r="Y88" s="297">
        <v>644373.06999999995</v>
      </c>
      <c r="Z88" s="297">
        <v>8662.5</v>
      </c>
      <c r="AA88" s="297">
        <v>420.43</v>
      </c>
      <c r="AC88" s="297">
        <v>1486710</v>
      </c>
      <c r="AD88" s="297">
        <v>122200</v>
      </c>
      <c r="AE88">
        <v>1717732</v>
      </c>
      <c r="AG88">
        <v>2608</v>
      </c>
      <c r="AH88">
        <v>185822.88</v>
      </c>
      <c r="AI88">
        <v>182462.34</v>
      </c>
      <c r="AL88">
        <v>35093.279999999999</v>
      </c>
      <c r="AN88" s="76">
        <f t="shared" si="7"/>
        <v>599705.96</v>
      </c>
      <c r="AO88" s="31">
        <f t="shared" si="8"/>
        <v>260413.5</v>
      </c>
      <c r="AP88" s="21">
        <f t="shared" si="9"/>
        <v>339292.45999999996</v>
      </c>
      <c r="AQ88" s="15">
        <f t="shared" si="10"/>
        <v>2262366</v>
      </c>
      <c r="AR88" s="16">
        <f t="shared" si="11"/>
        <v>2123718.5</v>
      </c>
      <c r="AS88" s="26">
        <f t="shared" si="12"/>
        <v>138647.5</v>
      </c>
    </row>
    <row r="89" spans="1:45" x14ac:dyDescent="0.25">
      <c r="A89" t="s">
        <v>549</v>
      </c>
      <c r="B89" t="s">
        <v>550</v>
      </c>
      <c r="C89" s="71">
        <v>3711</v>
      </c>
      <c r="D89" s="58" t="s">
        <v>1332</v>
      </c>
      <c r="E89" t="s">
        <v>3262</v>
      </c>
      <c r="F89" s="297">
        <v>345038.77</v>
      </c>
      <c r="G89" s="297">
        <v>0</v>
      </c>
      <c r="H89" s="297">
        <v>4199</v>
      </c>
      <c r="J89">
        <v>2</v>
      </c>
      <c r="K89">
        <v>107844.08</v>
      </c>
      <c r="N89" s="297">
        <v>12000</v>
      </c>
      <c r="R89" s="297">
        <v>212</v>
      </c>
      <c r="U89">
        <v>65543.39</v>
      </c>
      <c r="V89">
        <v>378255.7</v>
      </c>
      <c r="Y89" s="297">
        <v>733927.35</v>
      </c>
      <c r="AA89" s="297">
        <v>312.14</v>
      </c>
      <c r="AC89" s="297">
        <v>879700</v>
      </c>
      <c r="AD89" s="297">
        <v>142480</v>
      </c>
      <c r="AE89">
        <v>1071402.28</v>
      </c>
      <c r="AH89">
        <v>330427.61</v>
      </c>
      <c r="AI89">
        <v>28181.84</v>
      </c>
      <c r="AN89" s="76">
        <f t="shared" si="7"/>
        <v>349237.77</v>
      </c>
      <c r="AO89" s="31">
        <f t="shared" si="8"/>
        <v>12212</v>
      </c>
      <c r="AP89" s="21">
        <f t="shared" si="9"/>
        <v>337025.77</v>
      </c>
      <c r="AQ89" s="15">
        <f t="shared" si="10"/>
        <v>1756419.49</v>
      </c>
      <c r="AR89" s="16">
        <f t="shared" si="11"/>
        <v>1430011.7300000002</v>
      </c>
      <c r="AS89" s="26">
        <f t="shared" si="12"/>
        <v>326407.75999999978</v>
      </c>
    </row>
    <row r="90" spans="1:45" x14ac:dyDescent="0.25">
      <c r="A90" t="s">
        <v>549</v>
      </c>
      <c r="B90" t="s">
        <v>550</v>
      </c>
      <c r="C90" s="71">
        <v>1437</v>
      </c>
      <c r="D90" s="58" t="s">
        <v>1333</v>
      </c>
      <c r="E90" t="s">
        <v>3263</v>
      </c>
      <c r="F90" s="297">
        <v>576222.71</v>
      </c>
      <c r="G90" s="297">
        <v>0</v>
      </c>
      <c r="H90" s="297">
        <v>23053.119999999999</v>
      </c>
      <c r="J90">
        <v>-4559.0200000000004</v>
      </c>
      <c r="K90">
        <v>94915.69</v>
      </c>
      <c r="N90" s="297">
        <v>6000</v>
      </c>
      <c r="R90" s="297">
        <v>-454</v>
      </c>
      <c r="U90">
        <v>-103523.93</v>
      </c>
      <c r="V90">
        <v>646850.12</v>
      </c>
      <c r="Y90" s="297">
        <v>668882.72</v>
      </c>
      <c r="Z90" s="297">
        <v>194140</v>
      </c>
      <c r="AA90" s="297">
        <v>1118.1300000000001</v>
      </c>
      <c r="AC90" s="297">
        <v>1183680</v>
      </c>
      <c r="AD90" s="297">
        <v>18000</v>
      </c>
      <c r="AE90">
        <v>1279963.3799999999</v>
      </c>
      <c r="AF90">
        <v>700</v>
      </c>
      <c r="AH90">
        <v>460718.83</v>
      </c>
      <c r="AI90">
        <v>89798.33</v>
      </c>
      <c r="AN90" s="76">
        <f t="shared" si="7"/>
        <v>599275.82999999996</v>
      </c>
      <c r="AO90" s="31">
        <f t="shared" si="8"/>
        <v>5546</v>
      </c>
      <c r="AP90" s="21">
        <f t="shared" si="9"/>
        <v>593729.82999999996</v>
      </c>
      <c r="AQ90" s="15">
        <f t="shared" si="10"/>
        <v>2065820.85</v>
      </c>
      <c r="AR90" s="16">
        <f t="shared" si="11"/>
        <v>1831180.54</v>
      </c>
      <c r="AS90" s="26">
        <f t="shared" si="12"/>
        <v>234640.31000000006</v>
      </c>
    </row>
    <row r="91" spans="1:45" x14ac:dyDescent="0.25">
      <c r="A91" t="s">
        <v>549</v>
      </c>
      <c r="B91" t="s">
        <v>550</v>
      </c>
      <c r="C91" s="71">
        <v>3388</v>
      </c>
      <c r="D91" s="58" t="s">
        <v>1334</v>
      </c>
      <c r="E91" t="s">
        <v>3264</v>
      </c>
      <c r="F91" s="297">
        <v>451205.24</v>
      </c>
      <c r="G91" s="297">
        <v>0</v>
      </c>
      <c r="H91" s="297">
        <v>50462.59</v>
      </c>
      <c r="J91">
        <v>2456678</v>
      </c>
      <c r="K91">
        <v>368728.65</v>
      </c>
      <c r="N91" s="297">
        <v>6000</v>
      </c>
      <c r="R91" s="297">
        <v>210</v>
      </c>
      <c r="U91">
        <v>-170201.41</v>
      </c>
      <c r="V91">
        <v>3382854.97</v>
      </c>
      <c r="Y91" s="297">
        <v>749691.24</v>
      </c>
      <c r="Z91" s="297">
        <v>113600</v>
      </c>
      <c r="AA91" s="297">
        <v>842.71</v>
      </c>
      <c r="AC91" s="297">
        <v>1147970</v>
      </c>
      <c r="AD91" s="297">
        <v>244220</v>
      </c>
      <c r="AE91">
        <v>1338034</v>
      </c>
      <c r="AF91">
        <v>480</v>
      </c>
      <c r="AG91">
        <v>760</v>
      </c>
      <c r="AH91">
        <v>293460.73</v>
      </c>
      <c r="AI91">
        <v>223409.18</v>
      </c>
      <c r="AN91" s="76">
        <f t="shared" si="7"/>
        <v>501667.82999999996</v>
      </c>
      <c r="AO91" s="31">
        <f t="shared" si="8"/>
        <v>6210</v>
      </c>
      <c r="AP91" s="21">
        <f t="shared" si="9"/>
        <v>495457.82999999996</v>
      </c>
      <c r="AQ91" s="15">
        <f t="shared" si="10"/>
        <v>2256323.9500000002</v>
      </c>
      <c r="AR91" s="16">
        <f t="shared" si="11"/>
        <v>1856143.91</v>
      </c>
      <c r="AS91" s="26">
        <f t="shared" si="12"/>
        <v>400180.04000000027</v>
      </c>
    </row>
    <row r="92" spans="1:45" x14ac:dyDescent="0.25">
      <c r="A92" t="s">
        <v>549</v>
      </c>
      <c r="B92" t="s">
        <v>550</v>
      </c>
      <c r="C92" s="71">
        <v>2340</v>
      </c>
      <c r="D92" s="58" t="s">
        <v>1335</v>
      </c>
      <c r="E92" t="s">
        <v>3265</v>
      </c>
      <c r="F92" s="297">
        <v>564165.14</v>
      </c>
      <c r="G92" s="297">
        <v>0</v>
      </c>
      <c r="H92" s="297">
        <v>41134.620000000003</v>
      </c>
      <c r="J92">
        <v>354442.47</v>
      </c>
      <c r="K92">
        <v>293356.96000000002</v>
      </c>
      <c r="N92" s="297">
        <v>5800</v>
      </c>
      <c r="R92" s="297">
        <v>399</v>
      </c>
      <c r="U92">
        <v>-5696.92</v>
      </c>
      <c r="V92">
        <v>1045747.78</v>
      </c>
      <c r="Y92" s="297">
        <v>663167.76</v>
      </c>
      <c r="Z92" s="297">
        <v>158200</v>
      </c>
      <c r="AA92" s="297">
        <v>908.72</v>
      </c>
      <c r="AC92" s="297">
        <v>1066110</v>
      </c>
      <c r="AD92" s="297">
        <v>104540</v>
      </c>
      <c r="AE92">
        <v>1166274.21</v>
      </c>
      <c r="AH92">
        <v>316482.32</v>
      </c>
      <c r="AI92">
        <v>93145.62</v>
      </c>
      <c r="AN92" s="76">
        <f t="shared" si="7"/>
        <v>605299.76</v>
      </c>
      <c r="AO92" s="31">
        <f t="shared" si="8"/>
        <v>6199</v>
      </c>
      <c r="AP92" s="21">
        <f t="shared" si="9"/>
        <v>599100.76</v>
      </c>
      <c r="AQ92" s="15">
        <f t="shared" si="10"/>
        <v>1992926.48</v>
      </c>
      <c r="AR92" s="16">
        <f t="shared" si="11"/>
        <v>1575902.15</v>
      </c>
      <c r="AS92" s="26">
        <f t="shared" si="12"/>
        <v>417024.33000000007</v>
      </c>
    </row>
    <row r="93" spans="1:45" x14ac:dyDescent="0.25">
      <c r="A93" t="s">
        <v>549</v>
      </c>
      <c r="B93" t="s">
        <v>550</v>
      </c>
      <c r="C93" s="71">
        <v>2160</v>
      </c>
      <c r="D93" s="58" t="s">
        <v>1336</v>
      </c>
      <c r="E93" t="s">
        <v>3266</v>
      </c>
      <c r="F93" s="297">
        <v>458936.66</v>
      </c>
      <c r="G93" s="297">
        <v>0</v>
      </c>
      <c r="H93" s="297">
        <v>13381.41</v>
      </c>
      <c r="J93">
        <v>23144.43</v>
      </c>
      <c r="K93">
        <v>251138.05</v>
      </c>
      <c r="R93" s="297">
        <v>1380</v>
      </c>
      <c r="U93">
        <v>302644.17</v>
      </c>
      <c r="V93">
        <v>320699.84999999998</v>
      </c>
      <c r="Y93" s="297">
        <v>727952.63</v>
      </c>
      <c r="AA93" s="297">
        <v>263.62</v>
      </c>
      <c r="AC93" s="297">
        <v>940156</v>
      </c>
      <c r="AD93" s="297">
        <v>516280</v>
      </c>
      <c r="AE93">
        <v>1251790</v>
      </c>
      <c r="AF93">
        <v>19480</v>
      </c>
      <c r="AG93">
        <v>5536</v>
      </c>
      <c r="AH93">
        <v>375745.58</v>
      </c>
      <c r="AI93">
        <v>32974.14</v>
      </c>
      <c r="AN93" s="76">
        <f t="shared" si="7"/>
        <v>472318.06999999995</v>
      </c>
      <c r="AO93" s="31">
        <f t="shared" si="8"/>
        <v>1380</v>
      </c>
      <c r="AP93" s="21">
        <f t="shared" si="9"/>
        <v>470938.06999999995</v>
      </c>
      <c r="AQ93" s="15">
        <f t="shared" si="10"/>
        <v>2184652.25</v>
      </c>
      <c r="AR93" s="16">
        <f t="shared" si="11"/>
        <v>1685525.72</v>
      </c>
      <c r="AS93" s="26">
        <f t="shared" si="12"/>
        <v>499126.53</v>
      </c>
    </row>
    <row r="94" spans="1:45" x14ac:dyDescent="0.25">
      <c r="A94" t="s">
        <v>549</v>
      </c>
      <c r="B94" t="s">
        <v>550</v>
      </c>
      <c r="C94" s="71">
        <v>1723</v>
      </c>
      <c r="D94" s="58" t="s">
        <v>1337</v>
      </c>
      <c r="E94" t="s">
        <v>3267</v>
      </c>
      <c r="F94" s="297">
        <v>232895.32</v>
      </c>
      <c r="G94" s="297">
        <v>1200</v>
      </c>
      <c r="H94" s="297">
        <v>6026.84</v>
      </c>
      <c r="J94">
        <v>463268.24</v>
      </c>
      <c r="K94">
        <v>163954.74</v>
      </c>
      <c r="U94">
        <v>100689.64</v>
      </c>
      <c r="V94">
        <v>810688.21</v>
      </c>
      <c r="Y94" s="297">
        <v>566649.65</v>
      </c>
      <c r="AA94" s="297">
        <v>389.43</v>
      </c>
      <c r="AC94" s="297">
        <v>617404.9</v>
      </c>
      <c r="AD94" s="297">
        <v>104240</v>
      </c>
      <c r="AE94">
        <v>710149.9</v>
      </c>
      <c r="AG94">
        <v>3408</v>
      </c>
      <c r="AH94">
        <v>330690.71999999997</v>
      </c>
      <c r="AI94">
        <v>70588.070000000007</v>
      </c>
      <c r="AN94" s="76">
        <f t="shared" si="7"/>
        <v>240122.16</v>
      </c>
      <c r="AO94" s="31">
        <f t="shared" si="8"/>
        <v>0</v>
      </c>
      <c r="AP94" s="21">
        <f t="shared" si="9"/>
        <v>240122.16</v>
      </c>
      <c r="AQ94" s="15">
        <f t="shared" si="10"/>
        <v>1288683.98</v>
      </c>
      <c r="AR94" s="16">
        <f t="shared" si="11"/>
        <v>1114836.69</v>
      </c>
      <c r="AS94" s="26">
        <f t="shared" si="12"/>
        <v>173847.29000000004</v>
      </c>
    </row>
    <row r="95" spans="1:45" x14ac:dyDescent="0.25">
      <c r="A95" t="s">
        <v>549</v>
      </c>
      <c r="B95" t="s">
        <v>550</v>
      </c>
      <c r="C95" s="71">
        <v>2675</v>
      </c>
      <c r="D95" s="58" t="s">
        <v>1338</v>
      </c>
      <c r="E95" t="s">
        <v>3268</v>
      </c>
      <c r="F95" s="297">
        <v>96909.75</v>
      </c>
      <c r="G95" s="297">
        <v>0</v>
      </c>
      <c r="H95" s="297">
        <v>183149.33</v>
      </c>
      <c r="J95">
        <v>3</v>
      </c>
      <c r="K95">
        <v>833214.25</v>
      </c>
      <c r="N95" s="297">
        <v>6000</v>
      </c>
      <c r="R95" s="297">
        <v>924.64</v>
      </c>
      <c r="U95">
        <v>622517.82999999996</v>
      </c>
      <c r="V95">
        <v>573056.03</v>
      </c>
      <c r="W95" s="297">
        <v>8319.1299999999992</v>
      </c>
      <c r="X95" s="297">
        <v>924.82</v>
      </c>
      <c r="Y95" s="297">
        <v>588684.65</v>
      </c>
      <c r="Z95" s="297">
        <v>70000</v>
      </c>
      <c r="AC95" s="297">
        <v>1315845</v>
      </c>
      <c r="AD95" s="297">
        <v>553181</v>
      </c>
      <c r="AE95">
        <v>1442707</v>
      </c>
      <c r="AH95">
        <v>767412.51</v>
      </c>
      <c r="AI95">
        <v>182315.91</v>
      </c>
      <c r="AL95">
        <v>221.35</v>
      </c>
      <c r="AN95" s="76">
        <f t="shared" si="7"/>
        <v>280059.07999999996</v>
      </c>
      <c r="AO95" s="31">
        <f t="shared" si="8"/>
        <v>6924.64</v>
      </c>
      <c r="AP95" s="21">
        <f t="shared" si="9"/>
        <v>273134.43999999994</v>
      </c>
      <c r="AQ95" s="15">
        <f t="shared" si="10"/>
        <v>2536954.6</v>
      </c>
      <c r="AR95" s="16">
        <f t="shared" si="11"/>
        <v>2392656.77</v>
      </c>
      <c r="AS95" s="26">
        <f t="shared" si="12"/>
        <v>144297.83000000007</v>
      </c>
    </row>
    <row r="96" spans="1:45" x14ac:dyDescent="0.25">
      <c r="A96" t="s">
        <v>549</v>
      </c>
      <c r="B96" t="s">
        <v>550</v>
      </c>
      <c r="C96" s="71">
        <v>1715</v>
      </c>
      <c r="D96" s="58" t="s">
        <v>1339</v>
      </c>
      <c r="E96" t="s">
        <v>3269</v>
      </c>
      <c r="F96" s="297">
        <v>132674.13</v>
      </c>
      <c r="G96" s="297">
        <v>0</v>
      </c>
      <c r="H96" s="297">
        <v>10488.53</v>
      </c>
      <c r="J96">
        <v>1305334.04</v>
      </c>
      <c r="K96">
        <v>155844.97</v>
      </c>
      <c r="N96" s="297">
        <v>13550</v>
      </c>
      <c r="R96" s="297">
        <v>2427.88</v>
      </c>
      <c r="U96">
        <v>-201215.75</v>
      </c>
      <c r="V96">
        <v>1997218.5</v>
      </c>
      <c r="Y96" s="297">
        <v>548137.9</v>
      </c>
      <c r="Z96" s="297">
        <v>74000</v>
      </c>
      <c r="AA96" s="297">
        <v>228.58</v>
      </c>
      <c r="AC96" s="297">
        <v>1033360</v>
      </c>
      <c r="AE96">
        <v>1143260</v>
      </c>
      <c r="AH96">
        <v>378925.05</v>
      </c>
      <c r="AI96">
        <v>135313.67000000001</v>
      </c>
      <c r="AL96">
        <v>6.72</v>
      </c>
      <c r="AN96" s="76">
        <f t="shared" si="7"/>
        <v>143162.66</v>
      </c>
      <c r="AO96" s="31">
        <f t="shared" si="8"/>
        <v>15977.880000000001</v>
      </c>
      <c r="AP96" s="21">
        <f t="shared" si="9"/>
        <v>127184.78</v>
      </c>
      <c r="AQ96" s="15">
        <f t="shared" si="10"/>
        <v>1655726.48</v>
      </c>
      <c r="AR96" s="16">
        <f t="shared" si="11"/>
        <v>1657505.44</v>
      </c>
      <c r="AS96" s="26">
        <f t="shared" si="12"/>
        <v>-1778.9599999999627</v>
      </c>
    </row>
    <row r="97" spans="1:45" x14ac:dyDescent="0.25">
      <c r="A97" t="s">
        <v>549</v>
      </c>
      <c r="B97" t="s">
        <v>550</v>
      </c>
      <c r="C97" s="71">
        <v>3187</v>
      </c>
      <c r="D97" s="58" t="s">
        <v>1340</v>
      </c>
      <c r="E97" t="s">
        <v>3270</v>
      </c>
      <c r="F97" s="297">
        <v>466254.77</v>
      </c>
      <c r="G97" s="297">
        <v>116520</v>
      </c>
      <c r="H97" s="297">
        <v>16615.72</v>
      </c>
      <c r="J97">
        <v>143654.31</v>
      </c>
      <c r="K97">
        <v>216527.68</v>
      </c>
      <c r="N97" s="297">
        <v>6000</v>
      </c>
      <c r="R97" s="297">
        <v>367.75</v>
      </c>
      <c r="U97">
        <v>363663.43</v>
      </c>
      <c r="V97">
        <v>569833.9</v>
      </c>
      <c r="Y97" s="297">
        <v>339359.79</v>
      </c>
      <c r="Z97" s="297">
        <v>366000</v>
      </c>
      <c r="AA97" s="297">
        <v>457.71</v>
      </c>
      <c r="AC97" s="297">
        <v>1102380</v>
      </c>
      <c r="AD97" s="297">
        <v>346800</v>
      </c>
      <c r="AE97">
        <v>1341614</v>
      </c>
      <c r="AF97">
        <v>11360</v>
      </c>
      <c r="AH97">
        <v>347475.43</v>
      </c>
      <c r="AI97">
        <v>95400.67</v>
      </c>
      <c r="AN97" s="76">
        <f t="shared" si="7"/>
        <v>599390.49</v>
      </c>
      <c r="AO97" s="31">
        <f t="shared" si="8"/>
        <v>6367.75</v>
      </c>
      <c r="AP97" s="21">
        <f t="shared" si="9"/>
        <v>593022.74</v>
      </c>
      <c r="AQ97" s="15">
        <f t="shared" si="10"/>
        <v>2154997.5</v>
      </c>
      <c r="AR97" s="16">
        <f t="shared" si="11"/>
        <v>1795850.0999999999</v>
      </c>
      <c r="AS97" s="26">
        <f t="shared" si="12"/>
        <v>359147.40000000014</v>
      </c>
    </row>
    <row r="98" spans="1:45" x14ac:dyDescent="0.25">
      <c r="A98" t="s">
        <v>549</v>
      </c>
      <c r="B98" t="s">
        <v>550</v>
      </c>
      <c r="C98" s="71">
        <v>2867</v>
      </c>
      <c r="D98" s="58" t="s">
        <v>1341</v>
      </c>
      <c r="E98" t="s">
        <v>3271</v>
      </c>
      <c r="F98" s="297">
        <v>732570.14</v>
      </c>
      <c r="G98" s="297">
        <v>0</v>
      </c>
      <c r="H98" s="297">
        <v>48242.96</v>
      </c>
      <c r="J98">
        <v>8754.51</v>
      </c>
      <c r="K98">
        <v>497097.14</v>
      </c>
      <c r="N98" s="297">
        <v>6000</v>
      </c>
      <c r="R98" s="297">
        <v>509.5</v>
      </c>
      <c r="U98">
        <v>306953.2</v>
      </c>
      <c r="V98">
        <v>528870.26</v>
      </c>
      <c r="Y98" s="297">
        <v>830978.39</v>
      </c>
      <c r="Z98" s="297">
        <v>493000</v>
      </c>
      <c r="AA98" s="297">
        <v>1490.52</v>
      </c>
      <c r="AC98" s="297">
        <v>857660</v>
      </c>
      <c r="AD98" s="297">
        <v>357756</v>
      </c>
      <c r="AE98">
        <v>1159336</v>
      </c>
      <c r="AF98">
        <v>320</v>
      </c>
      <c r="AH98">
        <v>591216.14</v>
      </c>
      <c r="AI98">
        <v>119476.9</v>
      </c>
      <c r="AN98" s="76">
        <f t="shared" si="7"/>
        <v>780813.1</v>
      </c>
      <c r="AO98" s="31">
        <f t="shared" si="8"/>
        <v>6509.5</v>
      </c>
      <c r="AP98" s="21">
        <f t="shared" si="9"/>
        <v>774303.6</v>
      </c>
      <c r="AQ98" s="15">
        <f t="shared" si="10"/>
        <v>2540884.91</v>
      </c>
      <c r="AR98" s="16">
        <f t="shared" si="11"/>
        <v>1870349.04</v>
      </c>
      <c r="AS98" s="26">
        <f t="shared" si="12"/>
        <v>670535.87000000011</v>
      </c>
    </row>
    <row r="99" spans="1:45" x14ac:dyDescent="0.25">
      <c r="A99" t="s">
        <v>549</v>
      </c>
      <c r="B99" t="s">
        <v>550</v>
      </c>
      <c r="C99" s="71">
        <v>3076</v>
      </c>
      <c r="D99" s="58" t="s">
        <v>1342</v>
      </c>
      <c r="E99" t="s">
        <v>3272</v>
      </c>
      <c r="F99" s="297">
        <v>564014.12</v>
      </c>
      <c r="G99" s="297">
        <v>0</v>
      </c>
      <c r="H99" s="297">
        <v>179468.27</v>
      </c>
      <c r="J99">
        <v>4660.59</v>
      </c>
      <c r="K99">
        <v>246767.29</v>
      </c>
      <c r="N99" s="297">
        <v>5500</v>
      </c>
      <c r="R99" s="297">
        <v>1955.32</v>
      </c>
      <c r="U99">
        <v>-221307.91</v>
      </c>
      <c r="V99">
        <v>713142.2</v>
      </c>
      <c r="Y99" s="297">
        <v>1135951.3500000001</v>
      </c>
      <c r="AA99" s="297">
        <v>903.11</v>
      </c>
      <c r="AC99" s="297">
        <v>1399151.1</v>
      </c>
      <c r="AD99" s="297">
        <v>125678.58</v>
      </c>
      <c r="AE99">
        <v>1595057.1</v>
      </c>
      <c r="AH99">
        <v>219945.82</v>
      </c>
      <c r="AI99">
        <v>52005.56</v>
      </c>
      <c r="AJ99">
        <v>100000</v>
      </c>
      <c r="AN99" s="76">
        <f t="shared" si="7"/>
        <v>743482.39</v>
      </c>
      <c r="AO99" s="31">
        <f t="shared" si="8"/>
        <v>7455.32</v>
      </c>
      <c r="AP99" s="21">
        <f t="shared" si="9"/>
        <v>736027.07000000007</v>
      </c>
      <c r="AQ99" s="15">
        <f t="shared" si="10"/>
        <v>2661684.1400000006</v>
      </c>
      <c r="AR99" s="16">
        <f t="shared" si="11"/>
        <v>1967008.4800000002</v>
      </c>
      <c r="AS99" s="26">
        <f t="shared" si="12"/>
        <v>694675.66000000038</v>
      </c>
    </row>
    <row r="100" spans="1:45" x14ac:dyDescent="0.25">
      <c r="A100" t="s">
        <v>549</v>
      </c>
      <c r="B100" t="s">
        <v>550</v>
      </c>
      <c r="C100" s="71">
        <v>2086</v>
      </c>
      <c r="D100" s="58" t="s">
        <v>1343</v>
      </c>
      <c r="E100" t="s">
        <v>3273</v>
      </c>
      <c r="F100" s="297">
        <v>202055.29</v>
      </c>
      <c r="G100" s="297">
        <v>0</v>
      </c>
      <c r="H100" s="297">
        <v>53790.58</v>
      </c>
      <c r="J100">
        <v>149680.15</v>
      </c>
      <c r="K100">
        <v>291585.73</v>
      </c>
      <c r="N100" s="297">
        <v>6000</v>
      </c>
      <c r="R100" s="297">
        <v>230</v>
      </c>
      <c r="U100">
        <v>307855.28999999998</v>
      </c>
      <c r="V100">
        <v>673323.61</v>
      </c>
      <c r="Y100" s="297">
        <v>471834</v>
      </c>
      <c r="AA100" s="297">
        <v>652.97</v>
      </c>
      <c r="AC100" s="297">
        <v>401650</v>
      </c>
      <c r="AD100" s="297">
        <v>304160</v>
      </c>
      <c r="AE100">
        <v>610187</v>
      </c>
      <c r="AF100">
        <v>1820</v>
      </c>
      <c r="AH100">
        <v>527832.94999999995</v>
      </c>
      <c r="AI100">
        <v>149524.17000000001</v>
      </c>
      <c r="AN100" s="76">
        <f t="shared" si="7"/>
        <v>255845.87</v>
      </c>
      <c r="AO100" s="31">
        <f t="shared" si="8"/>
        <v>6230</v>
      </c>
      <c r="AP100" s="21">
        <f t="shared" si="9"/>
        <v>249615.87</v>
      </c>
      <c r="AQ100" s="15">
        <f t="shared" si="10"/>
        <v>1178296.97</v>
      </c>
      <c r="AR100" s="16">
        <f t="shared" si="11"/>
        <v>1289364.1199999999</v>
      </c>
      <c r="AS100" s="26">
        <f t="shared" si="12"/>
        <v>-111067.14999999991</v>
      </c>
    </row>
    <row r="101" spans="1:45" x14ac:dyDescent="0.25">
      <c r="A101" t="s">
        <v>549</v>
      </c>
      <c r="B101" t="s">
        <v>550</v>
      </c>
      <c r="C101" s="71">
        <v>1893</v>
      </c>
      <c r="D101" s="58" t="s">
        <v>1344</v>
      </c>
      <c r="E101" t="s">
        <v>3274</v>
      </c>
      <c r="F101" s="297">
        <v>356606.15</v>
      </c>
      <c r="G101" s="297">
        <v>0</v>
      </c>
      <c r="H101" s="297">
        <v>6875.97</v>
      </c>
      <c r="J101">
        <v>3</v>
      </c>
      <c r="K101">
        <v>254072.16</v>
      </c>
      <c r="N101" s="297">
        <v>5000</v>
      </c>
      <c r="R101" s="297">
        <v>210</v>
      </c>
      <c r="U101">
        <v>-584685.38</v>
      </c>
      <c r="V101">
        <v>1404582.07</v>
      </c>
      <c r="Y101" s="297">
        <v>550349.98</v>
      </c>
      <c r="AA101" s="297">
        <v>543.66</v>
      </c>
      <c r="AC101" s="297">
        <v>908030</v>
      </c>
      <c r="AD101" s="297">
        <v>125100</v>
      </c>
      <c r="AE101">
        <v>1039990</v>
      </c>
      <c r="AH101">
        <v>486451.3</v>
      </c>
      <c r="AI101">
        <v>65371.75</v>
      </c>
      <c r="AN101" s="76">
        <f t="shared" si="7"/>
        <v>363482.12</v>
      </c>
      <c r="AO101" s="31">
        <f t="shared" si="8"/>
        <v>5210</v>
      </c>
      <c r="AP101" s="21">
        <f t="shared" si="9"/>
        <v>358272.12</v>
      </c>
      <c r="AQ101" s="15">
        <f t="shared" si="10"/>
        <v>1584023.6400000001</v>
      </c>
      <c r="AR101" s="16">
        <f t="shared" si="11"/>
        <v>1591813.05</v>
      </c>
      <c r="AS101" s="26">
        <f t="shared" si="12"/>
        <v>-7789.4099999999162</v>
      </c>
    </row>
    <row r="102" spans="1:45" x14ac:dyDescent="0.25">
      <c r="A102" t="s">
        <v>549</v>
      </c>
      <c r="B102" t="s">
        <v>550</v>
      </c>
      <c r="C102" s="71">
        <v>2677</v>
      </c>
      <c r="D102" s="58" t="s">
        <v>1345</v>
      </c>
      <c r="E102" t="s">
        <v>3275</v>
      </c>
      <c r="F102" s="297">
        <v>192727.42</v>
      </c>
      <c r="G102" s="297">
        <v>0</v>
      </c>
      <c r="H102" s="297">
        <v>78065.73</v>
      </c>
      <c r="J102">
        <v>1</v>
      </c>
      <c r="K102">
        <v>156764.73000000001</v>
      </c>
      <c r="N102" s="297">
        <v>6000</v>
      </c>
      <c r="R102" s="297">
        <v>406</v>
      </c>
      <c r="U102">
        <v>37239.22</v>
      </c>
      <c r="V102">
        <v>819557.49</v>
      </c>
      <c r="Y102" s="297">
        <v>392305.32</v>
      </c>
      <c r="AA102" s="297">
        <v>7963.97</v>
      </c>
      <c r="AB102" s="297">
        <v>4900</v>
      </c>
      <c r="AC102" s="297">
        <v>3399090</v>
      </c>
      <c r="AD102" s="297">
        <v>162400</v>
      </c>
      <c r="AE102">
        <v>3582914.81</v>
      </c>
      <c r="AF102">
        <v>1820</v>
      </c>
      <c r="AG102">
        <v>11470</v>
      </c>
      <c r="AH102">
        <v>239219.69</v>
      </c>
      <c r="AI102">
        <v>322118.62</v>
      </c>
      <c r="AN102" s="76">
        <f t="shared" si="7"/>
        <v>270793.15000000002</v>
      </c>
      <c r="AO102" s="31">
        <f t="shared" si="8"/>
        <v>6406</v>
      </c>
      <c r="AP102" s="21">
        <f t="shared" si="9"/>
        <v>264387.15000000002</v>
      </c>
      <c r="AQ102" s="15">
        <f t="shared" si="10"/>
        <v>3966659.29</v>
      </c>
      <c r="AR102" s="16">
        <f t="shared" si="11"/>
        <v>4157543.12</v>
      </c>
      <c r="AS102" s="26">
        <f t="shared" si="12"/>
        <v>-190883.83000000007</v>
      </c>
    </row>
    <row r="103" spans="1:45" x14ac:dyDescent="0.25">
      <c r="A103" t="s">
        <v>549</v>
      </c>
      <c r="B103" t="s">
        <v>550</v>
      </c>
      <c r="C103" s="71">
        <v>2827</v>
      </c>
      <c r="D103" s="58" t="s">
        <v>1346</v>
      </c>
      <c r="E103" t="s">
        <v>3278</v>
      </c>
      <c r="F103" s="297">
        <v>85959.66</v>
      </c>
      <c r="G103" s="297">
        <v>0</v>
      </c>
      <c r="H103" s="297">
        <v>136479.04000000001</v>
      </c>
      <c r="J103">
        <v>2</v>
      </c>
      <c r="K103">
        <v>470877.9</v>
      </c>
      <c r="N103" s="297">
        <v>6300</v>
      </c>
      <c r="R103" s="297">
        <v>0</v>
      </c>
      <c r="U103">
        <v>186727.36</v>
      </c>
      <c r="V103">
        <v>474645.55</v>
      </c>
      <c r="Y103" s="297">
        <v>610562.37</v>
      </c>
      <c r="AA103" s="297">
        <v>356.71</v>
      </c>
      <c r="AC103" s="297">
        <v>1456885.5</v>
      </c>
      <c r="AD103" s="297">
        <v>151760</v>
      </c>
      <c r="AE103">
        <v>1549253.5</v>
      </c>
      <c r="AH103">
        <v>333403.86</v>
      </c>
      <c r="AI103">
        <v>125926.53</v>
      </c>
      <c r="AN103" s="76">
        <f t="shared" si="7"/>
        <v>222438.7</v>
      </c>
      <c r="AO103" s="31">
        <f t="shared" si="8"/>
        <v>6300</v>
      </c>
      <c r="AP103" s="21">
        <f t="shared" si="9"/>
        <v>216138.7</v>
      </c>
      <c r="AQ103" s="15">
        <f t="shared" si="10"/>
        <v>2219564.58</v>
      </c>
      <c r="AR103" s="16">
        <f t="shared" si="11"/>
        <v>2008583.89</v>
      </c>
      <c r="AS103" s="26">
        <f t="shared" si="12"/>
        <v>210980.69000000018</v>
      </c>
    </row>
    <row r="104" spans="1:45" x14ac:dyDescent="0.25">
      <c r="A104" t="s">
        <v>549</v>
      </c>
      <c r="B104" t="s">
        <v>550</v>
      </c>
      <c r="C104" s="71">
        <v>3372</v>
      </c>
      <c r="D104" s="58" t="s">
        <v>1347</v>
      </c>
      <c r="E104" t="s">
        <v>3279</v>
      </c>
      <c r="F104" s="297">
        <v>555675.75</v>
      </c>
      <c r="G104" s="297">
        <v>15000</v>
      </c>
      <c r="H104" s="297">
        <v>380040.86</v>
      </c>
      <c r="J104">
        <v>6284.01</v>
      </c>
      <c r="K104">
        <v>178420.94</v>
      </c>
      <c r="N104" s="297">
        <v>5000</v>
      </c>
      <c r="R104" s="297">
        <v>1681.14</v>
      </c>
      <c r="U104">
        <v>178203</v>
      </c>
      <c r="V104">
        <v>1172968.6100000001</v>
      </c>
      <c r="Y104" s="297">
        <v>869380.01</v>
      </c>
      <c r="AA104" s="297">
        <v>704.65</v>
      </c>
      <c r="AC104" s="297">
        <v>463400</v>
      </c>
      <c r="AD104" s="297">
        <v>295987.84999999998</v>
      </c>
      <c r="AE104">
        <v>770347.21</v>
      </c>
      <c r="AF104">
        <v>1140</v>
      </c>
      <c r="AH104">
        <v>726281.3</v>
      </c>
      <c r="AI104">
        <v>115727.48</v>
      </c>
      <c r="AL104">
        <v>5957.71</v>
      </c>
      <c r="AN104" s="76">
        <f t="shared" si="7"/>
        <v>950716.61</v>
      </c>
      <c r="AO104" s="31">
        <f t="shared" si="8"/>
        <v>6681.14</v>
      </c>
      <c r="AP104" s="21">
        <f t="shared" si="9"/>
        <v>944035.47</v>
      </c>
      <c r="AQ104" s="15">
        <f t="shared" si="10"/>
        <v>1629472.5100000002</v>
      </c>
      <c r="AR104" s="16">
        <f t="shared" si="11"/>
        <v>1619453.7</v>
      </c>
      <c r="AS104" s="26">
        <f t="shared" si="12"/>
        <v>10018.810000000289</v>
      </c>
    </row>
    <row r="105" spans="1:45" x14ac:dyDescent="0.25">
      <c r="A105" t="s">
        <v>549</v>
      </c>
      <c r="B105" t="s">
        <v>550</v>
      </c>
      <c r="C105" s="71">
        <v>1747</v>
      </c>
      <c r="D105" s="58" t="s">
        <v>1348</v>
      </c>
      <c r="E105" t="s">
        <v>3327</v>
      </c>
      <c r="F105" s="297">
        <v>295207.83</v>
      </c>
      <c r="G105" s="297">
        <v>0</v>
      </c>
      <c r="H105" s="297">
        <v>14522.16</v>
      </c>
      <c r="J105">
        <v>238907.05</v>
      </c>
      <c r="K105">
        <v>346706.57</v>
      </c>
      <c r="N105" s="297">
        <v>6000</v>
      </c>
      <c r="R105" s="297">
        <v>400</v>
      </c>
      <c r="U105">
        <v>199556.62</v>
      </c>
      <c r="V105">
        <v>764461.81</v>
      </c>
      <c r="Y105" s="297">
        <v>445659.64</v>
      </c>
      <c r="AA105" s="297">
        <v>848.31</v>
      </c>
      <c r="AC105" s="297">
        <v>1396000</v>
      </c>
      <c r="AD105" s="297">
        <v>311520</v>
      </c>
      <c r="AE105">
        <v>1547065</v>
      </c>
      <c r="AF105">
        <v>19150</v>
      </c>
      <c r="AH105">
        <v>195732.89</v>
      </c>
      <c r="AI105">
        <v>178424.88</v>
      </c>
      <c r="AL105">
        <v>540</v>
      </c>
      <c r="AN105" s="76">
        <f t="shared" si="7"/>
        <v>309729.99</v>
      </c>
      <c r="AO105" s="31">
        <f t="shared" si="8"/>
        <v>6400</v>
      </c>
      <c r="AP105" s="21">
        <f t="shared" si="9"/>
        <v>303329.99</v>
      </c>
      <c r="AQ105" s="15">
        <f t="shared" si="10"/>
        <v>2154027.9500000002</v>
      </c>
      <c r="AR105" s="16">
        <f t="shared" si="11"/>
        <v>1940912.77</v>
      </c>
      <c r="AS105" s="26">
        <f t="shared" si="12"/>
        <v>213115.18000000017</v>
      </c>
    </row>
    <row r="106" spans="1:45" x14ac:dyDescent="0.25">
      <c r="A106" t="s">
        <v>549</v>
      </c>
      <c r="B106" t="s">
        <v>550</v>
      </c>
      <c r="C106" s="71">
        <v>2607</v>
      </c>
      <c r="D106" s="58" t="s">
        <v>1349</v>
      </c>
      <c r="E106" t="s">
        <v>3328</v>
      </c>
      <c r="F106" s="297">
        <v>457555.72</v>
      </c>
      <c r="G106" s="297">
        <v>0</v>
      </c>
      <c r="H106" s="297">
        <v>25689.63</v>
      </c>
      <c r="J106">
        <v>892884.15</v>
      </c>
      <c r="K106">
        <v>139823.14000000001</v>
      </c>
      <c r="N106" s="297">
        <v>6000</v>
      </c>
      <c r="R106" s="297">
        <v>2908</v>
      </c>
      <c r="U106">
        <v>-68530.87</v>
      </c>
      <c r="V106">
        <v>1440238.21</v>
      </c>
      <c r="Y106" s="297">
        <v>831015.05</v>
      </c>
      <c r="AA106" s="297">
        <v>190.67</v>
      </c>
      <c r="AC106" s="297">
        <v>1263500</v>
      </c>
      <c r="AD106" s="297">
        <v>67400</v>
      </c>
      <c r="AE106">
        <v>1467139</v>
      </c>
      <c r="AF106">
        <v>1420</v>
      </c>
      <c r="AH106">
        <v>268532.75</v>
      </c>
      <c r="AI106">
        <v>142901.46</v>
      </c>
      <c r="AL106">
        <v>25.21</v>
      </c>
      <c r="AN106" s="76">
        <f t="shared" si="7"/>
        <v>483245.35</v>
      </c>
      <c r="AO106" s="31">
        <f t="shared" si="8"/>
        <v>8908</v>
      </c>
      <c r="AP106" s="21">
        <f t="shared" si="9"/>
        <v>474337.35</v>
      </c>
      <c r="AQ106" s="15">
        <f t="shared" si="10"/>
        <v>2162105.7200000002</v>
      </c>
      <c r="AR106" s="16">
        <f t="shared" si="11"/>
        <v>1880018.42</v>
      </c>
      <c r="AS106" s="26">
        <f t="shared" si="12"/>
        <v>282087.30000000028</v>
      </c>
    </row>
    <row r="107" spans="1:45" x14ac:dyDescent="0.25">
      <c r="A107" t="s">
        <v>549</v>
      </c>
      <c r="B107" t="s">
        <v>550</v>
      </c>
      <c r="C107" s="71">
        <v>2124</v>
      </c>
      <c r="D107" s="58" t="s">
        <v>1350</v>
      </c>
      <c r="E107" t="s">
        <v>3333</v>
      </c>
      <c r="F107" s="297">
        <v>1211873.43</v>
      </c>
      <c r="G107" s="297">
        <v>0</v>
      </c>
      <c r="H107" s="297">
        <v>71252.34</v>
      </c>
      <c r="J107">
        <v>1781216.95</v>
      </c>
      <c r="K107">
        <v>247161.25</v>
      </c>
      <c r="N107" s="297">
        <v>11300</v>
      </c>
      <c r="R107" s="297">
        <v>150</v>
      </c>
      <c r="U107">
        <v>521836.13</v>
      </c>
      <c r="V107">
        <v>2616413.23</v>
      </c>
      <c r="Y107" s="297">
        <v>809420.74</v>
      </c>
      <c r="Z107" s="297">
        <v>76640</v>
      </c>
      <c r="AA107" s="297">
        <v>2677.15</v>
      </c>
      <c r="AC107" s="297">
        <v>537750</v>
      </c>
      <c r="AD107" s="297">
        <v>209950</v>
      </c>
      <c r="AE107">
        <v>689801.82</v>
      </c>
      <c r="AF107">
        <v>320</v>
      </c>
      <c r="AH107">
        <v>312862.34000000003</v>
      </c>
      <c r="AI107">
        <v>192974.12</v>
      </c>
      <c r="AN107" s="76">
        <f t="shared" si="7"/>
        <v>1283125.77</v>
      </c>
      <c r="AO107" s="31">
        <f t="shared" si="8"/>
        <v>11450</v>
      </c>
      <c r="AP107" s="21">
        <f t="shared" si="9"/>
        <v>1271675.77</v>
      </c>
      <c r="AQ107" s="15">
        <f t="shared" si="10"/>
        <v>1636437.8900000001</v>
      </c>
      <c r="AR107" s="16">
        <f t="shared" si="11"/>
        <v>1195958.2799999998</v>
      </c>
      <c r="AS107" s="26">
        <f t="shared" si="12"/>
        <v>440479.61000000034</v>
      </c>
    </row>
    <row r="108" spans="1:45" x14ac:dyDescent="0.25">
      <c r="A108" t="s">
        <v>553</v>
      </c>
      <c r="B108" t="s">
        <v>554</v>
      </c>
      <c r="C108" s="71">
        <v>2908</v>
      </c>
      <c r="D108" s="58" t="s">
        <v>1351</v>
      </c>
      <c r="E108" t="s">
        <v>3281</v>
      </c>
      <c r="F108" s="297">
        <v>145777.24</v>
      </c>
      <c r="G108" s="297">
        <v>0</v>
      </c>
      <c r="H108" s="297">
        <v>38164.78</v>
      </c>
      <c r="J108">
        <v>-6719.29</v>
      </c>
      <c r="K108">
        <v>134678.49</v>
      </c>
      <c r="R108" s="297">
        <v>1001.3</v>
      </c>
      <c r="U108">
        <v>-1905053.59</v>
      </c>
      <c r="V108">
        <v>2310952.34</v>
      </c>
      <c r="W108" s="297">
        <v>117</v>
      </c>
      <c r="Y108" s="297">
        <v>758868.61</v>
      </c>
      <c r="Z108" s="297">
        <v>75000</v>
      </c>
      <c r="AA108" s="297">
        <v>529.12</v>
      </c>
      <c r="AC108" s="297">
        <v>872340</v>
      </c>
      <c r="AD108" s="297">
        <v>208280</v>
      </c>
      <c r="AE108">
        <v>1046840.64</v>
      </c>
      <c r="AH108">
        <v>721782.26</v>
      </c>
      <c r="AI108">
        <v>45835.66</v>
      </c>
      <c r="AN108" s="76">
        <f t="shared" si="7"/>
        <v>183942.02</v>
      </c>
      <c r="AO108" s="31">
        <f t="shared" si="8"/>
        <v>1001.3</v>
      </c>
      <c r="AP108" s="21">
        <f t="shared" si="9"/>
        <v>182940.72</v>
      </c>
      <c r="AQ108" s="15">
        <f t="shared" si="10"/>
        <v>1915134.73</v>
      </c>
      <c r="AR108" s="16">
        <f t="shared" si="11"/>
        <v>1814458.5599999998</v>
      </c>
      <c r="AS108" s="26">
        <f t="shared" si="12"/>
        <v>100676.17000000016</v>
      </c>
    </row>
    <row r="109" spans="1:45" x14ac:dyDescent="0.25">
      <c r="A109" t="s">
        <v>553</v>
      </c>
      <c r="B109" t="s">
        <v>554</v>
      </c>
      <c r="C109" s="71">
        <v>2944</v>
      </c>
      <c r="D109" s="58" t="s">
        <v>1352</v>
      </c>
      <c r="E109" t="s">
        <v>3282</v>
      </c>
      <c r="F109" s="297">
        <v>871913.94</v>
      </c>
      <c r="G109" s="297">
        <v>0</v>
      </c>
      <c r="H109" s="297">
        <v>35350.050000000003</v>
      </c>
      <c r="J109">
        <v>1239048.55</v>
      </c>
      <c r="K109">
        <v>82886.59</v>
      </c>
      <c r="O109" s="297">
        <v>6000</v>
      </c>
      <c r="R109" s="297">
        <v>532.72</v>
      </c>
      <c r="U109">
        <v>794380.63</v>
      </c>
      <c r="V109">
        <v>1228203.58</v>
      </c>
      <c r="Y109" s="297">
        <v>617914.84</v>
      </c>
      <c r="Z109" s="297">
        <v>75000</v>
      </c>
      <c r="AA109" s="297">
        <v>949.6</v>
      </c>
      <c r="AC109" s="297">
        <v>697500</v>
      </c>
      <c r="AD109" s="297">
        <v>144300</v>
      </c>
      <c r="AE109">
        <v>872526.84</v>
      </c>
      <c r="AH109">
        <v>248504.17</v>
      </c>
      <c r="AI109">
        <v>107896.23</v>
      </c>
      <c r="AN109" s="76">
        <f t="shared" si="7"/>
        <v>907263.99</v>
      </c>
      <c r="AO109" s="31">
        <f t="shared" si="8"/>
        <v>6532.72</v>
      </c>
      <c r="AP109" s="21">
        <f t="shared" si="9"/>
        <v>900731.27</v>
      </c>
      <c r="AQ109" s="15">
        <f t="shared" si="10"/>
        <v>1535664.44</v>
      </c>
      <c r="AR109" s="16">
        <f t="shared" si="11"/>
        <v>1228927.24</v>
      </c>
      <c r="AS109" s="26">
        <f t="shared" si="12"/>
        <v>306737.19999999995</v>
      </c>
    </row>
    <row r="110" spans="1:45" x14ac:dyDescent="0.25">
      <c r="A110" t="s">
        <v>553</v>
      </c>
      <c r="B110" t="s">
        <v>554</v>
      </c>
      <c r="C110" s="71">
        <v>4209</v>
      </c>
      <c r="D110" s="58" t="s">
        <v>1353</v>
      </c>
      <c r="E110" t="s">
        <v>3283</v>
      </c>
      <c r="F110" s="297">
        <v>229514.76</v>
      </c>
      <c r="G110" s="297">
        <v>0</v>
      </c>
      <c r="H110" s="297">
        <v>29077.42</v>
      </c>
      <c r="J110">
        <v>1208001.1100000001</v>
      </c>
      <c r="K110">
        <v>150206.89000000001</v>
      </c>
      <c r="O110" s="297">
        <v>6000</v>
      </c>
      <c r="R110" s="297">
        <v>555.89</v>
      </c>
      <c r="U110">
        <v>302595.07</v>
      </c>
      <c r="V110">
        <v>1322855.6000000001</v>
      </c>
      <c r="Y110" s="297">
        <v>800375.45</v>
      </c>
      <c r="Z110" s="297">
        <v>91000</v>
      </c>
      <c r="AA110" s="297">
        <v>467.06</v>
      </c>
      <c r="AC110" s="297">
        <v>859950</v>
      </c>
      <c r="AD110" s="297">
        <v>288400</v>
      </c>
      <c r="AE110">
        <v>1035652.8</v>
      </c>
      <c r="AH110">
        <v>645481.68000000005</v>
      </c>
      <c r="AI110">
        <v>104980.41</v>
      </c>
      <c r="AN110" s="76">
        <f t="shared" si="7"/>
        <v>258592.18</v>
      </c>
      <c r="AO110" s="31">
        <f t="shared" si="8"/>
        <v>6555.89</v>
      </c>
      <c r="AP110" s="21">
        <f t="shared" si="9"/>
        <v>252036.28999999998</v>
      </c>
      <c r="AQ110" s="15">
        <f t="shared" si="10"/>
        <v>2040192.51</v>
      </c>
      <c r="AR110" s="16">
        <f t="shared" si="11"/>
        <v>1786114.89</v>
      </c>
      <c r="AS110" s="26">
        <f t="shared" si="12"/>
        <v>254077.62000000011</v>
      </c>
    </row>
    <row r="111" spans="1:45" x14ac:dyDescent="0.25">
      <c r="A111" t="s">
        <v>553</v>
      </c>
      <c r="B111" t="s">
        <v>554</v>
      </c>
      <c r="C111" s="71">
        <v>4669</v>
      </c>
      <c r="D111" s="58" t="s">
        <v>1354</v>
      </c>
      <c r="E111" t="s">
        <v>3284</v>
      </c>
      <c r="F111" s="297">
        <v>285751.25</v>
      </c>
      <c r="G111" s="297">
        <v>0</v>
      </c>
      <c r="H111" s="297">
        <v>161467.85</v>
      </c>
      <c r="J111">
        <v>1057690.25</v>
      </c>
      <c r="K111">
        <v>272712.7</v>
      </c>
      <c r="O111" s="297">
        <v>0</v>
      </c>
      <c r="R111" s="297">
        <v>-509</v>
      </c>
      <c r="U111">
        <v>-195022.42</v>
      </c>
      <c r="V111">
        <v>2235714.37</v>
      </c>
      <c r="Y111" s="297">
        <v>750359.09</v>
      </c>
      <c r="Z111" s="297">
        <v>87250</v>
      </c>
      <c r="AA111" s="297">
        <v>1688.83</v>
      </c>
      <c r="AC111" s="297">
        <v>1220526.8999999999</v>
      </c>
      <c r="AD111" s="297">
        <v>165800</v>
      </c>
      <c r="AE111">
        <v>1396572.9</v>
      </c>
      <c r="AF111">
        <v>160</v>
      </c>
      <c r="AG111">
        <v>624</v>
      </c>
      <c r="AH111">
        <v>586866.93999999994</v>
      </c>
      <c r="AI111">
        <v>236900.88</v>
      </c>
      <c r="AN111" s="76">
        <f t="shared" si="7"/>
        <v>447219.1</v>
      </c>
      <c r="AO111" s="31">
        <f t="shared" si="8"/>
        <v>-509</v>
      </c>
      <c r="AP111" s="21">
        <f t="shared" si="9"/>
        <v>447728.1</v>
      </c>
      <c r="AQ111" s="15">
        <f t="shared" si="10"/>
        <v>2225624.8199999998</v>
      </c>
      <c r="AR111" s="16">
        <f t="shared" si="11"/>
        <v>2221124.7199999997</v>
      </c>
      <c r="AS111" s="26">
        <f t="shared" si="12"/>
        <v>4500.1000000000931</v>
      </c>
    </row>
    <row r="112" spans="1:45" x14ac:dyDescent="0.25">
      <c r="A112" t="s">
        <v>553</v>
      </c>
      <c r="B112" t="s">
        <v>554</v>
      </c>
      <c r="C112" s="71">
        <v>2279</v>
      </c>
      <c r="D112" s="58" t="s">
        <v>1355</v>
      </c>
      <c r="E112" t="s">
        <v>3285</v>
      </c>
      <c r="F112" s="297">
        <v>472958.56</v>
      </c>
      <c r="G112" s="297">
        <v>0</v>
      </c>
      <c r="H112" s="297">
        <v>82180.39</v>
      </c>
      <c r="J112">
        <v>414173.31</v>
      </c>
      <c r="K112">
        <v>42929.82</v>
      </c>
      <c r="N112" s="297">
        <v>37200</v>
      </c>
      <c r="R112" s="297">
        <v>1379.4</v>
      </c>
      <c r="U112">
        <v>-868090.31</v>
      </c>
      <c r="V112">
        <v>1762414.5</v>
      </c>
      <c r="Y112" s="297">
        <v>681284.74</v>
      </c>
      <c r="Z112" s="297">
        <v>114000</v>
      </c>
      <c r="AA112" s="297">
        <v>554.01</v>
      </c>
      <c r="AC112" s="297">
        <v>707135.7</v>
      </c>
      <c r="AD112" s="297">
        <v>125200</v>
      </c>
      <c r="AE112">
        <v>881323.7</v>
      </c>
      <c r="AG112">
        <v>808</v>
      </c>
      <c r="AH112">
        <v>392297.36</v>
      </c>
      <c r="AI112">
        <v>126108.9</v>
      </c>
      <c r="AN112" s="76">
        <f t="shared" si="7"/>
        <v>555138.94999999995</v>
      </c>
      <c r="AO112" s="31">
        <f t="shared" si="8"/>
        <v>38579.4</v>
      </c>
      <c r="AP112" s="21">
        <f t="shared" si="9"/>
        <v>516559.54999999993</v>
      </c>
      <c r="AQ112" s="15">
        <f t="shared" si="10"/>
        <v>1628174.45</v>
      </c>
      <c r="AR112" s="16">
        <f t="shared" si="11"/>
        <v>1400537.96</v>
      </c>
      <c r="AS112" s="26">
        <f t="shared" si="12"/>
        <v>227636.49</v>
      </c>
    </row>
    <row r="113" spans="1:45" x14ac:dyDescent="0.25">
      <c r="A113" t="s">
        <v>553</v>
      </c>
      <c r="B113" t="s">
        <v>554</v>
      </c>
      <c r="C113" s="71">
        <v>723</v>
      </c>
      <c r="D113" s="58" t="s">
        <v>1356</v>
      </c>
      <c r="E113" t="s">
        <v>3286</v>
      </c>
      <c r="F113" s="297">
        <v>95191.47</v>
      </c>
      <c r="G113" s="297">
        <v>0</v>
      </c>
      <c r="H113" s="297">
        <v>26886.639999999999</v>
      </c>
      <c r="J113">
        <v>1906459.67</v>
      </c>
      <c r="K113">
        <v>145527.95000000001</v>
      </c>
      <c r="L113">
        <v>1</v>
      </c>
      <c r="R113" s="297">
        <v>1086</v>
      </c>
      <c r="U113">
        <v>1948609.62</v>
      </c>
      <c r="V113">
        <v>513834.47</v>
      </c>
      <c r="Y113" s="297">
        <v>554083.12</v>
      </c>
      <c r="Z113" s="297">
        <v>76000</v>
      </c>
      <c r="AA113" s="297">
        <v>570.29999999999995</v>
      </c>
      <c r="AC113" s="297">
        <v>663840</v>
      </c>
      <c r="AD113" s="297">
        <v>106530.77</v>
      </c>
      <c r="AE113">
        <v>798902.15</v>
      </c>
      <c r="AF113">
        <v>1088</v>
      </c>
      <c r="AH113">
        <v>647697.71</v>
      </c>
      <c r="AI113">
        <v>120774.69</v>
      </c>
      <c r="AN113" s="76">
        <f t="shared" si="7"/>
        <v>122078.11</v>
      </c>
      <c r="AO113" s="31">
        <f t="shared" si="8"/>
        <v>1086</v>
      </c>
      <c r="AP113" s="21">
        <f t="shared" si="9"/>
        <v>120992.11</v>
      </c>
      <c r="AQ113" s="15">
        <f t="shared" si="10"/>
        <v>1401024.19</v>
      </c>
      <c r="AR113" s="16">
        <f t="shared" si="11"/>
        <v>1568462.5499999998</v>
      </c>
      <c r="AS113" s="26">
        <f t="shared" si="12"/>
        <v>-167438.35999999987</v>
      </c>
    </row>
    <row r="114" spans="1:45" x14ac:dyDescent="0.25">
      <c r="A114" t="s">
        <v>553</v>
      </c>
      <c r="B114" t="s">
        <v>554</v>
      </c>
      <c r="C114" s="71">
        <v>3567</v>
      </c>
      <c r="D114" s="58" t="s">
        <v>1357</v>
      </c>
      <c r="E114" t="s">
        <v>3287</v>
      </c>
      <c r="F114" s="297">
        <v>240528.49</v>
      </c>
      <c r="G114" s="297">
        <v>190721.56</v>
      </c>
      <c r="H114" s="297">
        <v>302570.94</v>
      </c>
      <c r="J114">
        <v>456556.72</v>
      </c>
      <c r="K114">
        <v>159528.32000000001</v>
      </c>
      <c r="O114" s="297">
        <v>-1840.74</v>
      </c>
      <c r="R114" s="297">
        <v>-1201.22</v>
      </c>
      <c r="U114">
        <v>-2652436.2000000002</v>
      </c>
      <c r="V114">
        <v>3774792.24</v>
      </c>
      <c r="Y114" s="297">
        <v>1216988.1000000001</v>
      </c>
      <c r="Z114" s="297">
        <v>239680</v>
      </c>
      <c r="AA114" s="297">
        <v>10.66</v>
      </c>
      <c r="AC114" s="297">
        <v>953246.26</v>
      </c>
      <c r="AD114" s="297">
        <v>204800</v>
      </c>
      <c r="AE114">
        <v>1175382.26</v>
      </c>
      <c r="AF114">
        <v>6080</v>
      </c>
      <c r="AH114">
        <v>887518.36</v>
      </c>
      <c r="AI114">
        <v>102952.45</v>
      </c>
      <c r="AN114" s="76">
        <f t="shared" si="7"/>
        <v>733820.99</v>
      </c>
      <c r="AO114" s="31">
        <f t="shared" si="8"/>
        <v>-3041.96</v>
      </c>
      <c r="AP114" s="21">
        <f t="shared" si="9"/>
        <v>736862.95</v>
      </c>
      <c r="AQ114" s="15">
        <f t="shared" si="10"/>
        <v>2614725.02</v>
      </c>
      <c r="AR114" s="16">
        <f t="shared" si="11"/>
        <v>2171933.0700000003</v>
      </c>
      <c r="AS114" s="26">
        <f t="shared" si="12"/>
        <v>442791.94999999972</v>
      </c>
    </row>
    <row r="115" spans="1:45" x14ac:dyDescent="0.25">
      <c r="A115" t="s">
        <v>553</v>
      </c>
      <c r="B115" t="s">
        <v>554</v>
      </c>
      <c r="C115" s="71">
        <v>2416</v>
      </c>
      <c r="D115" s="58" t="s">
        <v>1358</v>
      </c>
      <c r="E115" t="s">
        <v>3288</v>
      </c>
      <c r="F115" s="297">
        <v>536871.65</v>
      </c>
      <c r="G115" s="297">
        <v>0</v>
      </c>
      <c r="H115" s="297">
        <v>30700.15</v>
      </c>
      <c r="J115">
        <v>251093.39</v>
      </c>
      <c r="K115">
        <v>301843.63</v>
      </c>
      <c r="R115" s="297">
        <v>-8362.5</v>
      </c>
      <c r="U115">
        <v>-911010.05</v>
      </c>
      <c r="V115">
        <v>1908283.93</v>
      </c>
      <c r="Y115" s="297">
        <v>602745.63</v>
      </c>
      <c r="Z115" s="297">
        <v>151880</v>
      </c>
      <c r="AA115" s="297">
        <v>564.05999999999995</v>
      </c>
      <c r="AC115" s="297">
        <v>908100</v>
      </c>
      <c r="AE115">
        <v>1074292.1000000001</v>
      </c>
      <c r="AH115">
        <v>334275.48</v>
      </c>
      <c r="AI115">
        <v>85124.67</v>
      </c>
      <c r="AN115" s="76">
        <f t="shared" si="7"/>
        <v>567571.80000000005</v>
      </c>
      <c r="AO115" s="31">
        <f t="shared" si="8"/>
        <v>-8362.5</v>
      </c>
      <c r="AP115" s="21">
        <f t="shared" si="9"/>
        <v>575934.30000000005</v>
      </c>
      <c r="AQ115" s="15">
        <f t="shared" si="10"/>
        <v>1663289.69</v>
      </c>
      <c r="AR115" s="16">
        <f t="shared" si="11"/>
        <v>1493692.25</v>
      </c>
      <c r="AS115" s="26">
        <f t="shared" si="12"/>
        <v>169597.43999999994</v>
      </c>
    </row>
    <row r="116" spans="1:45" x14ac:dyDescent="0.25">
      <c r="A116" t="s">
        <v>553</v>
      </c>
      <c r="B116" t="s">
        <v>554</v>
      </c>
      <c r="C116" s="71">
        <v>1268</v>
      </c>
      <c r="D116" s="58" t="s">
        <v>1359</v>
      </c>
      <c r="E116" t="s">
        <v>3289</v>
      </c>
      <c r="F116" s="297">
        <v>363301.76</v>
      </c>
      <c r="G116" s="297">
        <v>0</v>
      </c>
      <c r="H116" s="297">
        <v>42783.07</v>
      </c>
      <c r="J116">
        <v>919786</v>
      </c>
      <c r="K116">
        <v>209437.6</v>
      </c>
      <c r="R116" s="297">
        <v>-18.72</v>
      </c>
      <c r="U116">
        <v>-437847.08</v>
      </c>
      <c r="V116">
        <v>1980426.11</v>
      </c>
      <c r="Y116" s="297">
        <v>597431.14</v>
      </c>
      <c r="Z116" s="297">
        <v>144000</v>
      </c>
      <c r="AA116" s="297">
        <v>524.48</v>
      </c>
      <c r="AC116" s="297">
        <v>751947.5</v>
      </c>
      <c r="AD116" s="297">
        <v>115890</v>
      </c>
      <c r="AE116">
        <v>862503.5</v>
      </c>
      <c r="AF116">
        <v>480</v>
      </c>
      <c r="AG116">
        <v>2112</v>
      </c>
      <c r="AH116">
        <v>512293.36</v>
      </c>
      <c r="AI116">
        <v>112624.63</v>
      </c>
      <c r="AN116" s="76">
        <f t="shared" si="7"/>
        <v>406084.83</v>
      </c>
      <c r="AO116" s="31">
        <f t="shared" si="8"/>
        <v>-18.72</v>
      </c>
      <c r="AP116" s="21">
        <f t="shared" si="9"/>
        <v>406103.55</v>
      </c>
      <c r="AQ116" s="15">
        <f t="shared" si="10"/>
        <v>1609793.12</v>
      </c>
      <c r="AR116" s="16">
        <f t="shared" si="11"/>
        <v>1490013.4899999998</v>
      </c>
      <c r="AS116" s="26">
        <f t="shared" si="12"/>
        <v>119779.63000000035</v>
      </c>
    </row>
    <row r="117" spans="1:45" x14ac:dyDescent="0.25">
      <c r="A117" t="s">
        <v>553</v>
      </c>
      <c r="B117" t="s">
        <v>554</v>
      </c>
      <c r="C117" s="71">
        <v>3345</v>
      </c>
      <c r="D117" s="58" t="s">
        <v>1360</v>
      </c>
      <c r="E117" t="s">
        <v>3290</v>
      </c>
      <c r="F117" s="297">
        <v>453100.36</v>
      </c>
      <c r="G117" s="297">
        <v>24585.9</v>
      </c>
      <c r="H117" s="297">
        <v>43490.879999999997</v>
      </c>
      <c r="J117">
        <v>167190.29999999999</v>
      </c>
      <c r="K117">
        <v>404829.98</v>
      </c>
      <c r="R117" s="297">
        <v>-1675</v>
      </c>
      <c r="U117">
        <v>-1054989.74</v>
      </c>
      <c r="V117">
        <v>2133398.12</v>
      </c>
      <c r="Y117" s="297">
        <v>782813.18</v>
      </c>
      <c r="Z117" s="297">
        <v>71000</v>
      </c>
      <c r="AA117" s="297">
        <v>662.62</v>
      </c>
      <c r="AC117" s="297">
        <v>1424701.6</v>
      </c>
      <c r="AD117" s="297">
        <v>146400</v>
      </c>
      <c r="AE117">
        <v>1626596.7</v>
      </c>
      <c r="AH117">
        <v>497456.39</v>
      </c>
      <c r="AI117">
        <v>107720.27</v>
      </c>
      <c r="AN117" s="76">
        <f t="shared" si="7"/>
        <v>521177.14</v>
      </c>
      <c r="AO117" s="31">
        <f t="shared" si="8"/>
        <v>-1675</v>
      </c>
      <c r="AP117" s="21">
        <f t="shared" si="9"/>
        <v>522852.14</v>
      </c>
      <c r="AQ117" s="15">
        <f t="shared" si="10"/>
        <v>2425577.4000000004</v>
      </c>
      <c r="AR117" s="16">
        <f t="shared" si="11"/>
        <v>2231773.36</v>
      </c>
      <c r="AS117" s="26">
        <f t="shared" si="12"/>
        <v>193804.0400000005</v>
      </c>
    </row>
    <row r="118" spans="1:45" x14ac:dyDescent="0.25">
      <c r="A118" t="s">
        <v>553</v>
      </c>
      <c r="B118" t="s">
        <v>554</v>
      </c>
      <c r="C118" s="71">
        <v>1431</v>
      </c>
      <c r="D118" s="58" t="s">
        <v>1361</v>
      </c>
      <c r="E118" t="s">
        <v>3291</v>
      </c>
      <c r="F118" s="297">
        <v>196385.27</v>
      </c>
      <c r="G118" s="297">
        <v>0</v>
      </c>
      <c r="H118" s="297">
        <v>38655.68</v>
      </c>
      <c r="J118">
        <v>5</v>
      </c>
      <c r="K118">
        <v>136607.57</v>
      </c>
      <c r="O118" s="297">
        <v>6000</v>
      </c>
      <c r="R118" s="297">
        <v>-1864</v>
      </c>
      <c r="U118">
        <v>-1511542.96</v>
      </c>
      <c r="V118">
        <v>1945240.49</v>
      </c>
      <c r="Y118" s="297">
        <v>428171.44</v>
      </c>
      <c r="Z118" s="297">
        <v>121500</v>
      </c>
      <c r="AA118" s="297">
        <v>400.37</v>
      </c>
      <c r="AC118" s="297">
        <v>866384.1</v>
      </c>
      <c r="AD118" s="297">
        <v>330807.5</v>
      </c>
      <c r="AE118">
        <v>1083249.1000000001</v>
      </c>
      <c r="AG118">
        <v>1800</v>
      </c>
      <c r="AH118">
        <v>479569.43</v>
      </c>
      <c r="AI118">
        <v>27911.759999999998</v>
      </c>
      <c r="AL118">
        <v>16.13</v>
      </c>
      <c r="AN118" s="76">
        <f t="shared" si="7"/>
        <v>235040.94999999998</v>
      </c>
      <c r="AO118" s="31">
        <f t="shared" si="8"/>
        <v>4136</v>
      </c>
      <c r="AP118" s="21">
        <f t="shared" si="9"/>
        <v>230904.94999999998</v>
      </c>
      <c r="AQ118" s="15">
        <f t="shared" si="10"/>
        <v>1747263.41</v>
      </c>
      <c r="AR118" s="16">
        <f t="shared" si="11"/>
        <v>1592546.42</v>
      </c>
      <c r="AS118" s="26">
        <f t="shared" si="12"/>
        <v>154716.99</v>
      </c>
    </row>
    <row r="119" spans="1:45" x14ac:dyDescent="0.25">
      <c r="A119" t="s">
        <v>553</v>
      </c>
      <c r="B119" t="s">
        <v>554</v>
      </c>
      <c r="C119" s="71">
        <v>2020</v>
      </c>
      <c r="D119" s="58" t="s">
        <v>1362</v>
      </c>
      <c r="E119" t="s">
        <v>3292</v>
      </c>
      <c r="F119" s="297">
        <v>216671.46</v>
      </c>
      <c r="G119" s="297">
        <v>0</v>
      </c>
      <c r="H119" s="297">
        <v>45002.63</v>
      </c>
      <c r="J119">
        <v>265553.52</v>
      </c>
      <c r="K119">
        <v>121064.71</v>
      </c>
      <c r="R119" s="297">
        <v>0</v>
      </c>
      <c r="U119">
        <v>-1801723.99</v>
      </c>
      <c r="V119">
        <v>2404357.2799999998</v>
      </c>
      <c r="Y119" s="297">
        <v>995827.85</v>
      </c>
      <c r="AA119" s="297">
        <v>284.58999999999997</v>
      </c>
      <c r="AC119" s="297">
        <v>649170</v>
      </c>
      <c r="AE119">
        <v>854154.45</v>
      </c>
      <c r="AH119">
        <v>502551.42</v>
      </c>
      <c r="AI119">
        <v>92942.54</v>
      </c>
      <c r="AN119" s="76">
        <f t="shared" si="7"/>
        <v>261674.09</v>
      </c>
      <c r="AO119" s="31">
        <f t="shared" si="8"/>
        <v>0</v>
      </c>
      <c r="AP119" s="21">
        <f t="shared" si="9"/>
        <v>261674.09</v>
      </c>
      <c r="AQ119" s="15">
        <f t="shared" si="10"/>
        <v>1645282.44</v>
      </c>
      <c r="AR119" s="16">
        <f t="shared" si="11"/>
        <v>1449648.41</v>
      </c>
      <c r="AS119" s="26">
        <f t="shared" si="12"/>
        <v>195634.03000000003</v>
      </c>
    </row>
    <row r="120" spans="1:45" x14ac:dyDescent="0.25">
      <c r="A120" t="s">
        <v>553</v>
      </c>
      <c r="B120" t="s">
        <v>554</v>
      </c>
      <c r="C120" s="71">
        <v>3005</v>
      </c>
      <c r="D120" s="58" t="s">
        <v>1363</v>
      </c>
      <c r="E120" t="s">
        <v>3293</v>
      </c>
      <c r="F120" s="297">
        <v>384550.37</v>
      </c>
      <c r="G120" s="297">
        <v>0</v>
      </c>
      <c r="H120" s="297">
        <v>14792.55</v>
      </c>
      <c r="J120">
        <v>7</v>
      </c>
      <c r="K120">
        <v>128390.98</v>
      </c>
      <c r="R120" s="297">
        <v>-9312.27</v>
      </c>
      <c r="U120">
        <v>-2700059.1</v>
      </c>
      <c r="V120">
        <v>3154007.83</v>
      </c>
      <c r="Y120" s="297">
        <v>635054.31000000006</v>
      </c>
      <c r="AA120" s="297">
        <v>491.43</v>
      </c>
      <c r="AC120" s="297">
        <v>1021680</v>
      </c>
      <c r="AD120" s="297">
        <v>157200</v>
      </c>
      <c r="AE120">
        <v>1204010.8999999999</v>
      </c>
      <c r="AF120">
        <v>4400</v>
      </c>
      <c r="AG120">
        <v>5936</v>
      </c>
      <c r="AH120">
        <v>269640.03000000003</v>
      </c>
      <c r="AI120">
        <v>24734.37</v>
      </c>
      <c r="AN120" s="76">
        <f t="shared" si="7"/>
        <v>399342.92</v>
      </c>
      <c r="AO120" s="31">
        <f t="shared" si="8"/>
        <v>-9312.27</v>
      </c>
      <c r="AP120" s="21">
        <f t="shared" si="9"/>
        <v>408655.19</v>
      </c>
      <c r="AQ120" s="15">
        <f t="shared" si="10"/>
        <v>1814425.7400000002</v>
      </c>
      <c r="AR120" s="16">
        <f t="shared" si="11"/>
        <v>1508721.3</v>
      </c>
      <c r="AS120" s="26">
        <f t="shared" si="12"/>
        <v>305704.44000000018</v>
      </c>
    </row>
    <row r="121" spans="1:45" x14ac:dyDescent="0.25">
      <c r="A121" t="s">
        <v>553</v>
      </c>
      <c r="B121" t="s">
        <v>554</v>
      </c>
      <c r="C121" s="71">
        <v>2671</v>
      </c>
      <c r="D121" s="58" t="s">
        <v>1364</v>
      </c>
      <c r="E121" t="s">
        <v>3294</v>
      </c>
      <c r="F121" s="297">
        <v>358601.32</v>
      </c>
      <c r="G121" s="297">
        <v>0</v>
      </c>
      <c r="H121" s="297">
        <v>52296.21</v>
      </c>
      <c r="J121">
        <v>510492.82</v>
      </c>
      <c r="K121">
        <v>205701.54</v>
      </c>
      <c r="Q121" s="297">
        <v>331435</v>
      </c>
      <c r="R121" s="297">
        <v>-114.41</v>
      </c>
      <c r="U121">
        <v>-1329898.3500000001</v>
      </c>
      <c r="V121">
        <v>2272032.2400000002</v>
      </c>
      <c r="Y121" s="297">
        <v>815031.49</v>
      </c>
      <c r="AA121" s="297">
        <v>566.02</v>
      </c>
      <c r="AC121" s="297">
        <v>847083.2</v>
      </c>
      <c r="AD121" s="297">
        <v>231227.25</v>
      </c>
      <c r="AE121">
        <v>983156.2</v>
      </c>
      <c r="AH121">
        <v>695807.64</v>
      </c>
      <c r="AI121">
        <v>139841.71</v>
      </c>
      <c r="AN121" s="76">
        <f t="shared" si="7"/>
        <v>410897.53</v>
      </c>
      <c r="AO121" s="31">
        <f t="shared" si="8"/>
        <v>331320.59000000003</v>
      </c>
      <c r="AP121" s="21">
        <f t="shared" si="9"/>
        <v>79576.94</v>
      </c>
      <c r="AQ121" s="15">
        <f t="shared" si="10"/>
        <v>1893907.96</v>
      </c>
      <c r="AR121" s="16">
        <f t="shared" si="11"/>
        <v>1818805.5499999998</v>
      </c>
      <c r="AS121" s="26">
        <f t="shared" si="12"/>
        <v>75102.410000000149</v>
      </c>
    </row>
    <row r="122" spans="1:45" x14ac:dyDescent="0.25">
      <c r="A122" t="s">
        <v>553</v>
      </c>
      <c r="B122" t="s">
        <v>554</v>
      </c>
      <c r="C122" s="71">
        <v>1913</v>
      </c>
      <c r="D122" s="58" t="s">
        <v>1365</v>
      </c>
      <c r="E122" t="s">
        <v>3295</v>
      </c>
      <c r="F122" s="297">
        <v>142551.14000000001</v>
      </c>
      <c r="G122" s="297">
        <v>0</v>
      </c>
      <c r="H122" s="297">
        <v>268828.09000000003</v>
      </c>
      <c r="J122">
        <v>227417.8</v>
      </c>
      <c r="K122">
        <v>6272.7</v>
      </c>
      <c r="O122" s="297">
        <v>10000</v>
      </c>
      <c r="R122" s="297">
        <v>459</v>
      </c>
      <c r="U122">
        <v>-1078900.8899999999</v>
      </c>
      <c r="V122">
        <v>1679735.01</v>
      </c>
      <c r="Y122" s="297">
        <v>503406.88</v>
      </c>
      <c r="Z122" s="297">
        <v>138000</v>
      </c>
      <c r="AA122" s="297">
        <v>305.52999999999997</v>
      </c>
      <c r="AC122" s="297">
        <v>394740</v>
      </c>
      <c r="AD122" s="297">
        <v>60500</v>
      </c>
      <c r="AE122">
        <v>569473.21</v>
      </c>
      <c r="AF122">
        <v>480</v>
      </c>
      <c r="AG122">
        <v>1504</v>
      </c>
      <c r="AH122">
        <v>278576.43</v>
      </c>
      <c r="AI122">
        <v>127817.05</v>
      </c>
      <c r="AN122" s="76">
        <f t="shared" si="7"/>
        <v>411379.23000000004</v>
      </c>
      <c r="AO122" s="31">
        <f t="shared" si="8"/>
        <v>10459</v>
      </c>
      <c r="AP122" s="21">
        <f t="shared" si="9"/>
        <v>400920.23000000004</v>
      </c>
      <c r="AQ122" s="15">
        <f t="shared" si="10"/>
        <v>1096952.4100000001</v>
      </c>
      <c r="AR122" s="16">
        <f t="shared" si="11"/>
        <v>977850.69</v>
      </c>
      <c r="AS122" s="26">
        <f t="shared" si="12"/>
        <v>119101.7200000002</v>
      </c>
    </row>
    <row r="123" spans="1:45" x14ac:dyDescent="0.25">
      <c r="A123" t="s">
        <v>553</v>
      </c>
      <c r="B123" t="s">
        <v>554</v>
      </c>
      <c r="C123" s="71">
        <v>2409</v>
      </c>
      <c r="D123" s="58" t="s">
        <v>1366</v>
      </c>
      <c r="E123" t="s">
        <v>3296</v>
      </c>
      <c r="F123" s="297">
        <v>602140.75</v>
      </c>
      <c r="G123" s="297">
        <v>0</v>
      </c>
      <c r="H123" s="297">
        <v>41084.01</v>
      </c>
      <c r="J123">
        <v>1670.44</v>
      </c>
      <c r="K123">
        <v>108712.68</v>
      </c>
      <c r="O123" s="297">
        <v>6000</v>
      </c>
      <c r="R123" s="297">
        <v>205.61</v>
      </c>
      <c r="U123">
        <v>-1209047.1100000001</v>
      </c>
      <c r="V123">
        <v>1611506.92</v>
      </c>
      <c r="Y123" s="297">
        <v>546734.53</v>
      </c>
      <c r="Z123" s="297">
        <v>318400</v>
      </c>
      <c r="AA123" s="297">
        <v>704.83</v>
      </c>
      <c r="AC123" s="297">
        <v>880920</v>
      </c>
      <c r="AD123" s="297">
        <v>259511</v>
      </c>
      <c r="AE123">
        <v>1067469</v>
      </c>
      <c r="AH123">
        <v>370726.2</v>
      </c>
      <c r="AI123">
        <v>32885.699999999997</v>
      </c>
      <c r="AN123" s="76">
        <f t="shared" si="7"/>
        <v>643224.76</v>
      </c>
      <c r="AO123" s="31">
        <f t="shared" si="8"/>
        <v>6205.61</v>
      </c>
      <c r="AP123" s="21">
        <f t="shared" si="9"/>
        <v>637019.15</v>
      </c>
      <c r="AQ123" s="15">
        <f t="shared" si="10"/>
        <v>2006270.3599999999</v>
      </c>
      <c r="AR123" s="16">
        <f t="shared" si="11"/>
        <v>1471080.9</v>
      </c>
      <c r="AS123" s="26">
        <f t="shared" si="12"/>
        <v>535189.46</v>
      </c>
    </row>
    <row r="124" spans="1:45" x14ac:dyDescent="0.25">
      <c r="A124" t="s">
        <v>553</v>
      </c>
      <c r="B124" t="s">
        <v>554</v>
      </c>
      <c r="C124" s="71">
        <v>1702</v>
      </c>
      <c r="D124" s="58" t="s">
        <v>1367</v>
      </c>
      <c r="E124" t="s">
        <v>3297</v>
      </c>
      <c r="F124" s="297">
        <v>225178.84</v>
      </c>
      <c r="G124" s="297">
        <v>106877.01</v>
      </c>
      <c r="H124" s="297">
        <v>362467.5</v>
      </c>
      <c r="J124">
        <v>-27308.21</v>
      </c>
      <c r="K124">
        <v>549957.12</v>
      </c>
      <c r="N124" s="297">
        <v>59800</v>
      </c>
      <c r="R124" s="297">
        <v>6121.34</v>
      </c>
      <c r="U124">
        <v>323510.74</v>
      </c>
      <c r="V124">
        <v>667875.67000000004</v>
      </c>
      <c r="Y124" s="297">
        <v>592624.09</v>
      </c>
      <c r="Z124" s="297">
        <v>65500</v>
      </c>
      <c r="AA124" s="297">
        <v>309.25</v>
      </c>
      <c r="AC124" s="297">
        <v>135741.9</v>
      </c>
      <c r="AD124" s="297">
        <v>122400</v>
      </c>
      <c r="AE124">
        <v>261067.9</v>
      </c>
      <c r="AG124">
        <v>1036</v>
      </c>
      <c r="AH124">
        <v>246178.85</v>
      </c>
      <c r="AI124">
        <v>55027.98</v>
      </c>
      <c r="AN124" s="76">
        <f t="shared" si="7"/>
        <v>694523.35</v>
      </c>
      <c r="AO124" s="31">
        <f t="shared" si="8"/>
        <v>65921.34</v>
      </c>
      <c r="AP124" s="21">
        <f t="shared" si="9"/>
        <v>628602.01</v>
      </c>
      <c r="AQ124" s="15">
        <f t="shared" si="10"/>
        <v>916575.24</v>
      </c>
      <c r="AR124" s="16">
        <f t="shared" si="11"/>
        <v>563310.73</v>
      </c>
      <c r="AS124" s="26">
        <f t="shared" si="12"/>
        <v>353264.51</v>
      </c>
    </row>
    <row r="125" spans="1:45" x14ac:dyDescent="0.25">
      <c r="A125" t="s">
        <v>553</v>
      </c>
      <c r="B125" t="s">
        <v>554</v>
      </c>
      <c r="C125" s="71">
        <v>2179</v>
      </c>
      <c r="D125" s="58" t="s">
        <v>1368</v>
      </c>
      <c r="E125" t="s">
        <v>3298</v>
      </c>
      <c r="F125" s="297">
        <v>261634.77</v>
      </c>
      <c r="G125" s="297">
        <v>0</v>
      </c>
      <c r="H125" s="297">
        <v>52621.440000000002</v>
      </c>
      <c r="J125">
        <v>533113.32999999996</v>
      </c>
      <c r="K125">
        <v>191126.24</v>
      </c>
      <c r="L125">
        <v>1</v>
      </c>
      <c r="O125" s="297">
        <v>440</v>
      </c>
      <c r="R125" s="297">
        <v>-1465.59</v>
      </c>
      <c r="U125">
        <v>459354.27</v>
      </c>
      <c r="V125">
        <v>654977.96</v>
      </c>
      <c r="Y125" s="297">
        <v>846641.85</v>
      </c>
      <c r="Z125" s="297">
        <v>95000</v>
      </c>
      <c r="AA125" s="297">
        <v>572.11</v>
      </c>
      <c r="AC125" s="297">
        <v>770432.9</v>
      </c>
      <c r="AD125" s="297">
        <v>141600</v>
      </c>
      <c r="AE125">
        <v>960742.29</v>
      </c>
      <c r="AH125">
        <v>589425.77</v>
      </c>
      <c r="AI125">
        <v>175528.66</v>
      </c>
      <c r="AN125" s="76">
        <f t="shared" si="7"/>
        <v>314256.20999999996</v>
      </c>
      <c r="AO125" s="31">
        <f t="shared" si="8"/>
        <v>-1025.5899999999999</v>
      </c>
      <c r="AP125" s="21">
        <f t="shared" si="9"/>
        <v>315281.8</v>
      </c>
      <c r="AQ125" s="15">
        <f t="shared" si="10"/>
        <v>1854246.8599999999</v>
      </c>
      <c r="AR125" s="16">
        <f t="shared" si="11"/>
        <v>1725696.72</v>
      </c>
      <c r="AS125" s="26">
        <f t="shared" si="12"/>
        <v>128550.1399999999</v>
      </c>
    </row>
    <row r="126" spans="1:45" x14ac:dyDescent="0.25">
      <c r="A126" t="s">
        <v>557</v>
      </c>
      <c r="B126" t="s">
        <v>558</v>
      </c>
      <c r="C126" s="71">
        <v>3793</v>
      </c>
      <c r="D126" s="58" t="s">
        <v>1369</v>
      </c>
      <c r="E126" t="s">
        <v>3299</v>
      </c>
      <c r="F126" s="297">
        <v>720548.27</v>
      </c>
      <c r="G126" s="297">
        <v>0</v>
      </c>
      <c r="H126" s="297">
        <v>211246.33</v>
      </c>
      <c r="J126">
        <v>137447.54</v>
      </c>
      <c r="K126">
        <v>230889.59</v>
      </c>
      <c r="R126" s="297">
        <v>694.5</v>
      </c>
      <c r="U126">
        <v>-2296779.96</v>
      </c>
      <c r="V126">
        <v>3175397.16</v>
      </c>
      <c r="Y126" s="297">
        <v>1167113.8700000001</v>
      </c>
      <c r="Z126" s="297">
        <v>319500</v>
      </c>
      <c r="AA126" s="297">
        <v>550.48</v>
      </c>
      <c r="AC126" s="297">
        <v>1388160</v>
      </c>
      <c r="AE126">
        <v>1691641.3</v>
      </c>
      <c r="AH126">
        <v>494990.56</v>
      </c>
      <c r="AI126">
        <v>69722.460000000006</v>
      </c>
      <c r="AN126" s="76">
        <f t="shared" si="7"/>
        <v>931794.6</v>
      </c>
      <c r="AO126" s="31">
        <f t="shared" si="8"/>
        <v>694.5</v>
      </c>
      <c r="AP126" s="21">
        <f t="shared" si="9"/>
        <v>931100.1</v>
      </c>
      <c r="AQ126" s="15">
        <f t="shared" si="10"/>
        <v>2875324.35</v>
      </c>
      <c r="AR126" s="16">
        <f t="shared" si="11"/>
        <v>2256354.3199999998</v>
      </c>
      <c r="AS126" s="26">
        <f t="shared" si="12"/>
        <v>618970.03000000026</v>
      </c>
    </row>
    <row r="127" spans="1:45" x14ac:dyDescent="0.25">
      <c r="A127" t="s">
        <v>557</v>
      </c>
      <c r="B127" t="s">
        <v>558</v>
      </c>
      <c r="C127" s="71">
        <v>1435</v>
      </c>
      <c r="D127" s="58" t="s">
        <v>1370</v>
      </c>
      <c r="E127" t="s">
        <v>3300</v>
      </c>
      <c r="F127" s="297">
        <v>360396.71</v>
      </c>
      <c r="G127" s="297">
        <v>0</v>
      </c>
      <c r="H127" s="297">
        <v>115266.93</v>
      </c>
      <c r="J127">
        <v>76124.63</v>
      </c>
      <c r="K127">
        <v>42617.599999999999</v>
      </c>
      <c r="R127" s="297">
        <v>0</v>
      </c>
      <c r="U127">
        <v>-636130.38</v>
      </c>
      <c r="V127">
        <v>1191484.79</v>
      </c>
      <c r="Y127" s="297">
        <v>767148.88</v>
      </c>
      <c r="Z127" s="297">
        <v>231500</v>
      </c>
      <c r="AA127" s="297">
        <v>417.3</v>
      </c>
      <c r="AC127" s="297">
        <v>762660</v>
      </c>
      <c r="AD127" s="297">
        <v>138840</v>
      </c>
      <c r="AE127">
        <v>1081774</v>
      </c>
      <c r="AF127">
        <v>80</v>
      </c>
      <c r="AG127">
        <v>2400</v>
      </c>
      <c r="AH127">
        <v>458289.88</v>
      </c>
      <c r="AI127">
        <v>60000.84</v>
      </c>
      <c r="AN127" s="76">
        <f t="shared" si="7"/>
        <v>475663.64</v>
      </c>
      <c r="AO127" s="31">
        <f t="shared" si="8"/>
        <v>0</v>
      </c>
      <c r="AP127" s="21">
        <f t="shared" si="9"/>
        <v>475663.64</v>
      </c>
      <c r="AQ127" s="15">
        <f t="shared" si="10"/>
        <v>1900566.1800000002</v>
      </c>
      <c r="AR127" s="16">
        <f t="shared" si="11"/>
        <v>1602544.72</v>
      </c>
      <c r="AS127" s="26">
        <f t="shared" si="12"/>
        <v>298021.4600000002</v>
      </c>
    </row>
    <row r="128" spans="1:45" x14ac:dyDescent="0.25">
      <c r="A128" t="s">
        <v>557</v>
      </c>
      <c r="B128" t="s">
        <v>558</v>
      </c>
      <c r="C128" s="71">
        <v>1980</v>
      </c>
      <c r="D128" s="58" t="s">
        <v>1371</v>
      </c>
      <c r="E128" t="s">
        <v>3301</v>
      </c>
      <c r="F128" s="297">
        <v>746781.8</v>
      </c>
      <c r="G128" s="297">
        <v>0</v>
      </c>
      <c r="H128" s="297">
        <v>305861.64</v>
      </c>
      <c r="J128">
        <v>2109914.13</v>
      </c>
      <c r="K128">
        <v>158768.41</v>
      </c>
      <c r="R128" s="297">
        <v>4810</v>
      </c>
      <c r="U128">
        <v>2173059.27</v>
      </c>
      <c r="V128">
        <v>918887.6</v>
      </c>
      <c r="Y128" s="297">
        <v>803567.44</v>
      </c>
      <c r="Z128" s="297">
        <v>236500</v>
      </c>
      <c r="AA128" s="297">
        <v>672.57</v>
      </c>
      <c r="AC128" s="297">
        <v>1434880</v>
      </c>
      <c r="AD128" s="297">
        <v>172320</v>
      </c>
      <c r="AE128">
        <v>1745760</v>
      </c>
      <c r="AH128">
        <v>325172</v>
      </c>
      <c r="AI128">
        <v>146923.9</v>
      </c>
      <c r="AL128">
        <v>12865</v>
      </c>
      <c r="AN128" s="76">
        <f t="shared" si="7"/>
        <v>1052643.44</v>
      </c>
      <c r="AO128" s="31">
        <f t="shared" si="8"/>
        <v>4810</v>
      </c>
      <c r="AP128" s="21">
        <f t="shared" si="9"/>
        <v>1047833.44</v>
      </c>
      <c r="AQ128" s="15">
        <f t="shared" si="10"/>
        <v>2647940.0099999998</v>
      </c>
      <c r="AR128" s="16">
        <f t="shared" si="11"/>
        <v>2230720.9</v>
      </c>
      <c r="AS128" s="26">
        <f t="shared" si="12"/>
        <v>417219.10999999987</v>
      </c>
    </row>
    <row r="129" spans="1:45" x14ac:dyDescent="0.25">
      <c r="A129" t="s">
        <v>557</v>
      </c>
      <c r="B129" t="s">
        <v>558</v>
      </c>
      <c r="C129" s="71">
        <v>2225</v>
      </c>
      <c r="D129" s="58" t="s">
        <v>1372</v>
      </c>
      <c r="E129" t="s">
        <v>3302</v>
      </c>
      <c r="F129" s="297">
        <v>347280.89</v>
      </c>
      <c r="G129" s="297">
        <v>6900</v>
      </c>
      <c r="H129" s="297">
        <v>35365.620000000003</v>
      </c>
      <c r="J129">
        <v>77721.429999999993</v>
      </c>
      <c r="K129">
        <v>129233.25</v>
      </c>
      <c r="R129" s="297">
        <v>785</v>
      </c>
      <c r="U129">
        <v>-1315124.06</v>
      </c>
      <c r="V129">
        <v>1855787.89</v>
      </c>
      <c r="Y129" s="297">
        <v>918899.43</v>
      </c>
      <c r="AA129" s="297">
        <v>419.52</v>
      </c>
      <c r="AC129" s="297">
        <v>879700</v>
      </c>
      <c r="AD129" s="297">
        <v>166080</v>
      </c>
      <c r="AE129">
        <v>1183824</v>
      </c>
      <c r="AG129">
        <v>500</v>
      </c>
      <c r="AH129">
        <v>471191.25</v>
      </c>
      <c r="AI129">
        <v>32811.339999999997</v>
      </c>
      <c r="AL129">
        <v>12190</v>
      </c>
      <c r="AN129" s="76">
        <f t="shared" si="7"/>
        <v>389546.51</v>
      </c>
      <c r="AO129" s="31">
        <f t="shared" si="8"/>
        <v>785</v>
      </c>
      <c r="AP129" s="21">
        <f t="shared" si="9"/>
        <v>388761.51</v>
      </c>
      <c r="AQ129" s="15">
        <f t="shared" si="10"/>
        <v>1965098.9500000002</v>
      </c>
      <c r="AR129" s="16">
        <f t="shared" si="11"/>
        <v>1700516.59</v>
      </c>
      <c r="AS129" s="26">
        <f t="shared" si="12"/>
        <v>264582.3600000001</v>
      </c>
    </row>
    <row r="130" spans="1:45" x14ac:dyDescent="0.25">
      <c r="A130" t="s">
        <v>557</v>
      </c>
      <c r="B130" t="s">
        <v>558</v>
      </c>
      <c r="C130" s="71">
        <v>2531</v>
      </c>
      <c r="D130" s="58" t="s">
        <v>1373</v>
      </c>
      <c r="E130" t="s">
        <v>3303</v>
      </c>
      <c r="F130" s="297">
        <v>337893.99</v>
      </c>
      <c r="G130" s="297">
        <v>0</v>
      </c>
      <c r="H130" s="297">
        <v>48720.13</v>
      </c>
      <c r="J130">
        <v>299024.63</v>
      </c>
      <c r="K130">
        <v>262760.83</v>
      </c>
      <c r="R130" s="297">
        <v>0</v>
      </c>
      <c r="U130">
        <v>-499173.19</v>
      </c>
      <c r="V130">
        <v>1498231.3</v>
      </c>
      <c r="X130" s="297">
        <v>498.98</v>
      </c>
      <c r="Y130" s="297">
        <v>808731.41</v>
      </c>
      <c r="AA130" s="297">
        <v>425.94</v>
      </c>
      <c r="AE130">
        <v>175916</v>
      </c>
      <c r="AF130">
        <v>160</v>
      </c>
      <c r="AG130">
        <v>1760</v>
      </c>
      <c r="AH130">
        <v>432336.14</v>
      </c>
      <c r="AI130">
        <v>63037.72</v>
      </c>
      <c r="AL130">
        <v>12230</v>
      </c>
      <c r="AN130" s="76">
        <f t="shared" si="7"/>
        <v>386614.12</v>
      </c>
      <c r="AO130" s="31">
        <f t="shared" si="8"/>
        <v>0</v>
      </c>
      <c r="AP130" s="21">
        <f t="shared" si="9"/>
        <v>386614.12</v>
      </c>
      <c r="AQ130" s="15">
        <f t="shared" si="10"/>
        <v>809656.33</v>
      </c>
      <c r="AR130" s="16">
        <f t="shared" si="11"/>
        <v>685439.86</v>
      </c>
      <c r="AS130" s="26">
        <f t="shared" si="12"/>
        <v>124216.46999999997</v>
      </c>
    </row>
    <row r="131" spans="1:45" x14ac:dyDescent="0.25">
      <c r="A131" t="s">
        <v>557</v>
      </c>
      <c r="B131" t="s">
        <v>558</v>
      </c>
      <c r="C131" s="71">
        <v>3452</v>
      </c>
      <c r="D131" s="58" t="s">
        <v>1374</v>
      </c>
      <c r="E131" t="s">
        <v>3304</v>
      </c>
      <c r="F131" s="297">
        <v>693456.15</v>
      </c>
      <c r="H131" s="297">
        <v>88707.03</v>
      </c>
      <c r="J131">
        <v>256629.8</v>
      </c>
      <c r="K131">
        <v>51544.639999999999</v>
      </c>
      <c r="R131" s="297">
        <v>422</v>
      </c>
      <c r="U131">
        <v>-1303553.17</v>
      </c>
      <c r="V131">
        <v>2202136.4300000002</v>
      </c>
      <c r="Y131" s="297">
        <v>1018995.31</v>
      </c>
      <c r="Z131" s="297">
        <v>123500</v>
      </c>
      <c r="AA131" s="297">
        <v>855.78</v>
      </c>
      <c r="AC131" s="297">
        <v>1530891</v>
      </c>
      <c r="AE131">
        <v>1727791</v>
      </c>
      <c r="AG131">
        <v>984</v>
      </c>
      <c r="AH131">
        <v>366839.65</v>
      </c>
      <c r="AI131">
        <v>52825.279999999999</v>
      </c>
      <c r="AL131">
        <v>14892.57</v>
      </c>
      <c r="AN131" s="76">
        <f t="shared" si="7"/>
        <v>782163.18</v>
      </c>
      <c r="AO131" s="31">
        <f t="shared" si="8"/>
        <v>422</v>
      </c>
      <c r="AP131" s="21">
        <f t="shared" si="9"/>
        <v>781741.18</v>
      </c>
      <c r="AQ131" s="15">
        <f t="shared" si="10"/>
        <v>2674242.09</v>
      </c>
      <c r="AR131" s="16">
        <f t="shared" si="11"/>
        <v>2163332.4999999995</v>
      </c>
      <c r="AS131" s="26">
        <f t="shared" si="12"/>
        <v>510909.59000000032</v>
      </c>
    </row>
    <row r="132" spans="1:45" x14ac:dyDescent="0.25">
      <c r="A132" t="s">
        <v>557</v>
      </c>
      <c r="B132" t="s">
        <v>558</v>
      </c>
      <c r="C132" s="71">
        <v>3453</v>
      </c>
      <c r="D132" s="58" t="s">
        <v>1375</v>
      </c>
      <c r="E132" t="s">
        <v>3305</v>
      </c>
      <c r="F132" s="297">
        <v>499604.92</v>
      </c>
      <c r="G132" s="297">
        <v>0</v>
      </c>
      <c r="H132" s="297">
        <v>3401.4</v>
      </c>
      <c r="J132">
        <v>1929250.52</v>
      </c>
      <c r="K132">
        <v>1005177.04</v>
      </c>
      <c r="R132" s="297">
        <v>3080.45</v>
      </c>
      <c r="U132">
        <v>2989856.6</v>
      </c>
      <c r="V132">
        <v>655276.54</v>
      </c>
      <c r="Y132" s="297">
        <v>1067008.3899999999</v>
      </c>
      <c r="Z132" s="297">
        <v>40000</v>
      </c>
      <c r="AA132" s="297">
        <v>819.73</v>
      </c>
      <c r="AC132" s="297">
        <v>1230240</v>
      </c>
      <c r="AD132" s="297">
        <v>298620</v>
      </c>
      <c r="AE132">
        <v>1565902</v>
      </c>
      <c r="AF132">
        <v>320</v>
      </c>
      <c r="AG132">
        <v>10300</v>
      </c>
      <c r="AH132">
        <v>595363.15</v>
      </c>
      <c r="AI132">
        <v>415312.68</v>
      </c>
      <c r="AL132">
        <v>66435</v>
      </c>
      <c r="AN132" s="76">
        <f t="shared" si="7"/>
        <v>503006.32</v>
      </c>
      <c r="AO132" s="31">
        <f t="shared" si="8"/>
        <v>3080.45</v>
      </c>
      <c r="AP132" s="21">
        <f t="shared" si="9"/>
        <v>499925.87</v>
      </c>
      <c r="AQ132" s="15">
        <f t="shared" si="10"/>
        <v>2636688.12</v>
      </c>
      <c r="AR132" s="16">
        <f t="shared" si="11"/>
        <v>2653632.83</v>
      </c>
      <c r="AS132" s="26">
        <f t="shared" si="12"/>
        <v>-16944.709999999963</v>
      </c>
    </row>
    <row r="133" spans="1:45" x14ac:dyDescent="0.25">
      <c r="A133" t="s">
        <v>557</v>
      </c>
      <c r="B133" t="s">
        <v>558</v>
      </c>
      <c r="C133" s="71">
        <v>3635</v>
      </c>
      <c r="D133" s="58" t="s">
        <v>1376</v>
      </c>
      <c r="E133" t="s">
        <v>3306</v>
      </c>
      <c r="F133" s="297">
        <v>462646.59</v>
      </c>
      <c r="G133" s="297">
        <v>0</v>
      </c>
      <c r="H133" s="297">
        <v>44967.43</v>
      </c>
      <c r="J133">
        <v>1182315.54</v>
      </c>
      <c r="K133">
        <v>99996.55</v>
      </c>
      <c r="R133" s="297">
        <v>194</v>
      </c>
      <c r="U133">
        <v>167013.68</v>
      </c>
      <c r="V133">
        <v>1904716.16</v>
      </c>
      <c r="Y133" s="297">
        <v>975063.31</v>
      </c>
      <c r="AA133" s="297">
        <v>681.82</v>
      </c>
      <c r="AC133" s="297">
        <v>1303380</v>
      </c>
      <c r="AE133">
        <v>1627165</v>
      </c>
      <c r="AF133">
        <v>830</v>
      </c>
      <c r="AH133">
        <v>599219.66</v>
      </c>
      <c r="AI133">
        <v>133154.20000000001</v>
      </c>
      <c r="AL133">
        <v>16665</v>
      </c>
      <c r="AN133" s="76">
        <f t="shared" ref="AN133:AN154" si="13">SUM(F133:I133)</f>
        <v>507614.02</v>
      </c>
      <c r="AO133" s="31">
        <f t="shared" ref="AO133:AO154" si="14">SUM(N133:R133)</f>
        <v>194</v>
      </c>
      <c r="AP133" s="21">
        <f t="shared" ref="AP133:AP154" si="15">AN133-AO133</f>
        <v>507420.02</v>
      </c>
      <c r="AQ133" s="15">
        <f t="shared" ref="AQ133:AQ154" si="16">SUM(W133:AD133)</f>
        <v>2279125.13</v>
      </c>
      <c r="AR133" s="16">
        <f t="shared" ref="AR133:AR154" si="17">SUM(AE133:AM133)</f>
        <v>2377033.8600000003</v>
      </c>
      <c r="AS133" s="26">
        <f t="shared" ref="AS133:AS154" si="18">AQ133-AR133</f>
        <v>-97908.730000000447</v>
      </c>
    </row>
    <row r="134" spans="1:45" x14ac:dyDescent="0.25">
      <c r="A134" t="s">
        <v>557</v>
      </c>
      <c r="B134" t="s">
        <v>558</v>
      </c>
      <c r="C134" s="71">
        <v>4256</v>
      </c>
      <c r="D134" s="58" t="s">
        <v>1377</v>
      </c>
      <c r="E134" t="s">
        <v>3307</v>
      </c>
      <c r="F134" s="297">
        <v>509495.98</v>
      </c>
      <c r="G134" s="297">
        <v>0</v>
      </c>
      <c r="H134" s="297">
        <v>73440.31</v>
      </c>
      <c r="J134">
        <v>140518.17000000001</v>
      </c>
      <c r="K134">
        <v>366068.89</v>
      </c>
      <c r="R134" s="297">
        <v>0</v>
      </c>
      <c r="U134">
        <v>-1385819.73</v>
      </c>
      <c r="V134">
        <v>2482221.21</v>
      </c>
      <c r="Y134" s="297">
        <v>984882.33</v>
      </c>
      <c r="Z134" s="297">
        <v>190000</v>
      </c>
      <c r="AA134" s="297">
        <v>557.87</v>
      </c>
      <c r="AC134" s="297">
        <v>1203660</v>
      </c>
      <c r="AE134">
        <v>1482104</v>
      </c>
      <c r="AF134">
        <v>7470</v>
      </c>
      <c r="AG134">
        <v>4320</v>
      </c>
      <c r="AH134">
        <v>540386.31000000006</v>
      </c>
      <c r="AI134">
        <v>120748.02</v>
      </c>
      <c r="AJ134">
        <v>22030</v>
      </c>
      <c r="AN134" s="76">
        <f t="shared" si="13"/>
        <v>582936.29</v>
      </c>
      <c r="AO134" s="31">
        <f t="shared" si="14"/>
        <v>0</v>
      </c>
      <c r="AP134" s="21">
        <f t="shared" si="15"/>
        <v>582936.29</v>
      </c>
      <c r="AQ134" s="15">
        <f t="shared" si="16"/>
        <v>2379100.2000000002</v>
      </c>
      <c r="AR134" s="16">
        <f t="shared" si="17"/>
        <v>2177058.33</v>
      </c>
      <c r="AS134" s="26">
        <f t="shared" si="18"/>
        <v>202041.87000000011</v>
      </c>
    </row>
    <row r="135" spans="1:45" x14ac:dyDescent="0.25">
      <c r="A135" t="s">
        <v>561</v>
      </c>
      <c r="B135" t="s">
        <v>562</v>
      </c>
      <c r="C135" s="71">
        <v>2177</v>
      </c>
      <c r="D135" s="58" t="s">
        <v>1378</v>
      </c>
      <c r="E135" t="s">
        <v>3308</v>
      </c>
      <c r="F135" s="297">
        <v>819737.95</v>
      </c>
      <c r="G135" s="297">
        <v>0</v>
      </c>
      <c r="H135" s="297">
        <v>167894.46</v>
      </c>
      <c r="J135">
        <v>475105.25</v>
      </c>
      <c r="K135">
        <v>34830.370000000003</v>
      </c>
      <c r="R135" s="297">
        <v>-79</v>
      </c>
      <c r="U135">
        <v>-2649584.19</v>
      </c>
      <c r="V135">
        <v>3637434.23</v>
      </c>
      <c r="Y135" s="297">
        <v>888213.7</v>
      </c>
      <c r="Z135" s="297">
        <v>270000</v>
      </c>
      <c r="AA135" s="297">
        <v>457.12</v>
      </c>
      <c r="AC135" s="297">
        <v>1116000</v>
      </c>
      <c r="AD135" s="297">
        <v>33600</v>
      </c>
      <c r="AE135">
        <v>1299757</v>
      </c>
      <c r="AG135">
        <v>27344</v>
      </c>
      <c r="AH135">
        <v>154253.07</v>
      </c>
      <c r="AI135">
        <v>117969.76</v>
      </c>
      <c r="AN135" s="76">
        <f t="shared" si="13"/>
        <v>987632.40999999992</v>
      </c>
      <c r="AO135" s="31">
        <f t="shared" si="14"/>
        <v>-79</v>
      </c>
      <c r="AP135" s="21">
        <f t="shared" si="15"/>
        <v>987711.40999999992</v>
      </c>
      <c r="AQ135" s="15">
        <f t="shared" si="16"/>
        <v>2308270.8200000003</v>
      </c>
      <c r="AR135" s="16">
        <f t="shared" si="17"/>
        <v>1599323.83</v>
      </c>
      <c r="AS135" s="26">
        <f t="shared" si="18"/>
        <v>708946.99000000022</v>
      </c>
    </row>
    <row r="136" spans="1:45" x14ac:dyDescent="0.25">
      <c r="A136" t="s">
        <v>561</v>
      </c>
      <c r="B136" t="s">
        <v>562</v>
      </c>
      <c r="C136" s="71">
        <v>3300</v>
      </c>
      <c r="D136" s="58" t="s">
        <v>1379</v>
      </c>
      <c r="E136" t="s">
        <v>3309</v>
      </c>
      <c r="F136" s="297">
        <v>497368.71</v>
      </c>
      <c r="G136" s="297">
        <v>28930</v>
      </c>
      <c r="H136" s="297">
        <v>768465.27</v>
      </c>
      <c r="J136">
        <v>1812742.44</v>
      </c>
      <c r="K136">
        <v>10182.42</v>
      </c>
      <c r="R136" s="297">
        <v>-100</v>
      </c>
      <c r="U136">
        <v>2940892.88</v>
      </c>
      <c r="Y136" s="297">
        <v>666205.06999999995</v>
      </c>
      <c r="Z136" s="297">
        <v>336000</v>
      </c>
      <c r="AA136" s="297">
        <v>330.31</v>
      </c>
      <c r="AC136" s="297">
        <v>899478</v>
      </c>
      <c r="AE136">
        <v>1037347</v>
      </c>
      <c r="AG136">
        <v>20396</v>
      </c>
      <c r="AH136">
        <v>237500.69</v>
      </c>
      <c r="AI136">
        <v>132253.82999999999</v>
      </c>
      <c r="AL136">
        <v>15000</v>
      </c>
      <c r="AN136" s="76">
        <f t="shared" si="13"/>
        <v>1294763.98</v>
      </c>
      <c r="AO136" s="31">
        <f t="shared" si="14"/>
        <v>-100</v>
      </c>
      <c r="AP136" s="21">
        <f t="shared" si="15"/>
        <v>1294863.98</v>
      </c>
      <c r="AQ136" s="15">
        <f t="shared" si="16"/>
        <v>1902013.38</v>
      </c>
      <c r="AR136" s="16">
        <f t="shared" si="17"/>
        <v>1442497.52</v>
      </c>
      <c r="AS136" s="26">
        <f t="shared" si="18"/>
        <v>459515.85999999987</v>
      </c>
    </row>
    <row r="137" spans="1:45" x14ac:dyDescent="0.25">
      <c r="A137" t="s">
        <v>561</v>
      </c>
      <c r="B137" t="s">
        <v>562</v>
      </c>
      <c r="C137" s="71">
        <v>1172</v>
      </c>
      <c r="D137" s="58" t="s">
        <v>1380</v>
      </c>
      <c r="E137" t="s">
        <v>3310</v>
      </c>
      <c r="F137" s="297">
        <v>348599.79</v>
      </c>
      <c r="G137" s="297">
        <v>0</v>
      </c>
      <c r="H137" s="297">
        <v>219700.24</v>
      </c>
      <c r="J137">
        <v>114424.13</v>
      </c>
      <c r="K137">
        <v>353351.67999999999</v>
      </c>
      <c r="N137" s="297">
        <v>0</v>
      </c>
      <c r="O137" s="297">
        <v>-15000</v>
      </c>
      <c r="R137" s="297">
        <v>-974.64</v>
      </c>
      <c r="U137">
        <v>616369.17000000004</v>
      </c>
      <c r="V137">
        <v>431249.19</v>
      </c>
      <c r="Y137" s="297">
        <v>505701.61</v>
      </c>
      <c r="AA137" s="297">
        <v>589.41</v>
      </c>
      <c r="AD137" s="297">
        <v>50400</v>
      </c>
      <c r="AE137">
        <v>127469</v>
      </c>
      <c r="AF137">
        <v>11520</v>
      </c>
      <c r="AG137">
        <v>14640</v>
      </c>
      <c r="AH137">
        <v>217683.16</v>
      </c>
      <c r="AL137">
        <v>13005.74</v>
      </c>
      <c r="AN137" s="76">
        <f t="shared" si="13"/>
        <v>568300.03</v>
      </c>
      <c r="AO137" s="31">
        <f t="shared" si="14"/>
        <v>-15974.64</v>
      </c>
      <c r="AP137" s="21">
        <f t="shared" si="15"/>
        <v>584274.67000000004</v>
      </c>
      <c r="AQ137" s="15">
        <f t="shared" si="16"/>
        <v>556691.02</v>
      </c>
      <c r="AR137" s="16">
        <f t="shared" si="17"/>
        <v>384317.9</v>
      </c>
      <c r="AS137" s="26">
        <f t="shared" si="18"/>
        <v>172373.12</v>
      </c>
    </row>
    <row r="138" spans="1:45" x14ac:dyDescent="0.25">
      <c r="A138" t="s">
        <v>561</v>
      </c>
      <c r="B138" t="s">
        <v>562</v>
      </c>
      <c r="C138" s="71">
        <v>2177</v>
      </c>
      <c r="D138" s="58" t="s">
        <v>1381</v>
      </c>
      <c r="E138" t="s">
        <v>3311</v>
      </c>
      <c r="F138" s="297">
        <v>83051.320000000007</v>
      </c>
      <c r="G138" s="297">
        <v>19620</v>
      </c>
      <c r="H138" s="297">
        <v>581536.89</v>
      </c>
      <c r="J138">
        <v>68254</v>
      </c>
      <c r="K138">
        <v>176188.18</v>
      </c>
      <c r="R138" s="297">
        <v>0</v>
      </c>
      <c r="U138">
        <v>929102.6</v>
      </c>
      <c r="Y138" s="297">
        <v>588080.9</v>
      </c>
      <c r="AA138" s="297">
        <v>256.87</v>
      </c>
      <c r="AD138" s="297">
        <v>63987.5</v>
      </c>
      <c r="AE138">
        <v>171798</v>
      </c>
      <c r="AG138">
        <v>1416</v>
      </c>
      <c r="AH138">
        <v>280883.48</v>
      </c>
      <c r="AJ138">
        <v>15000</v>
      </c>
      <c r="AL138">
        <v>600</v>
      </c>
      <c r="AN138" s="76">
        <f t="shared" si="13"/>
        <v>684208.21</v>
      </c>
      <c r="AO138" s="31">
        <f t="shared" si="14"/>
        <v>0</v>
      </c>
      <c r="AP138" s="21">
        <f t="shared" si="15"/>
        <v>684208.21</v>
      </c>
      <c r="AQ138" s="15">
        <f t="shared" si="16"/>
        <v>652325.27</v>
      </c>
      <c r="AR138" s="16">
        <f t="shared" si="17"/>
        <v>469697.48</v>
      </c>
      <c r="AS138" s="26">
        <f t="shared" si="18"/>
        <v>182627.79000000004</v>
      </c>
    </row>
    <row r="139" spans="1:45" x14ac:dyDescent="0.25">
      <c r="A139" t="s">
        <v>561</v>
      </c>
      <c r="B139" t="s">
        <v>562</v>
      </c>
      <c r="C139" s="71">
        <v>4986</v>
      </c>
      <c r="D139" s="58" t="s">
        <v>1382</v>
      </c>
      <c r="E139" t="s">
        <v>3312</v>
      </c>
      <c r="F139" s="297">
        <v>518196.66</v>
      </c>
      <c r="G139" s="297">
        <v>0</v>
      </c>
      <c r="H139" s="297">
        <v>483123.9</v>
      </c>
      <c r="J139">
        <v>117011.23</v>
      </c>
      <c r="K139">
        <v>362202.04</v>
      </c>
      <c r="O139" s="297">
        <v>14500</v>
      </c>
      <c r="R139" s="297">
        <v>506.57</v>
      </c>
      <c r="U139">
        <v>1138884.8600000001</v>
      </c>
      <c r="V139">
        <v>343312.84</v>
      </c>
      <c r="Y139" s="297">
        <v>1129046.92</v>
      </c>
      <c r="Z139" s="297">
        <v>22810</v>
      </c>
      <c r="AA139" s="297">
        <v>1844.46</v>
      </c>
      <c r="AC139" s="297">
        <v>1317870</v>
      </c>
      <c r="AD139" s="297">
        <v>18280</v>
      </c>
      <c r="AE139">
        <v>1504315</v>
      </c>
      <c r="AF139">
        <v>1140</v>
      </c>
      <c r="AG139">
        <v>1740</v>
      </c>
      <c r="AH139">
        <v>564675.93000000005</v>
      </c>
      <c r="AI139">
        <v>22955.89</v>
      </c>
      <c r="AL139">
        <v>68600</v>
      </c>
      <c r="AN139" s="76">
        <f t="shared" si="13"/>
        <v>1001320.56</v>
      </c>
      <c r="AO139" s="31">
        <f t="shared" si="14"/>
        <v>15006.57</v>
      </c>
      <c r="AP139" s="21">
        <f t="shared" si="15"/>
        <v>986313.99000000011</v>
      </c>
      <c r="AQ139" s="15">
        <f t="shared" si="16"/>
        <v>2489851.38</v>
      </c>
      <c r="AR139" s="16">
        <f t="shared" si="17"/>
        <v>2163426.8200000003</v>
      </c>
      <c r="AS139" s="26">
        <f t="shared" si="18"/>
        <v>326424.55999999959</v>
      </c>
    </row>
    <row r="140" spans="1:45" x14ac:dyDescent="0.25">
      <c r="A140" t="s">
        <v>561</v>
      </c>
      <c r="B140" t="s">
        <v>562</v>
      </c>
      <c r="C140" s="71">
        <v>4194</v>
      </c>
      <c r="D140" s="58" t="s">
        <v>1383</v>
      </c>
      <c r="E140" t="s">
        <v>3313</v>
      </c>
      <c r="F140" s="297">
        <v>208158.72</v>
      </c>
      <c r="G140" s="297">
        <v>0</v>
      </c>
      <c r="H140" s="297">
        <v>581639.42000000004</v>
      </c>
      <c r="J140">
        <v>119699.55</v>
      </c>
      <c r="K140">
        <v>115967.19</v>
      </c>
      <c r="R140" s="297">
        <v>-845</v>
      </c>
      <c r="U140">
        <v>-680356.83</v>
      </c>
      <c r="V140">
        <v>1627802.29</v>
      </c>
      <c r="Y140" s="297">
        <v>715700.55</v>
      </c>
      <c r="Z140" s="297">
        <v>30100</v>
      </c>
      <c r="AA140" s="297">
        <v>376.54</v>
      </c>
      <c r="AD140" s="297">
        <v>139647.5</v>
      </c>
      <c r="AE140">
        <v>366733.07</v>
      </c>
      <c r="AG140">
        <v>32700</v>
      </c>
      <c r="AH140">
        <v>164538.29</v>
      </c>
      <c r="AL140">
        <v>37788.81</v>
      </c>
      <c r="AN140" s="76">
        <f t="shared" si="13"/>
        <v>789798.14</v>
      </c>
      <c r="AO140" s="31">
        <f t="shared" si="14"/>
        <v>-845</v>
      </c>
      <c r="AP140" s="21">
        <f t="shared" si="15"/>
        <v>790643.14</v>
      </c>
      <c r="AQ140" s="15">
        <f t="shared" si="16"/>
        <v>885824.59000000008</v>
      </c>
      <c r="AR140" s="16">
        <f t="shared" si="17"/>
        <v>601760.16999999993</v>
      </c>
      <c r="AS140" s="26">
        <f t="shared" si="18"/>
        <v>284064.42000000016</v>
      </c>
    </row>
    <row r="141" spans="1:45" x14ac:dyDescent="0.25">
      <c r="A141" t="s">
        <v>561</v>
      </c>
      <c r="B141" t="s">
        <v>562</v>
      </c>
      <c r="C141" s="71">
        <v>4296</v>
      </c>
      <c r="D141" s="58" t="s">
        <v>1384</v>
      </c>
      <c r="E141" t="s">
        <v>3314</v>
      </c>
      <c r="F141" s="297">
        <v>833212.83</v>
      </c>
      <c r="G141" s="297">
        <v>0</v>
      </c>
      <c r="H141" s="297">
        <v>860121.95</v>
      </c>
      <c r="J141">
        <v>17</v>
      </c>
      <c r="K141">
        <v>65924.75</v>
      </c>
      <c r="R141" s="297">
        <v>-426</v>
      </c>
      <c r="U141">
        <v>-1137265.4099999999</v>
      </c>
      <c r="V141">
        <v>2560000</v>
      </c>
      <c r="Y141" s="297">
        <v>1248220.8899999999</v>
      </c>
      <c r="AA141" s="297">
        <v>698.9</v>
      </c>
      <c r="AC141" s="297">
        <v>777060</v>
      </c>
      <c r="AD141" s="297">
        <v>50400</v>
      </c>
      <c r="AE141">
        <v>1005543</v>
      </c>
      <c r="AF141">
        <v>26160</v>
      </c>
      <c r="AG141">
        <v>4504</v>
      </c>
      <c r="AH141">
        <v>284031.18</v>
      </c>
      <c r="AI141">
        <v>42363.67</v>
      </c>
      <c r="AL141">
        <v>67500</v>
      </c>
      <c r="AN141" s="76">
        <f t="shared" si="13"/>
        <v>1693334.7799999998</v>
      </c>
      <c r="AO141" s="31">
        <f t="shared" si="14"/>
        <v>-426</v>
      </c>
      <c r="AP141" s="21">
        <f t="shared" si="15"/>
        <v>1693760.7799999998</v>
      </c>
      <c r="AQ141" s="15">
        <f t="shared" si="16"/>
        <v>2076379.7899999998</v>
      </c>
      <c r="AR141" s="16">
        <f t="shared" si="17"/>
        <v>1430101.8499999999</v>
      </c>
      <c r="AS141" s="26">
        <f t="shared" si="18"/>
        <v>646277.93999999994</v>
      </c>
    </row>
    <row r="142" spans="1:45" x14ac:dyDescent="0.25">
      <c r="A142" t="s">
        <v>561</v>
      </c>
      <c r="B142" t="s">
        <v>562</v>
      </c>
      <c r="C142" s="71">
        <v>2528</v>
      </c>
      <c r="D142" s="58" t="s">
        <v>1385</v>
      </c>
      <c r="E142" t="s">
        <v>3315</v>
      </c>
      <c r="F142" s="297">
        <v>696345.87</v>
      </c>
      <c r="G142" s="297">
        <v>0</v>
      </c>
      <c r="H142" s="297">
        <v>49428.160000000003</v>
      </c>
      <c r="J142">
        <v>651584.18000000005</v>
      </c>
      <c r="K142">
        <v>180319.39</v>
      </c>
      <c r="U142">
        <v>-1585667.52</v>
      </c>
      <c r="V142">
        <v>2875000</v>
      </c>
      <c r="Y142" s="297">
        <v>893261.47</v>
      </c>
      <c r="AA142" s="297">
        <v>473.93</v>
      </c>
      <c r="AC142" s="297">
        <v>1492826</v>
      </c>
      <c r="AD142" s="297">
        <v>637309.13</v>
      </c>
      <c r="AE142">
        <v>1596286</v>
      </c>
      <c r="AG142">
        <v>7688</v>
      </c>
      <c r="AH142">
        <v>672646.88</v>
      </c>
      <c r="AI142">
        <v>67994.53</v>
      </c>
      <c r="AN142" s="76">
        <f t="shared" si="13"/>
        <v>745774.03</v>
      </c>
      <c r="AO142" s="31">
        <f t="shared" si="14"/>
        <v>0</v>
      </c>
      <c r="AP142" s="21">
        <f t="shared" si="15"/>
        <v>745774.03</v>
      </c>
      <c r="AQ142" s="15">
        <f t="shared" si="16"/>
        <v>3023870.53</v>
      </c>
      <c r="AR142" s="16">
        <f t="shared" si="17"/>
        <v>2344615.4099999997</v>
      </c>
      <c r="AS142" s="26">
        <f t="shared" si="18"/>
        <v>679255.12000000011</v>
      </c>
    </row>
    <row r="143" spans="1:45" x14ac:dyDescent="0.25">
      <c r="A143" t="s">
        <v>561</v>
      </c>
      <c r="B143" t="s">
        <v>562</v>
      </c>
      <c r="C143" s="71">
        <v>3203</v>
      </c>
      <c r="D143" s="58" t="s">
        <v>1386</v>
      </c>
      <c r="E143" t="s">
        <v>3316</v>
      </c>
      <c r="F143" s="297">
        <v>789246</v>
      </c>
      <c r="G143" s="297">
        <v>0</v>
      </c>
      <c r="H143" s="297">
        <v>32624.92</v>
      </c>
      <c r="J143">
        <v>1509860.59</v>
      </c>
      <c r="K143">
        <v>778554.1</v>
      </c>
      <c r="R143" s="297">
        <v>0</v>
      </c>
      <c r="U143">
        <v>575556.48</v>
      </c>
      <c r="V143">
        <v>2368242.5</v>
      </c>
      <c r="Y143" s="297">
        <v>811945.19</v>
      </c>
      <c r="Z143" s="297">
        <v>344000</v>
      </c>
      <c r="AA143" s="297">
        <v>577.37</v>
      </c>
      <c r="AC143" s="297">
        <v>1170090</v>
      </c>
      <c r="AE143">
        <v>1268006</v>
      </c>
      <c r="AF143">
        <v>22776</v>
      </c>
      <c r="AH143">
        <v>496476.5</v>
      </c>
      <c r="AI143">
        <v>168897.43</v>
      </c>
      <c r="AN143" s="76">
        <f t="shared" si="13"/>
        <v>821870.92</v>
      </c>
      <c r="AO143" s="31">
        <f t="shared" si="14"/>
        <v>0</v>
      </c>
      <c r="AP143" s="21">
        <f t="shared" si="15"/>
        <v>821870.92</v>
      </c>
      <c r="AQ143" s="15">
        <f t="shared" si="16"/>
        <v>2326612.56</v>
      </c>
      <c r="AR143" s="16">
        <f t="shared" si="17"/>
        <v>1956155.93</v>
      </c>
      <c r="AS143" s="26">
        <f t="shared" si="18"/>
        <v>370456.63000000012</v>
      </c>
    </row>
    <row r="144" spans="1:45" x14ac:dyDescent="0.25">
      <c r="A144" t="s">
        <v>561</v>
      </c>
      <c r="B144" t="s">
        <v>562</v>
      </c>
      <c r="C144" s="71">
        <v>3469</v>
      </c>
      <c r="D144" s="58" t="s">
        <v>1387</v>
      </c>
      <c r="E144" t="s">
        <v>3317</v>
      </c>
      <c r="F144" s="297">
        <v>537876.42000000004</v>
      </c>
      <c r="G144" s="297">
        <v>0</v>
      </c>
      <c r="H144" s="297">
        <v>174706.64</v>
      </c>
      <c r="J144">
        <v>1276073.22</v>
      </c>
      <c r="K144">
        <v>113403.35</v>
      </c>
      <c r="R144" s="297">
        <v>-7994.4</v>
      </c>
      <c r="U144">
        <v>506845.44</v>
      </c>
      <c r="V144">
        <v>1552681.09</v>
      </c>
      <c r="Y144" s="297">
        <v>444554.51</v>
      </c>
      <c r="Z144" s="297">
        <v>62290</v>
      </c>
      <c r="AA144" s="297">
        <v>447.77</v>
      </c>
      <c r="AC144" s="297">
        <v>101120</v>
      </c>
      <c r="AD144" s="297">
        <v>426509.3</v>
      </c>
      <c r="AE144">
        <v>306283.53000000003</v>
      </c>
      <c r="AG144">
        <v>27240</v>
      </c>
      <c r="AH144">
        <v>291071.98</v>
      </c>
      <c r="AI144">
        <v>113473.38</v>
      </c>
      <c r="AN144" s="76">
        <f t="shared" si="13"/>
        <v>712583.06</v>
      </c>
      <c r="AO144" s="31">
        <f t="shared" si="14"/>
        <v>-7994.4</v>
      </c>
      <c r="AP144" s="21">
        <f t="shared" si="15"/>
        <v>720577.46000000008</v>
      </c>
      <c r="AQ144" s="15">
        <f t="shared" si="16"/>
        <v>1034921.5800000001</v>
      </c>
      <c r="AR144" s="16">
        <f t="shared" si="17"/>
        <v>738068.89</v>
      </c>
      <c r="AS144" s="26">
        <f t="shared" si="18"/>
        <v>296852.69000000006</v>
      </c>
    </row>
    <row r="145" spans="1:45" x14ac:dyDescent="0.25">
      <c r="A145" t="s">
        <v>561</v>
      </c>
      <c r="B145" t="s">
        <v>562</v>
      </c>
      <c r="C145" s="71">
        <v>3469</v>
      </c>
      <c r="D145" s="58" t="s">
        <v>1388</v>
      </c>
      <c r="E145" t="s">
        <v>3332</v>
      </c>
      <c r="F145" s="297">
        <v>1409900.87</v>
      </c>
      <c r="G145" s="297">
        <v>191555</v>
      </c>
      <c r="H145" s="297">
        <v>139835.78</v>
      </c>
      <c r="J145">
        <v>1601255.2</v>
      </c>
      <c r="K145">
        <v>632651.68000000005</v>
      </c>
      <c r="O145" s="297">
        <v>55000</v>
      </c>
      <c r="R145" s="297">
        <v>5014.83</v>
      </c>
      <c r="U145">
        <v>387178.62</v>
      </c>
      <c r="V145">
        <v>2662147.65</v>
      </c>
      <c r="Y145" s="297">
        <v>1475178.48</v>
      </c>
      <c r="AA145" s="297">
        <v>-1087.1400000000001</v>
      </c>
      <c r="AC145" s="297">
        <v>970320</v>
      </c>
      <c r="AE145">
        <v>1064250</v>
      </c>
      <c r="AG145">
        <v>1560</v>
      </c>
      <c r="AH145">
        <v>271447.84000000003</v>
      </c>
      <c r="AI145">
        <v>10456.07</v>
      </c>
      <c r="AN145" s="76">
        <f t="shared" si="13"/>
        <v>1741291.6500000001</v>
      </c>
      <c r="AO145" s="31">
        <f t="shared" si="14"/>
        <v>60014.83</v>
      </c>
      <c r="AP145" s="21">
        <f t="shared" si="15"/>
        <v>1681276.82</v>
      </c>
      <c r="AQ145" s="15">
        <f t="shared" si="16"/>
        <v>2444411.34</v>
      </c>
      <c r="AR145" s="16">
        <f t="shared" si="17"/>
        <v>1347713.9100000001</v>
      </c>
      <c r="AS145" s="26">
        <f t="shared" si="18"/>
        <v>1096697.4299999997</v>
      </c>
    </row>
    <row r="146" spans="1:45" x14ac:dyDescent="0.25">
      <c r="A146" t="s">
        <v>565</v>
      </c>
      <c r="B146" t="s">
        <v>566</v>
      </c>
      <c r="C146" s="71">
        <v>2217</v>
      </c>
      <c r="D146" s="58" t="s">
        <v>1389</v>
      </c>
      <c r="E146" t="s">
        <v>3318</v>
      </c>
      <c r="F146" s="297">
        <v>703290.39</v>
      </c>
      <c r="G146" s="297">
        <v>0</v>
      </c>
      <c r="H146" s="297">
        <v>945564.75</v>
      </c>
      <c r="J146">
        <v>4</v>
      </c>
      <c r="K146">
        <v>-30175.58</v>
      </c>
      <c r="O146" s="297">
        <v>950</v>
      </c>
      <c r="R146" s="297">
        <v>1441.41</v>
      </c>
      <c r="U146">
        <v>-1133342.46</v>
      </c>
      <c r="V146">
        <v>1849445.73</v>
      </c>
      <c r="Y146" s="297">
        <v>1414598.07</v>
      </c>
      <c r="Z146" s="297">
        <v>186989</v>
      </c>
      <c r="AA146" s="297">
        <v>5.94</v>
      </c>
      <c r="AC146" s="297">
        <v>815662.8</v>
      </c>
      <c r="AD146" s="297">
        <v>201235</v>
      </c>
      <c r="AE146">
        <v>971269.48</v>
      </c>
      <c r="AG146">
        <v>5924</v>
      </c>
      <c r="AH146">
        <v>430598.51</v>
      </c>
      <c r="AI146">
        <v>12239.94</v>
      </c>
      <c r="AL146">
        <v>31850</v>
      </c>
      <c r="AN146" s="76">
        <f t="shared" si="13"/>
        <v>1648855.1400000001</v>
      </c>
      <c r="AO146" s="31">
        <f t="shared" si="14"/>
        <v>2391.41</v>
      </c>
      <c r="AP146" s="21">
        <f t="shared" si="15"/>
        <v>1646463.7300000002</v>
      </c>
      <c r="AQ146" s="15">
        <f t="shared" si="16"/>
        <v>2618490.81</v>
      </c>
      <c r="AR146" s="16">
        <f t="shared" si="17"/>
        <v>1451881.93</v>
      </c>
      <c r="AS146" s="26">
        <f t="shared" si="18"/>
        <v>1166608.8800000001</v>
      </c>
    </row>
    <row r="147" spans="1:45" x14ac:dyDescent="0.25">
      <c r="A147" t="s">
        <v>565</v>
      </c>
      <c r="B147" t="s">
        <v>566</v>
      </c>
      <c r="C147" s="71">
        <v>3536</v>
      </c>
      <c r="D147" s="58" t="s">
        <v>1390</v>
      </c>
      <c r="E147" t="s">
        <v>3319</v>
      </c>
      <c r="F147" s="297">
        <v>580134.13</v>
      </c>
      <c r="G147" s="297">
        <v>53952</v>
      </c>
      <c r="H147" s="297">
        <v>173002.4</v>
      </c>
      <c r="J147">
        <v>81380.34</v>
      </c>
      <c r="K147">
        <v>333516.33</v>
      </c>
      <c r="O147" s="297">
        <v>17999.62</v>
      </c>
      <c r="R147" s="297">
        <v>103</v>
      </c>
      <c r="U147">
        <v>-2110940.86</v>
      </c>
      <c r="V147">
        <v>2606531.4300000002</v>
      </c>
      <c r="Y147" s="297">
        <v>1300053.6200000001</v>
      </c>
      <c r="Z147" s="297">
        <v>362400</v>
      </c>
      <c r="AA147" s="297">
        <v>403.26</v>
      </c>
      <c r="AC147" s="297">
        <v>1322353.8</v>
      </c>
      <c r="AD147" s="297">
        <v>426225</v>
      </c>
      <c r="AE147">
        <v>1487615.8</v>
      </c>
      <c r="AF147">
        <v>36316</v>
      </c>
      <c r="AH147">
        <v>833010.56</v>
      </c>
      <c r="AI147">
        <v>54351.31</v>
      </c>
      <c r="AL147">
        <v>19700</v>
      </c>
      <c r="AN147" s="76">
        <f t="shared" si="13"/>
        <v>807088.53</v>
      </c>
      <c r="AO147" s="31">
        <f t="shared" si="14"/>
        <v>18102.62</v>
      </c>
      <c r="AP147" s="21">
        <f t="shared" si="15"/>
        <v>788985.91</v>
      </c>
      <c r="AQ147" s="15">
        <f t="shared" si="16"/>
        <v>3411435.68</v>
      </c>
      <c r="AR147" s="16">
        <f t="shared" si="17"/>
        <v>2430993.6700000004</v>
      </c>
      <c r="AS147" s="26">
        <f t="shared" si="18"/>
        <v>980442.00999999978</v>
      </c>
    </row>
    <row r="148" spans="1:45" x14ac:dyDescent="0.25">
      <c r="A148" t="s">
        <v>565</v>
      </c>
      <c r="B148" t="s">
        <v>566</v>
      </c>
      <c r="C148" s="71">
        <v>4975</v>
      </c>
      <c r="D148" s="58" t="s">
        <v>1391</v>
      </c>
      <c r="E148" t="s">
        <v>3320</v>
      </c>
      <c r="F148" s="297">
        <v>379247.39</v>
      </c>
      <c r="G148" s="297">
        <v>0</v>
      </c>
      <c r="H148" s="297">
        <v>30882.959999999999</v>
      </c>
      <c r="J148">
        <v>6</v>
      </c>
      <c r="K148">
        <v>54456.58</v>
      </c>
      <c r="O148" s="297">
        <v>12500</v>
      </c>
      <c r="R148" s="297">
        <v>1321.44</v>
      </c>
      <c r="U148">
        <v>-891542.91</v>
      </c>
      <c r="V148">
        <v>1289115.33</v>
      </c>
      <c r="Y148" s="297">
        <v>1251551.79</v>
      </c>
      <c r="AA148" s="297">
        <v>487.95</v>
      </c>
      <c r="AC148" s="297">
        <v>1138188</v>
      </c>
      <c r="AD148" s="297">
        <v>198000</v>
      </c>
      <c r="AE148">
        <v>1284206.77</v>
      </c>
      <c r="AF148">
        <v>19778</v>
      </c>
      <c r="AH148">
        <v>962196.23</v>
      </c>
      <c r="AI148">
        <v>10257.67</v>
      </c>
      <c r="AL148">
        <v>22750</v>
      </c>
      <c r="AN148" s="76">
        <f t="shared" si="13"/>
        <v>410130.35000000003</v>
      </c>
      <c r="AO148" s="31">
        <f t="shared" si="14"/>
        <v>13821.44</v>
      </c>
      <c r="AP148" s="21">
        <f t="shared" si="15"/>
        <v>396308.91000000003</v>
      </c>
      <c r="AQ148" s="15">
        <f t="shared" si="16"/>
        <v>2588227.7400000002</v>
      </c>
      <c r="AR148" s="16">
        <f t="shared" si="17"/>
        <v>2299188.67</v>
      </c>
      <c r="AS148" s="26">
        <f t="shared" si="18"/>
        <v>289039.0700000003</v>
      </c>
    </row>
    <row r="149" spans="1:45" x14ac:dyDescent="0.25">
      <c r="A149" t="s">
        <v>565</v>
      </c>
      <c r="B149" t="s">
        <v>566</v>
      </c>
      <c r="C149" s="71">
        <v>2059</v>
      </c>
      <c r="D149" s="58" t="s">
        <v>1392</v>
      </c>
      <c r="E149" t="s">
        <v>3321</v>
      </c>
      <c r="F149" s="297">
        <v>250569.48</v>
      </c>
      <c r="G149" s="297">
        <v>0</v>
      </c>
      <c r="H149" s="297">
        <v>443584.25</v>
      </c>
      <c r="J149">
        <v>1741475.07</v>
      </c>
      <c r="K149">
        <v>233958.21</v>
      </c>
      <c r="O149" s="297">
        <v>10500</v>
      </c>
      <c r="R149" s="297">
        <v>119</v>
      </c>
      <c r="U149">
        <v>-35595.83</v>
      </c>
      <c r="V149">
        <v>2316929.4300000002</v>
      </c>
      <c r="Y149" s="297">
        <v>1175441.79</v>
      </c>
      <c r="Z149" s="297">
        <v>40000</v>
      </c>
      <c r="AA149" s="297">
        <v>645.66</v>
      </c>
      <c r="AC149" s="297">
        <v>1034570</v>
      </c>
      <c r="AD149" s="297">
        <v>202096.9</v>
      </c>
      <c r="AE149">
        <v>1216056.1499999999</v>
      </c>
      <c r="AF149">
        <v>9786</v>
      </c>
      <c r="AH149">
        <v>570185.46</v>
      </c>
      <c r="AI149">
        <v>200342.33</v>
      </c>
      <c r="AL149">
        <v>10600</v>
      </c>
      <c r="AN149" s="76">
        <f t="shared" si="13"/>
        <v>694153.73</v>
      </c>
      <c r="AO149" s="31">
        <f t="shared" si="14"/>
        <v>10619</v>
      </c>
      <c r="AP149" s="21">
        <f t="shared" si="15"/>
        <v>683534.73</v>
      </c>
      <c r="AQ149" s="15">
        <f t="shared" si="16"/>
        <v>2452754.35</v>
      </c>
      <c r="AR149" s="16">
        <f t="shared" si="17"/>
        <v>2006969.94</v>
      </c>
      <c r="AS149" s="26">
        <f t="shared" si="18"/>
        <v>445784.41000000015</v>
      </c>
    </row>
    <row r="150" spans="1:45" x14ac:dyDescent="0.25">
      <c r="A150" t="s">
        <v>565</v>
      </c>
      <c r="B150" t="s">
        <v>566</v>
      </c>
      <c r="C150" s="71">
        <v>1986</v>
      </c>
      <c r="D150" s="58" t="s">
        <v>1393</v>
      </c>
      <c r="E150" t="s">
        <v>3322</v>
      </c>
      <c r="F150" s="297">
        <v>352487.58</v>
      </c>
      <c r="G150" s="297">
        <v>0</v>
      </c>
      <c r="H150" s="297">
        <v>133785</v>
      </c>
      <c r="J150">
        <v>872475.59</v>
      </c>
      <c r="K150">
        <v>95928.01</v>
      </c>
      <c r="O150" s="297">
        <v>8500</v>
      </c>
      <c r="R150" s="297">
        <v>109</v>
      </c>
      <c r="U150">
        <v>-1243772.8799999999</v>
      </c>
      <c r="V150">
        <v>2601070</v>
      </c>
      <c r="Y150" s="297">
        <v>941706.22</v>
      </c>
      <c r="Z150" s="297">
        <v>89860</v>
      </c>
      <c r="AA150" s="297">
        <v>327.01</v>
      </c>
      <c r="AC150" s="297">
        <v>377010</v>
      </c>
      <c r="AD150" s="297">
        <v>283000</v>
      </c>
      <c r="AE150">
        <v>494181</v>
      </c>
      <c r="AG150">
        <v>7960</v>
      </c>
      <c r="AH150">
        <v>749405.17</v>
      </c>
      <c r="AI150">
        <v>85627</v>
      </c>
      <c r="AN150" s="76">
        <f t="shared" si="13"/>
        <v>486272.58</v>
      </c>
      <c r="AO150" s="31">
        <f t="shared" si="14"/>
        <v>8609</v>
      </c>
      <c r="AP150" s="21">
        <f t="shared" si="15"/>
        <v>477663.58</v>
      </c>
      <c r="AQ150" s="15">
        <f t="shared" si="16"/>
        <v>1691903.23</v>
      </c>
      <c r="AR150" s="16">
        <f t="shared" si="17"/>
        <v>1337173.17</v>
      </c>
      <c r="AS150" s="26">
        <f t="shared" si="18"/>
        <v>354730.06000000006</v>
      </c>
    </row>
    <row r="151" spans="1:45" x14ac:dyDescent="0.25">
      <c r="A151" t="s">
        <v>569</v>
      </c>
      <c r="B151" t="s">
        <v>571</v>
      </c>
      <c r="C151" s="71">
        <v>2574</v>
      </c>
      <c r="D151" s="58" t="s">
        <v>1394</v>
      </c>
      <c r="E151" t="s">
        <v>3276</v>
      </c>
      <c r="F151" s="297">
        <v>105673.14</v>
      </c>
      <c r="G151" s="297">
        <v>0</v>
      </c>
      <c r="H151" s="297">
        <v>74028.570000000007</v>
      </c>
      <c r="J151">
        <v>629831.96</v>
      </c>
      <c r="K151">
        <v>40665.83</v>
      </c>
      <c r="N151" s="297">
        <v>-85370</v>
      </c>
      <c r="Q151" s="297">
        <v>96530</v>
      </c>
      <c r="R151" s="297">
        <v>6860</v>
      </c>
      <c r="U151">
        <v>-520267.66</v>
      </c>
      <c r="V151">
        <v>1543067.19</v>
      </c>
      <c r="Y151" s="297">
        <v>1011465.99</v>
      </c>
      <c r="AA151" s="297">
        <v>356.72</v>
      </c>
      <c r="AC151" s="297">
        <v>1047780</v>
      </c>
      <c r="AE151">
        <v>1245639</v>
      </c>
      <c r="AG151">
        <v>616</v>
      </c>
      <c r="AH151">
        <v>606419.9</v>
      </c>
      <c r="AI151">
        <v>83777.84</v>
      </c>
      <c r="AL151">
        <v>35000</v>
      </c>
      <c r="AN151" s="76">
        <f t="shared" si="13"/>
        <v>179701.71000000002</v>
      </c>
      <c r="AO151" s="31">
        <f t="shared" si="14"/>
        <v>18020</v>
      </c>
      <c r="AP151" s="21">
        <f t="shared" si="15"/>
        <v>161681.71000000002</v>
      </c>
      <c r="AQ151" s="15">
        <f t="shared" si="16"/>
        <v>2059602.71</v>
      </c>
      <c r="AR151" s="16">
        <f t="shared" si="17"/>
        <v>1971452.74</v>
      </c>
      <c r="AS151" s="26">
        <f t="shared" si="18"/>
        <v>88149.969999999972</v>
      </c>
    </row>
    <row r="152" spans="1:45" x14ac:dyDescent="0.25">
      <c r="A152" t="s">
        <v>569</v>
      </c>
      <c r="B152" t="s">
        <v>571</v>
      </c>
      <c r="C152" s="71">
        <v>918</v>
      </c>
      <c r="D152" s="58" t="s">
        <v>1395</v>
      </c>
      <c r="E152" t="s">
        <v>3277</v>
      </c>
      <c r="F152" s="297">
        <v>439251.14</v>
      </c>
      <c r="G152" s="297">
        <v>0</v>
      </c>
      <c r="H152" s="297">
        <v>367788.32</v>
      </c>
      <c r="J152">
        <v>-63234.06</v>
      </c>
      <c r="K152">
        <v>-272400.62</v>
      </c>
      <c r="M152">
        <v>265500</v>
      </c>
      <c r="Q152" s="297">
        <v>46500</v>
      </c>
      <c r="R152" s="297">
        <v>1</v>
      </c>
      <c r="U152">
        <v>-791360.7</v>
      </c>
      <c r="V152">
        <v>1115354.6000000001</v>
      </c>
      <c r="Y152" s="297">
        <v>916715.43</v>
      </c>
      <c r="AA152" s="297">
        <v>463.72</v>
      </c>
      <c r="AC152" s="297">
        <v>935390</v>
      </c>
      <c r="AD152" s="297">
        <v>97300</v>
      </c>
      <c r="AE152">
        <v>1017042</v>
      </c>
      <c r="AG152">
        <v>4060</v>
      </c>
      <c r="AH152">
        <v>216596.35</v>
      </c>
      <c r="AI152">
        <v>33360.92</v>
      </c>
      <c r="AL152">
        <v>35000</v>
      </c>
      <c r="AN152" s="76">
        <f t="shared" si="13"/>
        <v>807039.46</v>
      </c>
      <c r="AO152" s="31">
        <f t="shared" si="14"/>
        <v>46501</v>
      </c>
      <c r="AP152" s="21">
        <f t="shared" si="15"/>
        <v>760538.46</v>
      </c>
      <c r="AQ152" s="15">
        <f t="shared" si="16"/>
        <v>1949869.15</v>
      </c>
      <c r="AR152" s="16">
        <f t="shared" si="17"/>
        <v>1306059.27</v>
      </c>
      <c r="AS152" s="26">
        <f t="shared" si="18"/>
        <v>643809.87999999989</v>
      </c>
    </row>
    <row r="153" spans="1:45" x14ac:dyDescent="0.25">
      <c r="A153" t="s">
        <v>569</v>
      </c>
      <c r="B153" t="s">
        <v>571</v>
      </c>
      <c r="C153" s="71">
        <v>4046</v>
      </c>
      <c r="D153" s="58" t="s">
        <v>1396</v>
      </c>
      <c r="E153" t="s">
        <v>3280</v>
      </c>
      <c r="F153" s="297">
        <v>588728.29</v>
      </c>
      <c r="G153" s="297">
        <v>0</v>
      </c>
      <c r="H153" s="297">
        <v>59644.02</v>
      </c>
      <c r="J153">
        <v>452985.28</v>
      </c>
      <c r="K153">
        <v>326242.2</v>
      </c>
      <c r="N153" s="297">
        <v>0</v>
      </c>
      <c r="Q153" s="297">
        <v>76400</v>
      </c>
      <c r="R153" s="297">
        <v>0</v>
      </c>
      <c r="T153">
        <v>-230742.42</v>
      </c>
      <c r="U153">
        <v>654989.75</v>
      </c>
      <c r="V153">
        <v>1287495.99</v>
      </c>
      <c r="Y153" s="297">
        <v>657102.85</v>
      </c>
      <c r="Z153" s="297">
        <v>60000</v>
      </c>
      <c r="AA153" s="297">
        <v>1110.51</v>
      </c>
      <c r="AC153" s="297">
        <v>1232880</v>
      </c>
      <c r="AD153" s="297">
        <v>127954</v>
      </c>
      <c r="AE153">
        <v>1316604</v>
      </c>
      <c r="AG153">
        <v>22300</v>
      </c>
      <c r="AH153">
        <v>533891.96</v>
      </c>
      <c r="AI153">
        <v>80869.929999999993</v>
      </c>
      <c r="AL153">
        <v>135000</v>
      </c>
      <c r="AN153" s="76">
        <f t="shared" si="13"/>
        <v>648372.31000000006</v>
      </c>
      <c r="AO153" s="31">
        <f t="shared" si="14"/>
        <v>76400</v>
      </c>
      <c r="AP153" s="21">
        <f t="shared" si="15"/>
        <v>571972.31000000006</v>
      </c>
      <c r="AQ153" s="15">
        <f t="shared" si="16"/>
        <v>2079047.3599999999</v>
      </c>
      <c r="AR153" s="16">
        <f t="shared" si="17"/>
        <v>2088665.89</v>
      </c>
      <c r="AS153" s="26">
        <f t="shared" si="18"/>
        <v>-9618.5300000000279</v>
      </c>
    </row>
    <row r="154" spans="1:45" x14ac:dyDescent="0.25">
      <c r="A154" t="s">
        <v>569</v>
      </c>
      <c r="B154" t="s">
        <v>571</v>
      </c>
      <c r="C154" s="71">
        <v>1868</v>
      </c>
      <c r="D154" s="58" t="s">
        <v>1397</v>
      </c>
      <c r="E154" t="s">
        <v>3329</v>
      </c>
      <c r="F154" s="297">
        <v>148541.04</v>
      </c>
      <c r="G154" s="297">
        <v>0</v>
      </c>
      <c r="H154" s="297">
        <v>245440.64000000001</v>
      </c>
      <c r="J154">
        <v>689137.91</v>
      </c>
      <c r="K154">
        <v>191331.47</v>
      </c>
      <c r="Q154" s="297">
        <v>84150</v>
      </c>
      <c r="U154">
        <v>-703041.31</v>
      </c>
      <c r="V154">
        <v>1993235.29</v>
      </c>
      <c r="Y154" s="297">
        <v>769687.98</v>
      </c>
      <c r="AA154" s="297">
        <v>382.82</v>
      </c>
      <c r="AC154" s="297">
        <v>1026020</v>
      </c>
      <c r="AD154" s="297">
        <v>86900</v>
      </c>
      <c r="AE154">
        <v>1107920</v>
      </c>
      <c r="AF154">
        <v>3000</v>
      </c>
      <c r="AG154">
        <v>39732</v>
      </c>
      <c r="AH154">
        <v>384760.4</v>
      </c>
      <c r="AI154">
        <v>172466.32</v>
      </c>
      <c r="AL154">
        <v>35000</v>
      </c>
      <c r="AN154" s="76">
        <f t="shared" si="13"/>
        <v>393981.68000000005</v>
      </c>
      <c r="AO154" s="31">
        <f t="shared" si="14"/>
        <v>84150</v>
      </c>
      <c r="AP154" s="21">
        <f t="shared" si="15"/>
        <v>309831.68000000005</v>
      </c>
      <c r="AQ154" s="15">
        <f t="shared" si="16"/>
        <v>1882990.7999999998</v>
      </c>
      <c r="AR154" s="16">
        <f t="shared" si="17"/>
        <v>1742878.72</v>
      </c>
      <c r="AS154" s="26">
        <f t="shared" si="18"/>
        <v>140112.07999999984</v>
      </c>
    </row>
    <row r="157" spans="1:45" x14ac:dyDescent="0.25">
      <c r="D157" s="44"/>
    </row>
    <row r="158" spans="1:45" x14ac:dyDescent="0.25">
      <c r="D158" s="44"/>
    </row>
    <row r="159" spans="1:45" x14ac:dyDescent="0.25">
      <c r="D159" s="44"/>
    </row>
    <row r="160" spans="1:45" x14ac:dyDescent="0.25">
      <c r="D160" s="44"/>
    </row>
    <row r="161" spans="4:4" x14ac:dyDescent="0.25">
      <c r="D161" s="44"/>
    </row>
    <row r="162" spans="4:4" x14ac:dyDescent="0.25">
      <c r="D162" s="44"/>
    </row>
    <row r="163" spans="4:4" x14ac:dyDescent="0.25">
      <c r="D163" s="44"/>
    </row>
    <row r="164" spans="4:4" x14ac:dyDescent="0.25">
      <c r="D164" s="44"/>
    </row>
    <row r="165" spans="4:4" x14ac:dyDescent="0.25">
      <c r="D165" s="4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38"/>
  <sheetViews>
    <sheetView zoomScaleNormal="100" workbookViewId="0">
      <selection activeCell="K8" sqref="K8"/>
    </sheetView>
  </sheetViews>
  <sheetFormatPr defaultRowHeight="15.6" x14ac:dyDescent="0.45"/>
  <cols>
    <col min="1" max="1" width="6.3984375" style="78" customWidth="1"/>
    <col min="2" max="2" width="14.09765625" style="78" customWidth="1"/>
    <col min="3" max="3" width="12.69921875" style="78" customWidth="1"/>
    <col min="4" max="4" width="9.59765625" style="78" customWidth="1"/>
    <col min="5" max="5" width="11.69921875" style="78" customWidth="1"/>
    <col min="6" max="6" width="13.59765625" style="78" customWidth="1"/>
    <col min="7" max="7" width="9.8984375" style="78" customWidth="1"/>
    <col min="8" max="8" width="17.59765625" style="78" customWidth="1"/>
    <col min="9" max="241" width="9" style="78"/>
    <col min="242" max="242" width="7.09765625" style="78" customWidth="1"/>
    <col min="243" max="243" width="12.69921875" style="78" customWidth="1"/>
    <col min="244" max="244" width="12.8984375" style="78" customWidth="1"/>
    <col min="245" max="248" width="10.3984375" style="78" customWidth="1"/>
    <col min="249" max="249" width="65.19921875" style="78" customWidth="1"/>
    <col min="250" max="497" width="9" style="78"/>
    <col min="498" max="498" width="7.09765625" style="78" customWidth="1"/>
    <col min="499" max="499" width="12.69921875" style="78" customWidth="1"/>
    <col min="500" max="500" width="12.8984375" style="78" customWidth="1"/>
    <col min="501" max="504" width="10.3984375" style="78" customWidth="1"/>
    <col min="505" max="505" width="65.19921875" style="78" customWidth="1"/>
    <col min="506" max="753" width="9" style="78"/>
    <col min="754" max="754" width="7.09765625" style="78" customWidth="1"/>
    <col min="755" max="755" width="12.69921875" style="78" customWidth="1"/>
    <col min="756" max="756" width="12.8984375" style="78" customWidth="1"/>
    <col min="757" max="760" width="10.3984375" style="78" customWidth="1"/>
    <col min="761" max="761" width="65.19921875" style="78" customWidth="1"/>
    <col min="762" max="1009" width="9" style="78"/>
    <col min="1010" max="1010" width="7.09765625" style="78" customWidth="1"/>
    <col min="1011" max="1011" width="12.69921875" style="78" customWidth="1"/>
    <col min="1012" max="1012" width="12.8984375" style="78" customWidth="1"/>
    <col min="1013" max="1016" width="10.3984375" style="78" customWidth="1"/>
    <col min="1017" max="1017" width="65.19921875" style="78" customWidth="1"/>
    <col min="1018" max="1265" width="9" style="78"/>
    <col min="1266" max="1266" width="7.09765625" style="78" customWidth="1"/>
    <col min="1267" max="1267" width="12.69921875" style="78" customWidth="1"/>
    <col min="1268" max="1268" width="12.8984375" style="78" customWidth="1"/>
    <col min="1269" max="1272" width="10.3984375" style="78" customWidth="1"/>
    <col min="1273" max="1273" width="65.19921875" style="78" customWidth="1"/>
    <col min="1274" max="1521" width="9" style="78"/>
    <col min="1522" max="1522" width="7.09765625" style="78" customWidth="1"/>
    <col min="1523" max="1523" width="12.69921875" style="78" customWidth="1"/>
    <col min="1524" max="1524" width="12.8984375" style="78" customWidth="1"/>
    <col min="1525" max="1528" width="10.3984375" style="78" customWidth="1"/>
    <col min="1529" max="1529" width="65.19921875" style="78" customWidth="1"/>
    <col min="1530" max="1777" width="9" style="78"/>
    <col min="1778" max="1778" width="7.09765625" style="78" customWidth="1"/>
    <col min="1779" max="1779" width="12.69921875" style="78" customWidth="1"/>
    <col min="1780" max="1780" width="12.8984375" style="78" customWidth="1"/>
    <col min="1781" max="1784" width="10.3984375" style="78" customWidth="1"/>
    <col min="1785" max="1785" width="65.19921875" style="78" customWidth="1"/>
    <col min="1786" max="2033" width="9" style="78"/>
    <col min="2034" max="2034" width="7.09765625" style="78" customWidth="1"/>
    <col min="2035" max="2035" width="12.69921875" style="78" customWidth="1"/>
    <col min="2036" max="2036" width="12.8984375" style="78" customWidth="1"/>
    <col min="2037" max="2040" width="10.3984375" style="78" customWidth="1"/>
    <col min="2041" max="2041" width="65.19921875" style="78" customWidth="1"/>
    <col min="2042" max="2289" width="9" style="78"/>
    <col min="2290" max="2290" width="7.09765625" style="78" customWidth="1"/>
    <col min="2291" max="2291" width="12.69921875" style="78" customWidth="1"/>
    <col min="2292" max="2292" width="12.8984375" style="78" customWidth="1"/>
    <col min="2293" max="2296" width="10.3984375" style="78" customWidth="1"/>
    <col min="2297" max="2297" width="65.19921875" style="78" customWidth="1"/>
    <col min="2298" max="2545" width="9" style="78"/>
    <col min="2546" max="2546" width="7.09765625" style="78" customWidth="1"/>
    <col min="2547" max="2547" width="12.69921875" style="78" customWidth="1"/>
    <col min="2548" max="2548" width="12.8984375" style="78" customWidth="1"/>
    <col min="2549" max="2552" width="10.3984375" style="78" customWidth="1"/>
    <col min="2553" max="2553" width="65.19921875" style="78" customWidth="1"/>
    <col min="2554" max="2801" width="9" style="78"/>
    <col min="2802" max="2802" width="7.09765625" style="78" customWidth="1"/>
    <col min="2803" max="2803" width="12.69921875" style="78" customWidth="1"/>
    <col min="2804" max="2804" width="12.8984375" style="78" customWidth="1"/>
    <col min="2805" max="2808" width="10.3984375" style="78" customWidth="1"/>
    <col min="2809" max="2809" width="65.19921875" style="78" customWidth="1"/>
    <col min="2810" max="3057" width="9" style="78"/>
    <col min="3058" max="3058" width="7.09765625" style="78" customWidth="1"/>
    <col min="3059" max="3059" width="12.69921875" style="78" customWidth="1"/>
    <col min="3060" max="3060" width="12.8984375" style="78" customWidth="1"/>
    <col min="3061" max="3064" width="10.3984375" style="78" customWidth="1"/>
    <col min="3065" max="3065" width="65.19921875" style="78" customWidth="1"/>
    <col min="3066" max="3313" width="9" style="78"/>
    <col min="3314" max="3314" width="7.09765625" style="78" customWidth="1"/>
    <col min="3315" max="3315" width="12.69921875" style="78" customWidth="1"/>
    <col min="3316" max="3316" width="12.8984375" style="78" customWidth="1"/>
    <col min="3317" max="3320" width="10.3984375" style="78" customWidth="1"/>
    <col min="3321" max="3321" width="65.19921875" style="78" customWidth="1"/>
    <col min="3322" max="3569" width="9" style="78"/>
    <col min="3570" max="3570" width="7.09765625" style="78" customWidth="1"/>
    <col min="3571" max="3571" width="12.69921875" style="78" customWidth="1"/>
    <col min="3572" max="3572" width="12.8984375" style="78" customWidth="1"/>
    <col min="3573" max="3576" width="10.3984375" style="78" customWidth="1"/>
    <col min="3577" max="3577" width="65.19921875" style="78" customWidth="1"/>
    <col min="3578" max="3825" width="9" style="78"/>
    <col min="3826" max="3826" width="7.09765625" style="78" customWidth="1"/>
    <col min="3827" max="3827" width="12.69921875" style="78" customWidth="1"/>
    <col min="3828" max="3828" width="12.8984375" style="78" customWidth="1"/>
    <col min="3829" max="3832" width="10.3984375" style="78" customWidth="1"/>
    <col min="3833" max="3833" width="65.19921875" style="78" customWidth="1"/>
    <col min="3834" max="4081" width="9" style="78"/>
    <col min="4082" max="4082" width="7.09765625" style="78" customWidth="1"/>
    <col min="4083" max="4083" width="12.69921875" style="78" customWidth="1"/>
    <col min="4084" max="4084" width="12.8984375" style="78" customWidth="1"/>
    <col min="4085" max="4088" width="10.3984375" style="78" customWidth="1"/>
    <col min="4089" max="4089" width="65.19921875" style="78" customWidth="1"/>
    <col min="4090" max="4337" width="9" style="78"/>
    <col min="4338" max="4338" width="7.09765625" style="78" customWidth="1"/>
    <col min="4339" max="4339" width="12.69921875" style="78" customWidth="1"/>
    <col min="4340" max="4340" width="12.8984375" style="78" customWidth="1"/>
    <col min="4341" max="4344" width="10.3984375" style="78" customWidth="1"/>
    <col min="4345" max="4345" width="65.19921875" style="78" customWidth="1"/>
    <col min="4346" max="4593" width="9" style="78"/>
    <col min="4594" max="4594" width="7.09765625" style="78" customWidth="1"/>
    <col min="4595" max="4595" width="12.69921875" style="78" customWidth="1"/>
    <col min="4596" max="4596" width="12.8984375" style="78" customWidth="1"/>
    <col min="4597" max="4600" width="10.3984375" style="78" customWidth="1"/>
    <col min="4601" max="4601" width="65.19921875" style="78" customWidth="1"/>
    <col min="4602" max="4849" width="9" style="78"/>
    <col min="4850" max="4850" width="7.09765625" style="78" customWidth="1"/>
    <col min="4851" max="4851" width="12.69921875" style="78" customWidth="1"/>
    <col min="4852" max="4852" width="12.8984375" style="78" customWidth="1"/>
    <col min="4853" max="4856" width="10.3984375" style="78" customWidth="1"/>
    <col min="4857" max="4857" width="65.19921875" style="78" customWidth="1"/>
    <col min="4858" max="5105" width="9" style="78"/>
    <col min="5106" max="5106" width="7.09765625" style="78" customWidth="1"/>
    <col min="5107" max="5107" width="12.69921875" style="78" customWidth="1"/>
    <col min="5108" max="5108" width="12.8984375" style="78" customWidth="1"/>
    <col min="5109" max="5112" width="10.3984375" style="78" customWidth="1"/>
    <col min="5113" max="5113" width="65.19921875" style="78" customWidth="1"/>
    <col min="5114" max="5361" width="9" style="78"/>
    <col min="5362" max="5362" width="7.09765625" style="78" customWidth="1"/>
    <col min="5363" max="5363" width="12.69921875" style="78" customWidth="1"/>
    <col min="5364" max="5364" width="12.8984375" style="78" customWidth="1"/>
    <col min="5365" max="5368" width="10.3984375" style="78" customWidth="1"/>
    <col min="5369" max="5369" width="65.19921875" style="78" customWidth="1"/>
    <col min="5370" max="5617" width="9" style="78"/>
    <col min="5618" max="5618" width="7.09765625" style="78" customWidth="1"/>
    <col min="5619" max="5619" width="12.69921875" style="78" customWidth="1"/>
    <col min="5620" max="5620" width="12.8984375" style="78" customWidth="1"/>
    <col min="5621" max="5624" width="10.3984375" style="78" customWidth="1"/>
    <col min="5625" max="5625" width="65.19921875" style="78" customWidth="1"/>
    <col min="5626" max="5873" width="9" style="78"/>
    <col min="5874" max="5874" width="7.09765625" style="78" customWidth="1"/>
    <col min="5875" max="5875" width="12.69921875" style="78" customWidth="1"/>
    <col min="5876" max="5876" width="12.8984375" style="78" customWidth="1"/>
    <col min="5877" max="5880" width="10.3984375" style="78" customWidth="1"/>
    <col min="5881" max="5881" width="65.19921875" style="78" customWidth="1"/>
    <col min="5882" max="6129" width="9" style="78"/>
    <col min="6130" max="6130" width="7.09765625" style="78" customWidth="1"/>
    <col min="6131" max="6131" width="12.69921875" style="78" customWidth="1"/>
    <col min="6132" max="6132" width="12.8984375" style="78" customWidth="1"/>
    <col min="6133" max="6136" width="10.3984375" style="78" customWidth="1"/>
    <col min="6137" max="6137" width="65.19921875" style="78" customWidth="1"/>
    <col min="6138" max="6385" width="9" style="78"/>
    <col min="6386" max="6386" width="7.09765625" style="78" customWidth="1"/>
    <col min="6387" max="6387" width="12.69921875" style="78" customWidth="1"/>
    <col min="6388" max="6388" width="12.8984375" style="78" customWidth="1"/>
    <col min="6389" max="6392" width="10.3984375" style="78" customWidth="1"/>
    <col min="6393" max="6393" width="65.19921875" style="78" customWidth="1"/>
    <col min="6394" max="6641" width="9" style="78"/>
    <col min="6642" max="6642" width="7.09765625" style="78" customWidth="1"/>
    <col min="6643" max="6643" width="12.69921875" style="78" customWidth="1"/>
    <col min="6644" max="6644" width="12.8984375" style="78" customWidth="1"/>
    <col min="6645" max="6648" width="10.3984375" style="78" customWidth="1"/>
    <col min="6649" max="6649" width="65.19921875" style="78" customWidth="1"/>
    <col min="6650" max="6897" width="9" style="78"/>
    <col min="6898" max="6898" width="7.09765625" style="78" customWidth="1"/>
    <col min="6899" max="6899" width="12.69921875" style="78" customWidth="1"/>
    <col min="6900" max="6900" width="12.8984375" style="78" customWidth="1"/>
    <col min="6901" max="6904" width="10.3984375" style="78" customWidth="1"/>
    <col min="6905" max="6905" width="65.19921875" style="78" customWidth="1"/>
    <col min="6906" max="7153" width="9" style="78"/>
    <col min="7154" max="7154" width="7.09765625" style="78" customWidth="1"/>
    <col min="7155" max="7155" width="12.69921875" style="78" customWidth="1"/>
    <col min="7156" max="7156" width="12.8984375" style="78" customWidth="1"/>
    <col min="7157" max="7160" width="10.3984375" style="78" customWidth="1"/>
    <col min="7161" max="7161" width="65.19921875" style="78" customWidth="1"/>
    <col min="7162" max="7409" width="9" style="78"/>
    <col min="7410" max="7410" width="7.09765625" style="78" customWidth="1"/>
    <col min="7411" max="7411" width="12.69921875" style="78" customWidth="1"/>
    <col min="7412" max="7412" width="12.8984375" style="78" customWidth="1"/>
    <col min="7413" max="7416" width="10.3984375" style="78" customWidth="1"/>
    <col min="7417" max="7417" width="65.19921875" style="78" customWidth="1"/>
    <col min="7418" max="7665" width="9" style="78"/>
    <col min="7666" max="7666" width="7.09765625" style="78" customWidth="1"/>
    <col min="7667" max="7667" width="12.69921875" style="78" customWidth="1"/>
    <col min="7668" max="7668" width="12.8984375" style="78" customWidth="1"/>
    <col min="7669" max="7672" width="10.3984375" style="78" customWidth="1"/>
    <col min="7673" max="7673" width="65.19921875" style="78" customWidth="1"/>
    <col min="7674" max="7921" width="9" style="78"/>
    <col min="7922" max="7922" width="7.09765625" style="78" customWidth="1"/>
    <col min="7923" max="7923" width="12.69921875" style="78" customWidth="1"/>
    <col min="7924" max="7924" width="12.8984375" style="78" customWidth="1"/>
    <col min="7925" max="7928" width="10.3984375" style="78" customWidth="1"/>
    <col min="7929" max="7929" width="65.19921875" style="78" customWidth="1"/>
    <col min="7930" max="8177" width="9" style="78"/>
    <col min="8178" max="8178" width="7.09765625" style="78" customWidth="1"/>
    <col min="8179" max="8179" width="12.69921875" style="78" customWidth="1"/>
    <col min="8180" max="8180" width="12.8984375" style="78" customWidth="1"/>
    <col min="8181" max="8184" width="10.3984375" style="78" customWidth="1"/>
    <col min="8185" max="8185" width="65.19921875" style="78" customWidth="1"/>
    <col min="8186" max="8433" width="9" style="78"/>
    <col min="8434" max="8434" width="7.09765625" style="78" customWidth="1"/>
    <col min="8435" max="8435" width="12.69921875" style="78" customWidth="1"/>
    <col min="8436" max="8436" width="12.8984375" style="78" customWidth="1"/>
    <col min="8437" max="8440" width="10.3984375" style="78" customWidth="1"/>
    <col min="8441" max="8441" width="65.19921875" style="78" customWidth="1"/>
    <col min="8442" max="8689" width="9" style="78"/>
    <col min="8690" max="8690" width="7.09765625" style="78" customWidth="1"/>
    <col min="8691" max="8691" width="12.69921875" style="78" customWidth="1"/>
    <col min="8692" max="8692" width="12.8984375" style="78" customWidth="1"/>
    <col min="8693" max="8696" width="10.3984375" style="78" customWidth="1"/>
    <col min="8697" max="8697" width="65.19921875" style="78" customWidth="1"/>
    <col min="8698" max="8945" width="9" style="78"/>
    <col min="8946" max="8946" width="7.09765625" style="78" customWidth="1"/>
    <col min="8947" max="8947" width="12.69921875" style="78" customWidth="1"/>
    <col min="8948" max="8948" width="12.8984375" style="78" customWidth="1"/>
    <col min="8949" max="8952" width="10.3984375" style="78" customWidth="1"/>
    <col min="8953" max="8953" width="65.19921875" style="78" customWidth="1"/>
    <col min="8954" max="9201" width="9" style="78"/>
    <col min="9202" max="9202" width="7.09765625" style="78" customWidth="1"/>
    <col min="9203" max="9203" width="12.69921875" style="78" customWidth="1"/>
    <col min="9204" max="9204" width="12.8984375" style="78" customWidth="1"/>
    <col min="9205" max="9208" width="10.3984375" style="78" customWidth="1"/>
    <col min="9209" max="9209" width="65.19921875" style="78" customWidth="1"/>
    <col min="9210" max="9457" width="9" style="78"/>
    <col min="9458" max="9458" width="7.09765625" style="78" customWidth="1"/>
    <col min="9459" max="9459" width="12.69921875" style="78" customWidth="1"/>
    <col min="9460" max="9460" width="12.8984375" style="78" customWidth="1"/>
    <col min="9461" max="9464" width="10.3984375" style="78" customWidth="1"/>
    <col min="9465" max="9465" width="65.19921875" style="78" customWidth="1"/>
    <col min="9466" max="9713" width="9" style="78"/>
    <col min="9714" max="9714" width="7.09765625" style="78" customWidth="1"/>
    <col min="9715" max="9715" width="12.69921875" style="78" customWidth="1"/>
    <col min="9716" max="9716" width="12.8984375" style="78" customWidth="1"/>
    <col min="9717" max="9720" width="10.3984375" style="78" customWidth="1"/>
    <col min="9721" max="9721" width="65.19921875" style="78" customWidth="1"/>
    <col min="9722" max="9969" width="9" style="78"/>
    <col min="9970" max="9970" width="7.09765625" style="78" customWidth="1"/>
    <col min="9971" max="9971" width="12.69921875" style="78" customWidth="1"/>
    <col min="9972" max="9972" width="12.8984375" style="78" customWidth="1"/>
    <col min="9973" max="9976" width="10.3984375" style="78" customWidth="1"/>
    <col min="9977" max="9977" width="65.19921875" style="78" customWidth="1"/>
    <col min="9978" max="10225" width="9" style="78"/>
    <col min="10226" max="10226" width="7.09765625" style="78" customWidth="1"/>
    <col min="10227" max="10227" width="12.69921875" style="78" customWidth="1"/>
    <col min="10228" max="10228" width="12.8984375" style="78" customWidth="1"/>
    <col min="10229" max="10232" width="10.3984375" style="78" customWidth="1"/>
    <col min="10233" max="10233" width="65.19921875" style="78" customWidth="1"/>
    <col min="10234" max="10481" width="9" style="78"/>
    <col min="10482" max="10482" width="7.09765625" style="78" customWidth="1"/>
    <col min="10483" max="10483" width="12.69921875" style="78" customWidth="1"/>
    <col min="10484" max="10484" width="12.8984375" style="78" customWidth="1"/>
    <col min="10485" max="10488" width="10.3984375" style="78" customWidth="1"/>
    <col min="10489" max="10489" width="65.19921875" style="78" customWidth="1"/>
    <col min="10490" max="10737" width="9" style="78"/>
    <col min="10738" max="10738" width="7.09765625" style="78" customWidth="1"/>
    <col min="10739" max="10739" width="12.69921875" style="78" customWidth="1"/>
    <col min="10740" max="10740" width="12.8984375" style="78" customWidth="1"/>
    <col min="10741" max="10744" width="10.3984375" style="78" customWidth="1"/>
    <col min="10745" max="10745" width="65.19921875" style="78" customWidth="1"/>
    <col min="10746" max="10993" width="9" style="78"/>
    <col min="10994" max="10994" width="7.09765625" style="78" customWidth="1"/>
    <col min="10995" max="10995" width="12.69921875" style="78" customWidth="1"/>
    <col min="10996" max="10996" width="12.8984375" style="78" customWidth="1"/>
    <col min="10997" max="11000" width="10.3984375" style="78" customWidth="1"/>
    <col min="11001" max="11001" width="65.19921875" style="78" customWidth="1"/>
    <col min="11002" max="11249" width="9" style="78"/>
    <col min="11250" max="11250" width="7.09765625" style="78" customWidth="1"/>
    <col min="11251" max="11251" width="12.69921875" style="78" customWidth="1"/>
    <col min="11252" max="11252" width="12.8984375" style="78" customWidth="1"/>
    <col min="11253" max="11256" width="10.3984375" style="78" customWidth="1"/>
    <col min="11257" max="11257" width="65.19921875" style="78" customWidth="1"/>
    <col min="11258" max="11505" width="9" style="78"/>
    <col min="11506" max="11506" width="7.09765625" style="78" customWidth="1"/>
    <col min="11507" max="11507" width="12.69921875" style="78" customWidth="1"/>
    <col min="11508" max="11508" width="12.8984375" style="78" customWidth="1"/>
    <col min="11509" max="11512" width="10.3984375" style="78" customWidth="1"/>
    <col min="11513" max="11513" width="65.19921875" style="78" customWidth="1"/>
    <col min="11514" max="11761" width="9" style="78"/>
    <col min="11762" max="11762" width="7.09765625" style="78" customWidth="1"/>
    <col min="11763" max="11763" width="12.69921875" style="78" customWidth="1"/>
    <col min="11764" max="11764" width="12.8984375" style="78" customWidth="1"/>
    <col min="11765" max="11768" width="10.3984375" style="78" customWidth="1"/>
    <col min="11769" max="11769" width="65.19921875" style="78" customWidth="1"/>
    <col min="11770" max="12017" width="9" style="78"/>
    <col min="12018" max="12018" width="7.09765625" style="78" customWidth="1"/>
    <col min="12019" max="12019" width="12.69921875" style="78" customWidth="1"/>
    <col min="12020" max="12020" width="12.8984375" style="78" customWidth="1"/>
    <col min="12021" max="12024" width="10.3984375" style="78" customWidth="1"/>
    <col min="12025" max="12025" width="65.19921875" style="78" customWidth="1"/>
    <col min="12026" max="12273" width="9" style="78"/>
    <col min="12274" max="12274" width="7.09765625" style="78" customWidth="1"/>
    <col min="12275" max="12275" width="12.69921875" style="78" customWidth="1"/>
    <col min="12276" max="12276" width="12.8984375" style="78" customWidth="1"/>
    <col min="12277" max="12280" width="10.3984375" style="78" customWidth="1"/>
    <col min="12281" max="12281" width="65.19921875" style="78" customWidth="1"/>
    <col min="12282" max="12529" width="9" style="78"/>
    <col min="12530" max="12530" width="7.09765625" style="78" customWidth="1"/>
    <col min="12531" max="12531" width="12.69921875" style="78" customWidth="1"/>
    <col min="12532" max="12532" width="12.8984375" style="78" customWidth="1"/>
    <col min="12533" max="12536" width="10.3984375" style="78" customWidth="1"/>
    <col min="12537" max="12537" width="65.19921875" style="78" customWidth="1"/>
    <col min="12538" max="12785" width="9" style="78"/>
    <col min="12786" max="12786" width="7.09765625" style="78" customWidth="1"/>
    <col min="12787" max="12787" width="12.69921875" style="78" customWidth="1"/>
    <col min="12788" max="12788" width="12.8984375" style="78" customWidth="1"/>
    <col min="12789" max="12792" width="10.3984375" style="78" customWidth="1"/>
    <col min="12793" max="12793" width="65.19921875" style="78" customWidth="1"/>
    <col min="12794" max="13041" width="9" style="78"/>
    <col min="13042" max="13042" width="7.09765625" style="78" customWidth="1"/>
    <col min="13043" max="13043" width="12.69921875" style="78" customWidth="1"/>
    <col min="13044" max="13044" width="12.8984375" style="78" customWidth="1"/>
    <col min="13045" max="13048" width="10.3984375" style="78" customWidth="1"/>
    <col min="13049" max="13049" width="65.19921875" style="78" customWidth="1"/>
    <col min="13050" max="13297" width="9" style="78"/>
    <col min="13298" max="13298" width="7.09765625" style="78" customWidth="1"/>
    <col min="13299" max="13299" width="12.69921875" style="78" customWidth="1"/>
    <col min="13300" max="13300" width="12.8984375" style="78" customWidth="1"/>
    <col min="13301" max="13304" width="10.3984375" style="78" customWidth="1"/>
    <col min="13305" max="13305" width="65.19921875" style="78" customWidth="1"/>
    <col min="13306" max="13553" width="9" style="78"/>
    <col min="13554" max="13554" width="7.09765625" style="78" customWidth="1"/>
    <col min="13555" max="13555" width="12.69921875" style="78" customWidth="1"/>
    <col min="13556" max="13556" width="12.8984375" style="78" customWidth="1"/>
    <col min="13557" max="13560" width="10.3984375" style="78" customWidth="1"/>
    <col min="13561" max="13561" width="65.19921875" style="78" customWidth="1"/>
    <col min="13562" max="13809" width="9" style="78"/>
    <col min="13810" max="13810" width="7.09765625" style="78" customWidth="1"/>
    <col min="13811" max="13811" width="12.69921875" style="78" customWidth="1"/>
    <col min="13812" max="13812" width="12.8984375" style="78" customWidth="1"/>
    <col min="13813" max="13816" width="10.3984375" style="78" customWidth="1"/>
    <col min="13817" max="13817" width="65.19921875" style="78" customWidth="1"/>
    <col min="13818" max="14065" width="9" style="78"/>
    <col min="14066" max="14066" width="7.09765625" style="78" customWidth="1"/>
    <col min="14067" max="14067" width="12.69921875" style="78" customWidth="1"/>
    <col min="14068" max="14068" width="12.8984375" style="78" customWidth="1"/>
    <col min="14069" max="14072" width="10.3984375" style="78" customWidth="1"/>
    <col min="14073" max="14073" width="65.19921875" style="78" customWidth="1"/>
    <col min="14074" max="14321" width="9" style="78"/>
    <col min="14322" max="14322" width="7.09765625" style="78" customWidth="1"/>
    <col min="14323" max="14323" width="12.69921875" style="78" customWidth="1"/>
    <col min="14324" max="14324" width="12.8984375" style="78" customWidth="1"/>
    <col min="14325" max="14328" width="10.3984375" style="78" customWidth="1"/>
    <col min="14329" max="14329" width="65.19921875" style="78" customWidth="1"/>
    <col min="14330" max="14577" width="9" style="78"/>
    <col min="14578" max="14578" width="7.09765625" style="78" customWidth="1"/>
    <col min="14579" max="14579" width="12.69921875" style="78" customWidth="1"/>
    <col min="14580" max="14580" width="12.8984375" style="78" customWidth="1"/>
    <col min="14581" max="14584" width="10.3984375" style="78" customWidth="1"/>
    <col min="14585" max="14585" width="65.19921875" style="78" customWidth="1"/>
    <col min="14586" max="14833" width="9" style="78"/>
    <col min="14834" max="14834" width="7.09765625" style="78" customWidth="1"/>
    <col min="14835" max="14835" width="12.69921875" style="78" customWidth="1"/>
    <col min="14836" max="14836" width="12.8984375" style="78" customWidth="1"/>
    <col min="14837" max="14840" width="10.3984375" style="78" customWidth="1"/>
    <col min="14841" max="14841" width="65.19921875" style="78" customWidth="1"/>
    <col min="14842" max="15089" width="9" style="78"/>
    <col min="15090" max="15090" width="7.09765625" style="78" customWidth="1"/>
    <col min="15091" max="15091" width="12.69921875" style="78" customWidth="1"/>
    <col min="15092" max="15092" width="12.8984375" style="78" customWidth="1"/>
    <col min="15093" max="15096" width="10.3984375" style="78" customWidth="1"/>
    <col min="15097" max="15097" width="65.19921875" style="78" customWidth="1"/>
    <col min="15098" max="15345" width="9" style="78"/>
    <col min="15346" max="15346" width="7.09765625" style="78" customWidth="1"/>
    <col min="15347" max="15347" width="12.69921875" style="78" customWidth="1"/>
    <col min="15348" max="15348" width="12.8984375" style="78" customWidth="1"/>
    <col min="15349" max="15352" width="10.3984375" style="78" customWidth="1"/>
    <col min="15353" max="15353" width="65.19921875" style="78" customWidth="1"/>
    <col min="15354" max="15601" width="9" style="78"/>
    <col min="15602" max="15602" width="7.09765625" style="78" customWidth="1"/>
    <col min="15603" max="15603" width="12.69921875" style="78" customWidth="1"/>
    <col min="15604" max="15604" width="12.8984375" style="78" customWidth="1"/>
    <col min="15605" max="15608" width="10.3984375" style="78" customWidth="1"/>
    <col min="15609" max="15609" width="65.19921875" style="78" customWidth="1"/>
    <col min="15610" max="15857" width="9" style="78"/>
    <col min="15858" max="15858" width="7.09765625" style="78" customWidth="1"/>
    <col min="15859" max="15859" width="12.69921875" style="78" customWidth="1"/>
    <col min="15860" max="15860" width="12.8984375" style="78" customWidth="1"/>
    <col min="15861" max="15864" width="10.3984375" style="78" customWidth="1"/>
    <col min="15865" max="15865" width="65.19921875" style="78" customWidth="1"/>
    <col min="15866" max="16113" width="9" style="78"/>
    <col min="16114" max="16114" width="7.09765625" style="78" customWidth="1"/>
    <col min="16115" max="16115" width="12.69921875" style="78" customWidth="1"/>
    <col min="16116" max="16116" width="12.8984375" style="78" customWidth="1"/>
    <col min="16117" max="16120" width="10.3984375" style="78" customWidth="1"/>
    <col min="16121" max="16121" width="65.19921875" style="78" customWidth="1"/>
    <col min="16122" max="16384" width="9" style="78"/>
  </cols>
  <sheetData>
    <row r="1" spans="1:8" ht="24.6" x14ac:dyDescent="0.7">
      <c r="H1" s="296" t="s">
        <v>2439</v>
      </c>
    </row>
    <row r="2" spans="1:8" ht="24.6" x14ac:dyDescent="0.7">
      <c r="A2" s="308" t="s">
        <v>1405</v>
      </c>
      <c r="B2" s="308"/>
      <c r="C2" s="308"/>
      <c r="D2" s="308"/>
      <c r="E2" s="308"/>
      <c r="F2" s="308"/>
      <c r="G2" s="308"/>
      <c r="H2" s="308"/>
    </row>
    <row r="3" spans="1:8" ht="24.6" x14ac:dyDescent="0.7">
      <c r="A3" s="309" t="s">
        <v>3346</v>
      </c>
      <c r="B3" s="309"/>
      <c r="C3" s="309"/>
      <c r="D3" s="309"/>
      <c r="E3" s="309"/>
      <c r="F3" s="309"/>
      <c r="G3" s="309"/>
      <c r="H3" s="309"/>
    </row>
    <row r="4" spans="1:8" s="79" customFormat="1" ht="24.6" x14ac:dyDescent="0.45">
      <c r="A4" s="310" t="s">
        <v>51</v>
      </c>
      <c r="B4" s="310" t="s">
        <v>1406</v>
      </c>
      <c r="C4" s="204" t="s">
        <v>1407</v>
      </c>
      <c r="D4" s="205" t="s">
        <v>1408</v>
      </c>
      <c r="E4" s="312" t="s">
        <v>52</v>
      </c>
      <c r="F4" s="206" t="s">
        <v>53</v>
      </c>
      <c r="G4" s="314" t="s">
        <v>52</v>
      </c>
      <c r="H4" s="310" t="s">
        <v>1409</v>
      </c>
    </row>
    <row r="5" spans="1:8" s="79" customFormat="1" ht="24.6" x14ac:dyDescent="0.45">
      <c r="A5" s="311"/>
      <c r="B5" s="311"/>
      <c r="C5" s="204" t="s">
        <v>1410</v>
      </c>
      <c r="D5" s="207" t="s">
        <v>1410</v>
      </c>
      <c r="E5" s="313"/>
      <c r="F5" s="206" t="s">
        <v>1410</v>
      </c>
      <c r="G5" s="315"/>
      <c r="H5" s="311"/>
    </row>
    <row r="6" spans="1:8" s="228" customFormat="1" ht="24.6" x14ac:dyDescent="0.25">
      <c r="A6" s="222">
        <v>1</v>
      </c>
      <c r="B6" s="223" t="s">
        <v>45</v>
      </c>
      <c r="C6" s="224">
        <v>61</v>
      </c>
      <c r="D6" s="205">
        <f>C6-F6</f>
        <v>61</v>
      </c>
      <c r="E6" s="225">
        <f t="shared" ref="E6:E13" si="0">D6/C6*100</f>
        <v>100</v>
      </c>
      <c r="F6" s="206">
        <v>0</v>
      </c>
      <c r="G6" s="226">
        <f t="shared" ref="G6:G12" si="1">F6/C6*100</f>
        <v>0</v>
      </c>
      <c r="H6" s="227"/>
    </row>
    <row r="7" spans="1:8" s="228" customFormat="1" ht="24.6" x14ac:dyDescent="0.25">
      <c r="A7" s="222">
        <v>2</v>
      </c>
      <c r="B7" s="223" t="s">
        <v>49</v>
      </c>
      <c r="C7" s="224">
        <v>83</v>
      </c>
      <c r="D7" s="205">
        <f t="shared" ref="D7:D12" si="2">C7-F7</f>
        <v>83</v>
      </c>
      <c r="E7" s="225">
        <f t="shared" si="0"/>
        <v>100</v>
      </c>
      <c r="F7" s="206">
        <v>0</v>
      </c>
      <c r="G7" s="226">
        <f t="shared" si="1"/>
        <v>0</v>
      </c>
      <c r="H7" s="227"/>
    </row>
    <row r="8" spans="1:8" ht="24.6" x14ac:dyDescent="0.7">
      <c r="A8" s="165">
        <v>3</v>
      </c>
      <c r="B8" s="140" t="s">
        <v>50</v>
      </c>
      <c r="C8" s="208">
        <v>209</v>
      </c>
      <c r="D8" s="205">
        <f t="shared" si="2"/>
        <v>209</v>
      </c>
      <c r="E8" s="209">
        <f t="shared" si="0"/>
        <v>100</v>
      </c>
      <c r="F8" s="210">
        <v>0</v>
      </c>
      <c r="G8" s="211">
        <f t="shared" si="1"/>
        <v>0</v>
      </c>
      <c r="H8" s="212" t="s">
        <v>1414</v>
      </c>
    </row>
    <row r="9" spans="1:8" ht="24.6" x14ac:dyDescent="0.7">
      <c r="A9" s="165">
        <v>4</v>
      </c>
      <c r="B9" s="140" t="s">
        <v>46</v>
      </c>
      <c r="C9" s="208">
        <v>127</v>
      </c>
      <c r="D9" s="205">
        <f t="shared" si="2"/>
        <v>127</v>
      </c>
      <c r="E9" s="209">
        <f t="shared" si="0"/>
        <v>100</v>
      </c>
      <c r="F9" s="210">
        <v>0</v>
      </c>
      <c r="G9" s="211">
        <f t="shared" si="1"/>
        <v>0</v>
      </c>
      <c r="H9" s="140"/>
    </row>
    <row r="10" spans="1:8" ht="24.6" x14ac:dyDescent="0.7">
      <c r="A10" s="165">
        <v>5</v>
      </c>
      <c r="B10" s="140" t="s">
        <v>48</v>
      </c>
      <c r="C10" s="208">
        <v>74</v>
      </c>
      <c r="D10" s="205">
        <f t="shared" si="2"/>
        <v>74</v>
      </c>
      <c r="E10" s="209">
        <f t="shared" si="0"/>
        <v>100</v>
      </c>
      <c r="F10" s="210">
        <v>0</v>
      </c>
      <c r="G10" s="211">
        <f t="shared" si="1"/>
        <v>0</v>
      </c>
      <c r="H10" s="140"/>
    </row>
    <row r="11" spans="1:8" ht="24.6" x14ac:dyDescent="0.7">
      <c r="A11" s="165">
        <v>6</v>
      </c>
      <c r="B11" s="140" t="s">
        <v>47</v>
      </c>
      <c r="C11" s="208">
        <v>168</v>
      </c>
      <c r="D11" s="205">
        <f t="shared" si="2"/>
        <v>168</v>
      </c>
      <c r="E11" s="209">
        <f t="shared" si="0"/>
        <v>100</v>
      </c>
      <c r="F11" s="210">
        <v>0</v>
      </c>
      <c r="G11" s="211">
        <f t="shared" si="1"/>
        <v>0</v>
      </c>
      <c r="H11" s="140"/>
    </row>
    <row r="12" spans="1:8" ht="24.6" x14ac:dyDescent="0.7">
      <c r="A12" s="165">
        <v>7</v>
      </c>
      <c r="B12" s="140" t="s">
        <v>44</v>
      </c>
      <c r="C12" s="208">
        <v>151</v>
      </c>
      <c r="D12" s="205">
        <f t="shared" si="2"/>
        <v>151</v>
      </c>
      <c r="E12" s="209">
        <f t="shared" si="0"/>
        <v>100</v>
      </c>
      <c r="F12" s="210">
        <v>0</v>
      </c>
      <c r="G12" s="213">
        <f t="shared" si="1"/>
        <v>0</v>
      </c>
      <c r="H12" s="212"/>
    </row>
    <row r="13" spans="1:8" ht="25.2" thickBot="1" x14ac:dyDescent="0.75">
      <c r="A13" s="303" t="s">
        <v>1411</v>
      </c>
      <c r="B13" s="304"/>
      <c r="C13" s="214">
        <f>SUM(C6:C12)</f>
        <v>873</v>
      </c>
      <c r="D13" s="215">
        <f>SUM(D6:D12)</f>
        <v>873</v>
      </c>
      <c r="E13" s="216">
        <f t="shared" si="0"/>
        <v>100</v>
      </c>
      <c r="F13" s="217">
        <f>SUM(F6:F12)</f>
        <v>0</v>
      </c>
      <c r="G13" s="218">
        <f>F13/C13*100</f>
        <v>0</v>
      </c>
      <c r="H13" s="219"/>
    </row>
    <row r="14" spans="1:8" ht="25.2" thickTop="1" x14ac:dyDescent="0.7">
      <c r="A14" s="92"/>
      <c r="B14" s="220" t="s">
        <v>1406</v>
      </c>
      <c r="C14" s="98" t="s">
        <v>1412</v>
      </c>
      <c r="D14" s="98" t="s">
        <v>1413</v>
      </c>
      <c r="E14" s="92"/>
      <c r="F14" s="92"/>
      <c r="G14" s="92"/>
      <c r="H14" s="92"/>
    </row>
    <row r="15" spans="1:8" x14ac:dyDescent="0.45">
      <c r="B15" s="80" t="s">
        <v>45</v>
      </c>
      <c r="C15" s="83">
        <f t="shared" ref="C15:C22" si="3">E6</f>
        <v>100</v>
      </c>
      <c r="D15" s="84">
        <f t="shared" ref="D15:D22" si="4">G6</f>
        <v>0</v>
      </c>
    </row>
    <row r="16" spans="1:8" x14ac:dyDescent="0.45">
      <c r="B16" s="80" t="s">
        <v>49</v>
      </c>
      <c r="C16" s="83">
        <f t="shared" si="3"/>
        <v>100</v>
      </c>
      <c r="D16" s="84">
        <f t="shared" si="4"/>
        <v>0</v>
      </c>
    </row>
    <row r="17" spans="2:4" x14ac:dyDescent="0.45">
      <c r="B17" s="80" t="s">
        <v>50</v>
      </c>
      <c r="C17" s="83">
        <f t="shared" si="3"/>
        <v>100</v>
      </c>
      <c r="D17" s="84">
        <f t="shared" si="4"/>
        <v>0</v>
      </c>
    </row>
    <row r="18" spans="2:4" x14ac:dyDescent="0.45">
      <c r="B18" s="80" t="s">
        <v>46</v>
      </c>
      <c r="C18" s="83">
        <f t="shared" si="3"/>
        <v>100</v>
      </c>
      <c r="D18" s="84">
        <f t="shared" si="4"/>
        <v>0</v>
      </c>
    </row>
    <row r="19" spans="2:4" x14ac:dyDescent="0.45">
      <c r="B19" s="80" t="s">
        <v>48</v>
      </c>
      <c r="C19" s="83">
        <f t="shared" si="3"/>
        <v>100</v>
      </c>
      <c r="D19" s="84">
        <f t="shared" si="4"/>
        <v>0</v>
      </c>
    </row>
    <row r="20" spans="2:4" x14ac:dyDescent="0.45">
      <c r="B20" s="80" t="s">
        <v>47</v>
      </c>
      <c r="C20" s="83">
        <f t="shared" si="3"/>
        <v>100</v>
      </c>
      <c r="D20" s="84">
        <f t="shared" si="4"/>
        <v>0</v>
      </c>
    </row>
    <row r="21" spans="2:4" x14ac:dyDescent="0.45">
      <c r="B21" s="80" t="s">
        <v>44</v>
      </c>
      <c r="C21" s="83">
        <f t="shared" si="3"/>
        <v>100</v>
      </c>
      <c r="D21" s="84">
        <f t="shared" si="4"/>
        <v>0</v>
      </c>
    </row>
    <row r="22" spans="2:4" x14ac:dyDescent="0.45">
      <c r="B22" s="81" t="s">
        <v>1411</v>
      </c>
      <c r="C22" s="83">
        <f t="shared" si="3"/>
        <v>100</v>
      </c>
      <c r="D22" s="84">
        <f t="shared" si="4"/>
        <v>0</v>
      </c>
    </row>
    <row r="23" spans="2:4" x14ac:dyDescent="0.45">
      <c r="C23" s="82"/>
    </row>
    <row r="34" spans="1:4" x14ac:dyDescent="0.45">
      <c r="A34" s="85"/>
    </row>
    <row r="35" spans="1:4" x14ac:dyDescent="0.45">
      <c r="A35" s="85"/>
    </row>
    <row r="36" spans="1:4" x14ac:dyDescent="0.45">
      <c r="B36" s="86"/>
      <c r="C36" s="305"/>
      <c r="D36" s="305"/>
    </row>
    <row r="37" spans="1:4" x14ac:dyDescent="0.45">
      <c r="B37" s="85"/>
      <c r="C37" s="306"/>
      <c r="D37" s="306"/>
    </row>
    <row r="38" spans="1:4" x14ac:dyDescent="0.45">
      <c r="B38" s="85"/>
      <c r="C38" s="307"/>
      <c r="D38" s="307"/>
    </row>
  </sheetData>
  <mergeCells count="11">
    <mergeCell ref="A13:B13"/>
    <mergeCell ref="C36:D36"/>
    <mergeCell ref="C37:D37"/>
    <mergeCell ref="C38:D38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280" t="s">
        <v>1416</v>
      </c>
      <c r="B1" s="281"/>
      <c r="C1" s="281"/>
      <c r="D1" s="281"/>
      <c r="E1" s="282"/>
    </row>
    <row r="2" spans="1:5" x14ac:dyDescent="0.25">
      <c r="A2" s="283" t="s">
        <v>1417</v>
      </c>
      <c r="B2" s="275" t="s">
        <v>1418</v>
      </c>
      <c r="C2" s="276"/>
      <c r="D2" s="274"/>
      <c r="E2" s="284"/>
    </row>
    <row r="3" spans="1:5" x14ac:dyDescent="0.25">
      <c r="A3" s="283" t="s">
        <v>1419</v>
      </c>
      <c r="B3" s="275" t="s">
        <v>1418</v>
      </c>
      <c r="C3" s="276"/>
      <c r="D3" s="274"/>
      <c r="E3" s="284"/>
    </row>
    <row r="4" spans="1:5" ht="14.25" customHeight="1" x14ac:dyDescent="0.25">
      <c r="A4" s="283" t="s">
        <v>1420</v>
      </c>
      <c r="B4" s="340" t="s">
        <v>1421</v>
      </c>
      <c r="C4" s="341"/>
      <c r="D4" s="274"/>
      <c r="E4" s="284"/>
    </row>
    <row r="5" spans="1:5" x14ac:dyDescent="0.25">
      <c r="A5" s="283"/>
      <c r="B5" s="340"/>
      <c r="C5" s="341"/>
      <c r="D5" s="274"/>
      <c r="E5" s="284"/>
    </row>
    <row r="6" spans="1:5" x14ac:dyDescent="0.25">
      <c r="A6" s="344"/>
      <c r="B6" s="345"/>
      <c r="C6" s="345"/>
      <c r="D6" s="345"/>
      <c r="E6" s="346"/>
    </row>
    <row r="7" spans="1:5" x14ac:dyDescent="0.25">
      <c r="A7" s="285" t="s">
        <v>1422</v>
      </c>
      <c r="B7" s="342" t="s">
        <v>43</v>
      </c>
      <c r="C7" s="343"/>
      <c r="D7" s="277" t="s">
        <v>1406</v>
      </c>
      <c r="E7" s="286">
        <v>242248</v>
      </c>
    </row>
    <row r="8" spans="1:5" x14ac:dyDescent="0.25">
      <c r="A8" s="287" t="s">
        <v>1423</v>
      </c>
      <c r="B8" s="336"/>
      <c r="C8" s="337"/>
      <c r="D8" s="278" t="s">
        <v>44</v>
      </c>
      <c r="E8" s="288"/>
    </row>
    <row r="9" spans="1:5" x14ac:dyDescent="0.25">
      <c r="A9" s="289" t="s">
        <v>1424</v>
      </c>
      <c r="B9" s="338"/>
      <c r="C9" s="339"/>
      <c r="D9" s="279" t="s">
        <v>44</v>
      </c>
      <c r="E9" s="290"/>
    </row>
    <row r="10" spans="1:5" x14ac:dyDescent="0.25">
      <c r="A10" s="287" t="s">
        <v>1425</v>
      </c>
      <c r="B10" s="336"/>
      <c r="C10" s="337"/>
      <c r="D10" s="278" t="s">
        <v>44</v>
      </c>
      <c r="E10" s="288"/>
    </row>
    <row r="11" spans="1:5" x14ac:dyDescent="0.25">
      <c r="A11" s="289" t="s">
        <v>1426</v>
      </c>
      <c r="B11" s="338"/>
      <c r="C11" s="339"/>
      <c r="D11" s="279" t="s">
        <v>44</v>
      </c>
      <c r="E11" s="290"/>
    </row>
    <row r="12" spans="1:5" x14ac:dyDescent="0.25">
      <c r="A12" s="287" t="s">
        <v>1427</v>
      </c>
      <c r="B12" s="336"/>
      <c r="C12" s="337"/>
      <c r="D12" s="278" t="s">
        <v>44</v>
      </c>
      <c r="E12" s="288"/>
    </row>
    <row r="13" spans="1:5" x14ac:dyDescent="0.25">
      <c r="A13" s="289" t="s">
        <v>1428</v>
      </c>
      <c r="B13" s="338"/>
      <c r="C13" s="339"/>
      <c r="D13" s="279" t="s">
        <v>44</v>
      </c>
      <c r="E13" s="290"/>
    </row>
    <row r="14" spans="1:5" x14ac:dyDescent="0.25">
      <c r="A14" s="287" t="s">
        <v>1429</v>
      </c>
      <c r="B14" s="336"/>
      <c r="C14" s="337"/>
      <c r="D14" s="278" t="s">
        <v>44</v>
      </c>
      <c r="E14" s="288"/>
    </row>
    <row r="15" spans="1:5" x14ac:dyDescent="0.25">
      <c r="A15" s="289" t="s">
        <v>1430</v>
      </c>
      <c r="B15" s="338"/>
      <c r="C15" s="339"/>
      <c r="D15" s="279" t="s">
        <v>44</v>
      </c>
      <c r="E15" s="290"/>
    </row>
    <row r="16" spans="1:5" x14ac:dyDescent="0.25">
      <c r="A16" s="287" t="s">
        <v>1431</v>
      </c>
      <c r="B16" s="336"/>
      <c r="C16" s="337"/>
      <c r="D16" s="278" t="s">
        <v>44</v>
      </c>
      <c r="E16" s="288"/>
    </row>
    <row r="17" spans="1:5" x14ac:dyDescent="0.25">
      <c r="A17" s="289" t="s">
        <v>1432</v>
      </c>
      <c r="B17" s="338"/>
      <c r="C17" s="339"/>
      <c r="D17" s="279" t="s">
        <v>44</v>
      </c>
      <c r="E17" s="290"/>
    </row>
    <row r="18" spans="1:5" x14ac:dyDescent="0.25">
      <c r="A18" s="287" t="s">
        <v>1433</v>
      </c>
      <c r="B18" s="336"/>
      <c r="C18" s="337"/>
      <c r="D18" s="278" t="s">
        <v>44</v>
      </c>
      <c r="E18" s="288"/>
    </row>
    <row r="19" spans="1:5" x14ac:dyDescent="0.25">
      <c r="A19" s="289" t="s">
        <v>1434</v>
      </c>
      <c r="B19" s="338"/>
      <c r="C19" s="339"/>
      <c r="D19" s="279" t="s">
        <v>44</v>
      </c>
      <c r="E19" s="290"/>
    </row>
    <row r="20" spans="1:5" x14ac:dyDescent="0.25">
      <c r="A20" s="324" t="s">
        <v>1435</v>
      </c>
      <c r="B20" s="326" t="s">
        <v>1436</v>
      </c>
      <c r="C20" s="327"/>
      <c r="D20" s="330" t="s">
        <v>44</v>
      </c>
      <c r="E20" s="291" t="s">
        <v>1437</v>
      </c>
    </row>
    <row r="21" spans="1:5" x14ac:dyDescent="0.25">
      <c r="A21" s="332"/>
      <c r="B21" s="333"/>
      <c r="C21" s="334"/>
      <c r="D21" s="335"/>
      <c r="E21" s="292" t="s">
        <v>1438</v>
      </c>
    </row>
    <row r="22" spans="1:5" x14ac:dyDescent="0.25">
      <c r="A22" s="316" t="s">
        <v>1439</v>
      </c>
      <c r="B22" s="318" t="s">
        <v>1436</v>
      </c>
      <c r="C22" s="319"/>
      <c r="D22" s="322" t="s">
        <v>44</v>
      </c>
      <c r="E22" s="293" t="s">
        <v>1437</v>
      </c>
    </row>
    <row r="23" spans="1:5" x14ac:dyDescent="0.25">
      <c r="A23" s="317"/>
      <c r="B23" s="320"/>
      <c r="C23" s="321"/>
      <c r="D23" s="323"/>
      <c r="E23" s="294" t="s">
        <v>1438</v>
      </c>
    </row>
    <row r="24" spans="1:5" x14ac:dyDescent="0.25">
      <c r="A24" s="324" t="s">
        <v>1440</v>
      </c>
      <c r="B24" s="326" t="s">
        <v>1436</v>
      </c>
      <c r="C24" s="327"/>
      <c r="D24" s="330" t="s">
        <v>44</v>
      </c>
      <c r="E24" s="291" t="s">
        <v>1437</v>
      </c>
    </row>
    <row r="25" spans="1:5" x14ac:dyDescent="0.25">
      <c r="A25" s="332"/>
      <c r="B25" s="333"/>
      <c r="C25" s="334"/>
      <c r="D25" s="335"/>
      <c r="E25" s="292" t="s">
        <v>1438</v>
      </c>
    </row>
    <row r="26" spans="1:5" x14ac:dyDescent="0.25">
      <c r="A26" s="316" t="s">
        <v>1441</v>
      </c>
      <c r="B26" s="318" t="s">
        <v>1436</v>
      </c>
      <c r="C26" s="319"/>
      <c r="D26" s="322" t="s">
        <v>44</v>
      </c>
      <c r="E26" s="293" t="s">
        <v>1437</v>
      </c>
    </row>
    <row r="27" spans="1:5" x14ac:dyDescent="0.25">
      <c r="A27" s="317"/>
      <c r="B27" s="320"/>
      <c r="C27" s="321"/>
      <c r="D27" s="323"/>
      <c r="E27" s="294" t="s">
        <v>1438</v>
      </c>
    </row>
    <row r="28" spans="1:5" x14ac:dyDescent="0.25">
      <c r="A28" s="324" t="s">
        <v>1442</v>
      </c>
      <c r="B28" s="326" t="s">
        <v>1436</v>
      </c>
      <c r="C28" s="327"/>
      <c r="D28" s="330" t="s">
        <v>44</v>
      </c>
      <c r="E28" s="291" t="s">
        <v>1437</v>
      </c>
    </row>
    <row r="29" spans="1:5" x14ac:dyDescent="0.25">
      <c r="A29" s="332"/>
      <c r="B29" s="333"/>
      <c r="C29" s="334"/>
      <c r="D29" s="335"/>
      <c r="E29" s="292" t="s">
        <v>1438</v>
      </c>
    </row>
    <row r="30" spans="1:5" x14ac:dyDescent="0.25">
      <c r="A30" s="316" t="s">
        <v>1443</v>
      </c>
      <c r="B30" s="318" t="s">
        <v>1436</v>
      </c>
      <c r="C30" s="319"/>
      <c r="D30" s="322" t="s">
        <v>44</v>
      </c>
      <c r="E30" s="293" t="s">
        <v>1437</v>
      </c>
    </row>
    <row r="31" spans="1:5" x14ac:dyDescent="0.25">
      <c r="A31" s="317"/>
      <c r="B31" s="320"/>
      <c r="C31" s="321"/>
      <c r="D31" s="323"/>
      <c r="E31" s="294" t="s">
        <v>1438</v>
      </c>
    </row>
    <row r="32" spans="1:5" x14ac:dyDescent="0.25">
      <c r="A32" s="324" t="s">
        <v>1444</v>
      </c>
      <c r="B32" s="326" t="s">
        <v>1436</v>
      </c>
      <c r="C32" s="327"/>
      <c r="D32" s="330" t="s">
        <v>44</v>
      </c>
      <c r="E32" s="291" t="s">
        <v>1437</v>
      </c>
    </row>
    <row r="33" spans="1:5" x14ac:dyDescent="0.25">
      <c r="A33" s="332"/>
      <c r="B33" s="333"/>
      <c r="C33" s="334"/>
      <c r="D33" s="335"/>
      <c r="E33" s="292" t="s">
        <v>1438</v>
      </c>
    </row>
    <row r="34" spans="1:5" x14ac:dyDescent="0.25">
      <c r="A34" s="316" t="s">
        <v>1445</v>
      </c>
      <c r="B34" s="318" t="s">
        <v>1436</v>
      </c>
      <c r="C34" s="319"/>
      <c r="D34" s="322" t="s">
        <v>44</v>
      </c>
      <c r="E34" s="293" t="s">
        <v>1437</v>
      </c>
    </row>
    <row r="35" spans="1:5" x14ac:dyDescent="0.25">
      <c r="A35" s="317"/>
      <c r="B35" s="320"/>
      <c r="C35" s="321"/>
      <c r="D35" s="323"/>
      <c r="E35" s="294" t="s">
        <v>1438</v>
      </c>
    </row>
    <row r="36" spans="1:5" x14ac:dyDescent="0.25">
      <c r="A36" s="324" t="s">
        <v>1446</v>
      </c>
      <c r="B36" s="326" t="s">
        <v>1436</v>
      </c>
      <c r="C36" s="327"/>
      <c r="D36" s="330" t="s">
        <v>44</v>
      </c>
      <c r="E36" s="291" t="s">
        <v>1437</v>
      </c>
    </row>
    <row r="37" spans="1:5" x14ac:dyDescent="0.25">
      <c r="A37" s="332"/>
      <c r="B37" s="333"/>
      <c r="C37" s="334"/>
      <c r="D37" s="335"/>
      <c r="E37" s="292" t="s">
        <v>1438</v>
      </c>
    </row>
    <row r="38" spans="1:5" x14ac:dyDescent="0.25">
      <c r="A38" s="316" t="s">
        <v>1447</v>
      </c>
      <c r="B38" s="318" t="s">
        <v>1436</v>
      </c>
      <c r="C38" s="319"/>
      <c r="D38" s="322" t="s">
        <v>44</v>
      </c>
      <c r="E38" s="293" t="s">
        <v>1437</v>
      </c>
    </row>
    <row r="39" spans="1:5" x14ac:dyDescent="0.25">
      <c r="A39" s="317"/>
      <c r="B39" s="320"/>
      <c r="C39" s="321"/>
      <c r="D39" s="323"/>
      <c r="E39" s="294" t="s">
        <v>1438</v>
      </c>
    </row>
    <row r="40" spans="1:5" x14ac:dyDescent="0.25">
      <c r="A40" s="324" t="s">
        <v>1448</v>
      </c>
      <c r="B40" s="326" t="s">
        <v>1436</v>
      </c>
      <c r="C40" s="327"/>
      <c r="D40" s="330" t="s">
        <v>44</v>
      </c>
      <c r="E40" s="291" t="s">
        <v>1437</v>
      </c>
    </row>
    <row r="41" spans="1:5" x14ac:dyDescent="0.25">
      <c r="A41" s="332"/>
      <c r="B41" s="333"/>
      <c r="C41" s="334"/>
      <c r="D41" s="335"/>
      <c r="E41" s="292" t="s">
        <v>1438</v>
      </c>
    </row>
    <row r="42" spans="1:5" x14ac:dyDescent="0.25">
      <c r="A42" s="316" t="s">
        <v>1449</v>
      </c>
      <c r="B42" s="318" t="s">
        <v>1436</v>
      </c>
      <c r="C42" s="319"/>
      <c r="D42" s="322" t="s">
        <v>44</v>
      </c>
      <c r="E42" s="293" t="s">
        <v>1437</v>
      </c>
    </row>
    <row r="43" spans="1:5" x14ac:dyDescent="0.25">
      <c r="A43" s="317"/>
      <c r="B43" s="320"/>
      <c r="C43" s="321"/>
      <c r="D43" s="323"/>
      <c r="E43" s="294" t="s">
        <v>1438</v>
      </c>
    </row>
    <row r="44" spans="1:5" x14ac:dyDescent="0.25">
      <c r="A44" s="324" t="s">
        <v>1450</v>
      </c>
      <c r="B44" s="326" t="s">
        <v>1436</v>
      </c>
      <c r="C44" s="327"/>
      <c r="D44" s="330" t="s">
        <v>44</v>
      </c>
      <c r="E44" s="291" t="s">
        <v>1437</v>
      </c>
    </row>
    <row r="45" spans="1:5" x14ac:dyDescent="0.25">
      <c r="A45" s="332"/>
      <c r="B45" s="333"/>
      <c r="C45" s="334"/>
      <c r="D45" s="335"/>
      <c r="E45" s="292" t="s">
        <v>1438</v>
      </c>
    </row>
    <row r="46" spans="1:5" x14ac:dyDescent="0.25">
      <c r="A46" s="316" t="s">
        <v>1451</v>
      </c>
      <c r="B46" s="318" t="s">
        <v>1436</v>
      </c>
      <c r="C46" s="319"/>
      <c r="D46" s="322" t="s">
        <v>44</v>
      </c>
      <c r="E46" s="293" t="s">
        <v>1437</v>
      </c>
    </row>
    <row r="47" spans="1:5" x14ac:dyDescent="0.25">
      <c r="A47" s="317"/>
      <c r="B47" s="320"/>
      <c r="C47" s="321"/>
      <c r="D47" s="323"/>
      <c r="E47" s="294" t="s">
        <v>1438</v>
      </c>
    </row>
    <row r="48" spans="1:5" x14ac:dyDescent="0.25">
      <c r="A48" s="324" t="s">
        <v>1452</v>
      </c>
      <c r="B48" s="326" t="s">
        <v>1436</v>
      </c>
      <c r="C48" s="327"/>
      <c r="D48" s="330" t="s">
        <v>44</v>
      </c>
      <c r="E48" s="291" t="s">
        <v>1437</v>
      </c>
    </row>
    <row r="49" spans="1:5" x14ac:dyDescent="0.25">
      <c r="A49" s="332"/>
      <c r="B49" s="333"/>
      <c r="C49" s="334"/>
      <c r="D49" s="335"/>
      <c r="E49" s="292" t="s">
        <v>1438</v>
      </c>
    </row>
    <row r="50" spans="1:5" x14ac:dyDescent="0.25">
      <c r="A50" s="316" t="s">
        <v>1453</v>
      </c>
      <c r="B50" s="318" t="s">
        <v>1436</v>
      </c>
      <c r="C50" s="319"/>
      <c r="D50" s="322" t="s">
        <v>44</v>
      </c>
      <c r="E50" s="293" t="s">
        <v>1437</v>
      </c>
    </row>
    <row r="51" spans="1:5" x14ac:dyDescent="0.25">
      <c r="A51" s="317"/>
      <c r="B51" s="320"/>
      <c r="C51" s="321"/>
      <c r="D51" s="323"/>
      <c r="E51" s="294" t="s">
        <v>1438</v>
      </c>
    </row>
    <row r="52" spans="1:5" x14ac:dyDescent="0.25">
      <c r="A52" s="324" t="s">
        <v>1454</v>
      </c>
      <c r="B52" s="326" t="s">
        <v>1436</v>
      </c>
      <c r="C52" s="327"/>
      <c r="D52" s="330" t="s">
        <v>44</v>
      </c>
      <c r="E52" s="291" t="s">
        <v>1437</v>
      </c>
    </row>
    <row r="53" spans="1:5" x14ac:dyDescent="0.25">
      <c r="A53" s="332"/>
      <c r="B53" s="333"/>
      <c r="C53" s="334"/>
      <c r="D53" s="335"/>
      <c r="E53" s="292" t="s">
        <v>1438</v>
      </c>
    </row>
    <row r="54" spans="1:5" x14ac:dyDescent="0.25">
      <c r="A54" s="316" t="s">
        <v>1455</v>
      </c>
      <c r="B54" s="318" t="s">
        <v>1436</v>
      </c>
      <c r="C54" s="319"/>
      <c r="D54" s="322" t="s">
        <v>44</v>
      </c>
      <c r="E54" s="293" t="s">
        <v>1437</v>
      </c>
    </row>
    <row r="55" spans="1:5" x14ac:dyDescent="0.25">
      <c r="A55" s="317"/>
      <c r="B55" s="320"/>
      <c r="C55" s="321"/>
      <c r="D55" s="323"/>
      <c r="E55" s="294" t="s">
        <v>1438</v>
      </c>
    </row>
    <row r="56" spans="1:5" x14ac:dyDescent="0.25">
      <c r="A56" s="324" t="s">
        <v>1456</v>
      </c>
      <c r="B56" s="326" t="s">
        <v>1436</v>
      </c>
      <c r="C56" s="327"/>
      <c r="D56" s="330" t="s">
        <v>44</v>
      </c>
      <c r="E56" s="291" t="s">
        <v>1437</v>
      </c>
    </row>
    <row r="57" spans="1:5" x14ac:dyDescent="0.25">
      <c r="A57" s="332"/>
      <c r="B57" s="333"/>
      <c r="C57" s="334"/>
      <c r="D57" s="335"/>
      <c r="E57" s="292" t="s">
        <v>1438</v>
      </c>
    </row>
    <row r="58" spans="1:5" x14ac:dyDescent="0.25">
      <c r="A58" s="316" t="s">
        <v>1457</v>
      </c>
      <c r="B58" s="318" t="s">
        <v>1436</v>
      </c>
      <c r="C58" s="319"/>
      <c r="D58" s="322" t="s">
        <v>44</v>
      </c>
      <c r="E58" s="293" t="s">
        <v>1437</v>
      </c>
    </row>
    <row r="59" spans="1:5" x14ac:dyDescent="0.25">
      <c r="A59" s="317"/>
      <c r="B59" s="320"/>
      <c r="C59" s="321"/>
      <c r="D59" s="323"/>
      <c r="E59" s="294" t="s">
        <v>1438</v>
      </c>
    </row>
    <row r="60" spans="1:5" x14ac:dyDescent="0.25">
      <c r="A60" s="324" t="s">
        <v>1458</v>
      </c>
      <c r="B60" s="326" t="s">
        <v>1436</v>
      </c>
      <c r="C60" s="327"/>
      <c r="D60" s="330" t="s">
        <v>44</v>
      </c>
      <c r="E60" s="291" t="s">
        <v>1437</v>
      </c>
    </row>
    <row r="61" spans="1:5" x14ac:dyDescent="0.25">
      <c r="A61" s="332"/>
      <c r="B61" s="333"/>
      <c r="C61" s="334"/>
      <c r="D61" s="335"/>
      <c r="E61" s="292" t="s">
        <v>1438</v>
      </c>
    </row>
    <row r="62" spans="1:5" x14ac:dyDescent="0.25">
      <c r="A62" s="316" t="s">
        <v>1459</v>
      </c>
      <c r="B62" s="318" t="s">
        <v>1436</v>
      </c>
      <c r="C62" s="319"/>
      <c r="D62" s="322" t="s">
        <v>44</v>
      </c>
      <c r="E62" s="293" t="s">
        <v>1437</v>
      </c>
    </row>
    <row r="63" spans="1:5" x14ac:dyDescent="0.25">
      <c r="A63" s="317"/>
      <c r="B63" s="320"/>
      <c r="C63" s="321"/>
      <c r="D63" s="323"/>
      <c r="E63" s="294" t="s">
        <v>1438</v>
      </c>
    </row>
    <row r="64" spans="1:5" x14ac:dyDescent="0.25">
      <c r="A64" s="324" t="s">
        <v>1460</v>
      </c>
      <c r="B64" s="326" t="s">
        <v>1436</v>
      </c>
      <c r="C64" s="327"/>
      <c r="D64" s="330" t="s">
        <v>44</v>
      </c>
      <c r="E64" s="291" t="s">
        <v>1437</v>
      </c>
    </row>
    <row r="65" spans="1:5" x14ac:dyDescent="0.25">
      <c r="A65" s="332"/>
      <c r="B65" s="333"/>
      <c r="C65" s="334"/>
      <c r="D65" s="335"/>
      <c r="E65" s="292" t="s">
        <v>1438</v>
      </c>
    </row>
    <row r="66" spans="1:5" x14ac:dyDescent="0.25">
      <c r="A66" s="316" t="s">
        <v>1461</v>
      </c>
      <c r="B66" s="318" t="s">
        <v>1462</v>
      </c>
      <c r="C66" s="319"/>
      <c r="D66" s="322" t="s">
        <v>44</v>
      </c>
      <c r="E66" s="293" t="s">
        <v>1437</v>
      </c>
    </row>
    <row r="67" spans="1:5" x14ac:dyDescent="0.25">
      <c r="A67" s="317"/>
      <c r="B67" s="320"/>
      <c r="C67" s="321"/>
      <c r="D67" s="323"/>
      <c r="E67" s="294" t="s">
        <v>1438</v>
      </c>
    </row>
    <row r="68" spans="1:5" x14ac:dyDescent="0.25">
      <c r="A68" s="324" t="s">
        <v>1463</v>
      </c>
      <c r="B68" s="326" t="s">
        <v>1462</v>
      </c>
      <c r="C68" s="327"/>
      <c r="D68" s="330" t="s">
        <v>44</v>
      </c>
      <c r="E68" s="291" t="s">
        <v>1437</v>
      </c>
    </row>
    <row r="69" spans="1:5" x14ac:dyDescent="0.25">
      <c r="A69" s="332"/>
      <c r="B69" s="333"/>
      <c r="C69" s="334"/>
      <c r="D69" s="335"/>
      <c r="E69" s="292" t="s">
        <v>1438</v>
      </c>
    </row>
    <row r="70" spans="1:5" x14ac:dyDescent="0.25">
      <c r="A70" s="316" t="s">
        <v>1464</v>
      </c>
      <c r="B70" s="318" t="s">
        <v>1462</v>
      </c>
      <c r="C70" s="319"/>
      <c r="D70" s="322" t="s">
        <v>44</v>
      </c>
      <c r="E70" s="293" t="s">
        <v>1437</v>
      </c>
    </row>
    <row r="71" spans="1:5" x14ac:dyDescent="0.25">
      <c r="A71" s="317"/>
      <c r="B71" s="320"/>
      <c r="C71" s="321"/>
      <c r="D71" s="323"/>
      <c r="E71" s="294" t="s">
        <v>1438</v>
      </c>
    </row>
    <row r="72" spans="1:5" x14ac:dyDescent="0.25">
      <c r="A72" s="324" t="s">
        <v>1465</v>
      </c>
      <c r="B72" s="326" t="s">
        <v>1462</v>
      </c>
      <c r="C72" s="327"/>
      <c r="D72" s="330" t="s">
        <v>44</v>
      </c>
      <c r="E72" s="291" t="s">
        <v>1437</v>
      </c>
    </row>
    <row r="73" spans="1:5" x14ac:dyDescent="0.25">
      <c r="A73" s="332"/>
      <c r="B73" s="333"/>
      <c r="C73" s="334"/>
      <c r="D73" s="335"/>
      <c r="E73" s="292" t="s">
        <v>1438</v>
      </c>
    </row>
    <row r="74" spans="1:5" x14ac:dyDescent="0.25">
      <c r="A74" s="316" t="s">
        <v>1466</v>
      </c>
      <c r="B74" s="318" t="s">
        <v>1462</v>
      </c>
      <c r="C74" s="319"/>
      <c r="D74" s="322" t="s">
        <v>44</v>
      </c>
      <c r="E74" s="293" t="s">
        <v>1437</v>
      </c>
    </row>
    <row r="75" spans="1:5" x14ac:dyDescent="0.25">
      <c r="A75" s="317"/>
      <c r="B75" s="320"/>
      <c r="C75" s="321"/>
      <c r="D75" s="323"/>
      <c r="E75" s="294" t="s">
        <v>1438</v>
      </c>
    </row>
    <row r="76" spans="1:5" x14ac:dyDescent="0.25">
      <c r="A76" s="324" t="s">
        <v>1467</v>
      </c>
      <c r="B76" s="326" t="s">
        <v>1462</v>
      </c>
      <c r="C76" s="327"/>
      <c r="D76" s="330" t="s">
        <v>44</v>
      </c>
      <c r="E76" s="291" t="s">
        <v>1437</v>
      </c>
    </row>
    <row r="77" spans="1:5" x14ac:dyDescent="0.25">
      <c r="A77" s="332"/>
      <c r="B77" s="333"/>
      <c r="C77" s="334"/>
      <c r="D77" s="335"/>
      <c r="E77" s="292" t="s">
        <v>1438</v>
      </c>
    </row>
    <row r="78" spans="1:5" x14ac:dyDescent="0.25">
      <c r="A78" s="316" t="s">
        <v>1468</v>
      </c>
      <c r="B78" s="318" t="s">
        <v>1462</v>
      </c>
      <c r="C78" s="319"/>
      <c r="D78" s="322" t="s">
        <v>44</v>
      </c>
      <c r="E78" s="293" t="s">
        <v>1437</v>
      </c>
    </row>
    <row r="79" spans="1:5" x14ac:dyDescent="0.25">
      <c r="A79" s="317"/>
      <c r="B79" s="320"/>
      <c r="C79" s="321"/>
      <c r="D79" s="323"/>
      <c r="E79" s="294" t="s">
        <v>1438</v>
      </c>
    </row>
    <row r="80" spans="1:5" x14ac:dyDescent="0.25">
      <c r="A80" s="324" t="s">
        <v>1469</v>
      </c>
      <c r="B80" s="326" t="s">
        <v>1462</v>
      </c>
      <c r="C80" s="327"/>
      <c r="D80" s="330" t="s">
        <v>44</v>
      </c>
      <c r="E80" s="291" t="s">
        <v>1437</v>
      </c>
    </row>
    <row r="81" spans="1:5" x14ac:dyDescent="0.25">
      <c r="A81" s="332"/>
      <c r="B81" s="333"/>
      <c r="C81" s="334"/>
      <c r="D81" s="335"/>
      <c r="E81" s="292" t="s">
        <v>1438</v>
      </c>
    </row>
    <row r="82" spans="1:5" x14ac:dyDescent="0.25">
      <c r="A82" s="316" t="s">
        <v>1470</v>
      </c>
      <c r="B82" s="318" t="s">
        <v>1462</v>
      </c>
      <c r="C82" s="319"/>
      <c r="D82" s="322" t="s">
        <v>44</v>
      </c>
      <c r="E82" s="293" t="s">
        <v>1437</v>
      </c>
    </row>
    <row r="83" spans="1:5" x14ac:dyDescent="0.25">
      <c r="A83" s="317"/>
      <c r="B83" s="320"/>
      <c r="C83" s="321"/>
      <c r="D83" s="323"/>
      <c r="E83" s="294" t="s">
        <v>1438</v>
      </c>
    </row>
    <row r="84" spans="1:5" x14ac:dyDescent="0.25">
      <c r="A84" s="324" t="s">
        <v>1471</v>
      </c>
      <c r="B84" s="326" t="s">
        <v>1472</v>
      </c>
      <c r="C84" s="327"/>
      <c r="D84" s="330" t="s">
        <v>44</v>
      </c>
      <c r="E84" s="291" t="s">
        <v>1437</v>
      </c>
    </row>
    <row r="85" spans="1:5" x14ac:dyDescent="0.25">
      <c r="A85" s="332"/>
      <c r="B85" s="333"/>
      <c r="C85" s="334"/>
      <c r="D85" s="335"/>
      <c r="E85" s="292" t="s">
        <v>1438</v>
      </c>
    </row>
    <row r="86" spans="1:5" x14ac:dyDescent="0.25">
      <c r="A86" s="316" t="s">
        <v>1473</v>
      </c>
      <c r="B86" s="318" t="s">
        <v>1472</v>
      </c>
      <c r="C86" s="319"/>
      <c r="D86" s="322" t="s">
        <v>44</v>
      </c>
      <c r="E86" s="293" t="s">
        <v>1437</v>
      </c>
    </row>
    <row r="87" spans="1:5" x14ac:dyDescent="0.25">
      <c r="A87" s="317"/>
      <c r="B87" s="320"/>
      <c r="C87" s="321"/>
      <c r="D87" s="323"/>
      <c r="E87" s="294" t="s">
        <v>1438</v>
      </c>
    </row>
    <row r="88" spans="1:5" x14ac:dyDescent="0.25">
      <c r="A88" s="324" t="s">
        <v>1474</v>
      </c>
      <c r="B88" s="326" t="s">
        <v>1472</v>
      </c>
      <c r="C88" s="327"/>
      <c r="D88" s="330" t="s">
        <v>44</v>
      </c>
      <c r="E88" s="291" t="s">
        <v>1437</v>
      </c>
    </row>
    <row r="89" spans="1:5" x14ac:dyDescent="0.25">
      <c r="A89" s="332"/>
      <c r="B89" s="333"/>
      <c r="C89" s="334"/>
      <c r="D89" s="335"/>
      <c r="E89" s="292" t="s">
        <v>1438</v>
      </c>
    </row>
    <row r="90" spans="1:5" x14ac:dyDescent="0.25">
      <c r="A90" s="316" t="s">
        <v>1475</v>
      </c>
      <c r="B90" s="318" t="s">
        <v>1472</v>
      </c>
      <c r="C90" s="319"/>
      <c r="D90" s="322" t="s">
        <v>44</v>
      </c>
      <c r="E90" s="293" t="s">
        <v>1437</v>
      </c>
    </row>
    <row r="91" spans="1:5" x14ac:dyDescent="0.25">
      <c r="A91" s="317"/>
      <c r="B91" s="320"/>
      <c r="C91" s="321"/>
      <c r="D91" s="323"/>
      <c r="E91" s="294" t="s">
        <v>1438</v>
      </c>
    </row>
    <row r="92" spans="1:5" x14ac:dyDescent="0.25">
      <c r="A92" s="324" t="s">
        <v>1476</v>
      </c>
      <c r="B92" s="326" t="s">
        <v>1472</v>
      </c>
      <c r="C92" s="327"/>
      <c r="D92" s="330" t="s">
        <v>44</v>
      </c>
      <c r="E92" s="291" t="s">
        <v>1437</v>
      </c>
    </row>
    <row r="93" spans="1:5" x14ac:dyDescent="0.25">
      <c r="A93" s="332"/>
      <c r="B93" s="333"/>
      <c r="C93" s="334"/>
      <c r="D93" s="335"/>
      <c r="E93" s="292" t="s">
        <v>1438</v>
      </c>
    </row>
    <row r="94" spans="1:5" x14ac:dyDescent="0.25">
      <c r="A94" s="316" t="s">
        <v>1477</v>
      </c>
      <c r="B94" s="318" t="s">
        <v>1472</v>
      </c>
      <c r="C94" s="319"/>
      <c r="D94" s="322" t="s">
        <v>44</v>
      </c>
      <c r="E94" s="293" t="s">
        <v>1437</v>
      </c>
    </row>
    <row r="95" spans="1:5" x14ac:dyDescent="0.25">
      <c r="A95" s="317"/>
      <c r="B95" s="320"/>
      <c r="C95" s="321"/>
      <c r="D95" s="323"/>
      <c r="E95" s="294" t="s">
        <v>1438</v>
      </c>
    </row>
    <row r="96" spans="1:5" x14ac:dyDescent="0.25">
      <c r="A96" s="324" t="s">
        <v>1478</v>
      </c>
      <c r="B96" s="326" t="s">
        <v>1472</v>
      </c>
      <c r="C96" s="327"/>
      <c r="D96" s="330" t="s">
        <v>44</v>
      </c>
      <c r="E96" s="291" t="s">
        <v>1437</v>
      </c>
    </row>
    <row r="97" spans="1:5" x14ac:dyDescent="0.25">
      <c r="A97" s="332"/>
      <c r="B97" s="333"/>
      <c r="C97" s="334"/>
      <c r="D97" s="335"/>
      <c r="E97" s="292" t="s">
        <v>1438</v>
      </c>
    </row>
    <row r="98" spans="1:5" x14ac:dyDescent="0.25">
      <c r="A98" s="316" t="s">
        <v>1479</v>
      </c>
      <c r="B98" s="318" t="s">
        <v>1472</v>
      </c>
      <c r="C98" s="319"/>
      <c r="D98" s="322" t="s">
        <v>44</v>
      </c>
      <c r="E98" s="293" t="s">
        <v>1437</v>
      </c>
    </row>
    <row r="99" spans="1:5" x14ac:dyDescent="0.25">
      <c r="A99" s="317"/>
      <c r="B99" s="320"/>
      <c r="C99" s="321"/>
      <c r="D99" s="323"/>
      <c r="E99" s="294" t="s">
        <v>1438</v>
      </c>
    </row>
    <row r="100" spans="1:5" x14ac:dyDescent="0.25">
      <c r="A100" s="324" t="s">
        <v>1480</v>
      </c>
      <c r="B100" s="326" t="s">
        <v>1472</v>
      </c>
      <c r="C100" s="327"/>
      <c r="D100" s="330" t="s">
        <v>44</v>
      </c>
      <c r="E100" s="291" t="s">
        <v>1437</v>
      </c>
    </row>
    <row r="101" spans="1:5" x14ac:dyDescent="0.25">
      <c r="A101" s="332"/>
      <c r="B101" s="333"/>
      <c r="C101" s="334"/>
      <c r="D101" s="335"/>
      <c r="E101" s="292" t="s">
        <v>1438</v>
      </c>
    </row>
    <row r="102" spans="1:5" x14ac:dyDescent="0.25">
      <c r="A102" s="316" t="s">
        <v>1481</v>
      </c>
      <c r="B102" s="318" t="s">
        <v>1472</v>
      </c>
      <c r="C102" s="319"/>
      <c r="D102" s="322" t="s">
        <v>44</v>
      </c>
      <c r="E102" s="293" t="s">
        <v>1437</v>
      </c>
    </row>
    <row r="103" spans="1:5" x14ac:dyDescent="0.25">
      <c r="A103" s="317"/>
      <c r="B103" s="320"/>
      <c r="C103" s="321"/>
      <c r="D103" s="323"/>
      <c r="E103" s="294" t="s">
        <v>1438</v>
      </c>
    </row>
    <row r="104" spans="1:5" x14ac:dyDescent="0.25">
      <c r="A104" s="324" t="s">
        <v>1482</v>
      </c>
      <c r="B104" s="326" t="s">
        <v>1472</v>
      </c>
      <c r="C104" s="327"/>
      <c r="D104" s="330" t="s">
        <v>44</v>
      </c>
      <c r="E104" s="291" t="s">
        <v>1437</v>
      </c>
    </row>
    <row r="105" spans="1:5" x14ac:dyDescent="0.25">
      <c r="A105" s="332"/>
      <c r="B105" s="333"/>
      <c r="C105" s="334"/>
      <c r="D105" s="335"/>
      <c r="E105" s="292" t="s">
        <v>1438</v>
      </c>
    </row>
    <row r="106" spans="1:5" x14ac:dyDescent="0.25">
      <c r="A106" s="316" t="s">
        <v>1483</v>
      </c>
      <c r="B106" s="318" t="s">
        <v>1472</v>
      </c>
      <c r="C106" s="319"/>
      <c r="D106" s="322" t="s">
        <v>44</v>
      </c>
      <c r="E106" s="293" t="s">
        <v>1437</v>
      </c>
    </row>
    <row r="107" spans="1:5" x14ac:dyDescent="0.25">
      <c r="A107" s="317"/>
      <c r="B107" s="320"/>
      <c r="C107" s="321"/>
      <c r="D107" s="323"/>
      <c r="E107" s="294" t="s">
        <v>1438</v>
      </c>
    </row>
    <row r="108" spans="1:5" x14ac:dyDescent="0.25">
      <c r="A108" s="324" t="s">
        <v>1484</v>
      </c>
      <c r="B108" s="326" t="s">
        <v>1472</v>
      </c>
      <c r="C108" s="327"/>
      <c r="D108" s="330" t="s">
        <v>44</v>
      </c>
      <c r="E108" s="291" t="s">
        <v>1437</v>
      </c>
    </row>
    <row r="109" spans="1:5" x14ac:dyDescent="0.25">
      <c r="A109" s="332"/>
      <c r="B109" s="333"/>
      <c r="C109" s="334"/>
      <c r="D109" s="335"/>
      <c r="E109" s="292" t="s">
        <v>1438</v>
      </c>
    </row>
    <row r="110" spans="1:5" x14ac:dyDescent="0.25">
      <c r="A110" s="316" t="s">
        <v>1485</v>
      </c>
      <c r="B110" s="318" t="s">
        <v>1472</v>
      </c>
      <c r="C110" s="319"/>
      <c r="D110" s="322" t="s">
        <v>44</v>
      </c>
      <c r="E110" s="293" t="s">
        <v>1437</v>
      </c>
    </row>
    <row r="111" spans="1:5" x14ac:dyDescent="0.25">
      <c r="A111" s="317"/>
      <c r="B111" s="320"/>
      <c r="C111" s="321"/>
      <c r="D111" s="323"/>
      <c r="E111" s="294" t="s">
        <v>1438</v>
      </c>
    </row>
    <row r="112" spans="1:5" x14ac:dyDescent="0.25">
      <c r="A112" s="324" t="s">
        <v>1486</v>
      </c>
      <c r="B112" s="326" t="s">
        <v>1472</v>
      </c>
      <c r="C112" s="327"/>
      <c r="D112" s="330" t="s">
        <v>44</v>
      </c>
      <c r="E112" s="291" t="s">
        <v>1437</v>
      </c>
    </row>
    <row r="113" spans="1:5" x14ac:dyDescent="0.25">
      <c r="A113" s="332"/>
      <c r="B113" s="333"/>
      <c r="C113" s="334"/>
      <c r="D113" s="335"/>
      <c r="E113" s="292" t="s">
        <v>1438</v>
      </c>
    </row>
    <row r="114" spans="1:5" x14ac:dyDescent="0.25">
      <c r="A114" s="316" t="s">
        <v>1487</v>
      </c>
      <c r="B114" s="318" t="s">
        <v>1472</v>
      </c>
      <c r="C114" s="319"/>
      <c r="D114" s="322" t="s">
        <v>44</v>
      </c>
      <c r="E114" s="293" t="s">
        <v>1437</v>
      </c>
    </row>
    <row r="115" spans="1:5" x14ac:dyDescent="0.25">
      <c r="A115" s="317"/>
      <c r="B115" s="320"/>
      <c r="C115" s="321"/>
      <c r="D115" s="323"/>
      <c r="E115" s="294" t="s">
        <v>1438</v>
      </c>
    </row>
    <row r="116" spans="1:5" x14ac:dyDescent="0.25">
      <c r="A116" s="324" t="s">
        <v>1488</v>
      </c>
      <c r="B116" s="326" t="s">
        <v>1472</v>
      </c>
      <c r="C116" s="327"/>
      <c r="D116" s="330" t="s">
        <v>44</v>
      </c>
      <c r="E116" s="291" t="s">
        <v>1437</v>
      </c>
    </row>
    <row r="117" spans="1:5" x14ac:dyDescent="0.25">
      <c r="A117" s="332"/>
      <c r="B117" s="333"/>
      <c r="C117" s="334"/>
      <c r="D117" s="335"/>
      <c r="E117" s="292" t="s">
        <v>1438</v>
      </c>
    </row>
    <row r="118" spans="1:5" x14ac:dyDescent="0.25">
      <c r="A118" s="316" t="s">
        <v>1489</v>
      </c>
      <c r="B118" s="318" t="s">
        <v>1490</v>
      </c>
      <c r="C118" s="319"/>
      <c r="D118" s="322" t="s">
        <v>44</v>
      </c>
      <c r="E118" s="293" t="s">
        <v>1437</v>
      </c>
    </row>
    <row r="119" spans="1:5" x14ac:dyDescent="0.25">
      <c r="A119" s="317"/>
      <c r="B119" s="320"/>
      <c r="C119" s="321"/>
      <c r="D119" s="323"/>
      <c r="E119" s="294" t="s">
        <v>1438</v>
      </c>
    </row>
    <row r="120" spans="1:5" x14ac:dyDescent="0.25">
      <c r="A120" s="324" t="s">
        <v>1491</v>
      </c>
      <c r="B120" s="326" t="s">
        <v>1490</v>
      </c>
      <c r="C120" s="327"/>
      <c r="D120" s="330" t="s">
        <v>44</v>
      </c>
      <c r="E120" s="291" t="s">
        <v>1437</v>
      </c>
    </row>
    <row r="121" spans="1:5" x14ac:dyDescent="0.25">
      <c r="A121" s="332"/>
      <c r="B121" s="333"/>
      <c r="C121" s="334"/>
      <c r="D121" s="335"/>
      <c r="E121" s="292" t="s">
        <v>1438</v>
      </c>
    </row>
    <row r="122" spans="1:5" x14ac:dyDescent="0.25">
      <c r="A122" s="316" t="s">
        <v>1492</v>
      </c>
      <c r="B122" s="318" t="s">
        <v>1490</v>
      </c>
      <c r="C122" s="319"/>
      <c r="D122" s="322" t="s">
        <v>44</v>
      </c>
      <c r="E122" s="293" t="s">
        <v>1437</v>
      </c>
    </row>
    <row r="123" spans="1:5" x14ac:dyDescent="0.25">
      <c r="A123" s="317"/>
      <c r="B123" s="320"/>
      <c r="C123" s="321"/>
      <c r="D123" s="323"/>
      <c r="E123" s="294" t="s">
        <v>1438</v>
      </c>
    </row>
    <row r="124" spans="1:5" x14ac:dyDescent="0.25">
      <c r="A124" s="324" t="s">
        <v>1493</v>
      </c>
      <c r="B124" s="326" t="s">
        <v>1490</v>
      </c>
      <c r="C124" s="327"/>
      <c r="D124" s="330" t="s">
        <v>44</v>
      </c>
      <c r="E124" s="291" t="s">
        <v>1437</v>
      </c>
    </row>
    <row r="125" spans="1:5" x14ac:dyDescent="0.25">
      <c r="A125" s="332"/>
      <c r="B125" s="333"/>
      <c r="C125" s="334"/>
      <c r="D125" s="335"/>
      <c r="E125" s="292" t="s">
        <v>1438</v>
      </c>
    </row>
    <row r="126" spans="1:5" x14ac:dyDescent="0.25">
      <c r="A126" s="316" t="s">
        <v>1494</v>
      </c>
      <c r="B126" s="318" t="s">
        <v>1490</v>
      </c>
      <c r="C126" s="319"/>
      <c r="D126" s="322" t="s">
        <v>44</v>
      </c>
      <c r="E126" s="293" t="s">
        <v>1437</v>
      </c>
    </row>
    <row r="127" spans="1:5" x14ac:dyDescent="0.25">
      <c r="A127" s="317"/>
      <c r="B127" s="320"/>
      <c r="C127" s="321"/>
      <c r="D127" s="323"/>
      <c r="E127" s="294" t="s">
        <v>1438</v>
      </c>
    </row>
    <row r="128" spans="1:5" x14ac:dyDescent="0.25">
      <c r="A128" s="324" t="s">
        <v>1495</v>
      </c>
      <c r="B128" s="326" t="s">
        <v>1490</v>
      </c>
      <c r="C128" s="327"/>
      <c r="D128" s="330" t="s">
        <v>44</v>
      </c>
      <c r="E128" s="291" t="s">
        <v>1437</v>
      </c>
    </row>
    <row r="129" spans="1:5" x14ac:dyDescent="0.25">
      <c r="A129" s="332"/>
      <c r="B129" s="333"/>
      <c r="C129" s="334"/>
      <c r="D129" s="335"/>
      <c r="E129" s="292" t="s">
        <v>1438</v>
      </c>
    </row>
    <row r="130" spans="1:5" x14ac:dyDescent="0.25">
      <c r="A130" s="316" t="s">
        <v>1496</v>
      </c>
      <c r="B130" s="318" t="s">
        <v>1490</v>
      </c>
      <c r="C130" s="319"/>
      <c r="D130" s="322" t="s">
        <v>44</v>
      </c>
      <c r="E130" s="293" t="s">
        <v>1437</v>
      </c>
    </row>
    <row r="131" spans="1:5" x14ac:dyDescent="0.25">
      <c r="A131" s="317"/>
      <c r="B131" s="320"/>
      <c r="C131" s="321"/>
      <c r="D131" s="323"/>
      <c r="E131" s="294" t="s">
        <v>1438</v>
      </c>
    </row>
    <row r="132" spans="1:5" x14ac:dyDescent="0.25">
      <c r="A132" s="324" t="s">
        <v>1497</v>
      </c>
      <c r="B132" s="326" t="s">
        <v>1498</v>
      </c>
      <c r="C132" s="327"/>
      <c r="D132" s="330" t="s">
        <v>44</v>
      </c>
      <c r="E132" s="291" t="s">
        <v>1437</v>
      </c>
    </row>
    <row r="133" spans="1:5" x14ac:dyDescent="0.25">
      <c r="A133" s="332"/>
      <c r="B133" s="333"/>
      <c r="C133" s="334"/>
      <c r="D133" s="335"/>
      <c r="E133" s="292" t="s">
        <v>1438</v>
      </c>
    </row>
    <row r="134" spans="1:5" x14ac:dyDescent="0.25">
      <c r="A134" s="316" t="s">
        <v>1499</v>
      </c>
      <c r="B134" s="318" t="s">
        <v>1498</v>
      </c>
      <c r="C134" s="319"/>
      <c r="D134" s="322" t="s">
        <v>44</v>
      </c>
      <c r="E134" s="293" t="s">
        <v>1437</v>
      </c>
    </row>
    <row r="135" spans="1:5" x14ac:dyDescent="0.25">
      <c r="A135" s="317"/>
      <c r="B135" s="320"/>
      <c r="C135" s="321"/>
      <c r="D135" s="323"/>
      <c r="E135" s="294" t="s">
        <v>1438</v>
      </c>
    </row>
    <row r="136" spans="1:5" x14ac:dyDescent="0.25">
      <c r="A136" s="324" t="s">
        <v>1500</v>
      </c>
      <c r="B136" s="326" t="s">
        <v>1498</v>
      </c>
      <c r="C136" s="327"/>
      <c r="D136" s="330" t="s">
        <v>44</v>
      </c>
      <c r="E136" s="291" t="s">
        <v>1437</v>
      </c>
    </row>
    <row r="137" spans="1:5" x14ac:dyDescent="0.25">
      <c r="A137" s="332"/>
      <c r="B137" s="333"/>
      <c r="C137" s="334"/>
      <c r="D137" s="335"/>
      <c r="E137" s="292" t="s">
        <v>1438</v>
      </c>
    </row>
    <row r="138" spans="1:5" x14ac:dyDescent="0.25">
      <c r="A138" s="316" t="s">
        <v>1501</v>
      </c>
      <c r="B138" s="318" t="s">
        <v>1498</v>
      </c>
      <c r="C138" s="319"/>
      <c r="D138" s="322" t="s">
        <v>44</v>
      </c>
      <c r="E138" s="293" t="s">
        <v>1437</v>
      </c>
    </row>
    <row r="139" spans="1:5" x14ac:dyDescent="0.25">
      <c r="A139" s="317"/>
      <c r="B139" s="320"/>
      <c r="C139" s="321"/>
      <c r="D139" s="323"/>
      <c r="E139" s="294" t="s">
        <v>1438</v>
      </c>
    </row>
    <row r="140" spans="1:5" x14ac:dyDescent="0.25">
      <c r="A140" s="324" t="s">
        <v>1502</v>
      </c>
      <c r="B140" s="326" t="s">
        <v>1498</v>
      </c>
      <c r="C140" s="327"/>
      <c r="D140" s="330" t="s">
        <v>44</v>
      </c>
      <c r="E140" s="291" t="s">
        <v>1437</v>
      </c>
    </row>
    <row r="141" spans="1:5" x14ac:dyDescent="0.25">
      <c r="A141" s="332"/>
      <c r="B141" s="333"/>
      <c r="C141" s="334"/>
      <c r="D141" s="335"/>
      <c r="E141" s="292" t="s">
        <v>1438</v>
      </c>
    </row>
    <row r="142" spans="1:5" x14ac:dyDescent="0.25">
      <c r="A142" s="316" t="s">
        <v>1503</v>
      </c>
      <c r="B142" s="318" t="s">
        <v>1498</v>
      </c>
      <c r="C142" s="319"/>
      <c r="D142" s="322" t="s">
        <v>44</v>
      </c>
      <c r="E142" s="293" t="s">
        <v>1437</v>
      </c>
    </row>
    <row r="143" spans="1:5" x14ac:dyDescent="0.25">
      <c r="A143" s="317"/>
      <c r="B143" s="320"/>
      <c r="C143" s="321"/>
      <c r="D143" s="323"/>
      <c r="E143" s="294" t="s">
        <v>1438</v>
      </c>
    </row>
    <row r="144" spans="1:5" x14ac:dyDescent="0.25">
      <c r="A144" s="324" t="s">
        <v>1504</v>
      </c>
      <c r="B144" s="326" t="s">
        <v>1498</v>
      </c>
      <c r="C144" s="327"/>
      <c r="D144" s="330" t="s">
        <v>44</v>
      </c>
      <c r="E144" s="291" t="s">
        <v>1437</v>
      </c>
    </row>
    <row r="145" spans="1:5" x14ac:dyDescent="0.25">
      <c r="A145" s="332"/>
      <c r="B145" s="333"/>
      <c r="C145" s="334"/>
      <c r="D145" s="335"/>
      <c r="E145" s="292" t="s">
        <v>1438</v>
      </c>
    </row>
    <row r="146" spans="1:5" x14ac:dyDescent="0.25">
      <c r="A146" s="316" t="s">
        <v>1505</v>
      </c>
      <c r="B146" s="318" t="s">
        <v>1498</v>
      </c>
      <c r="C146" s="319"/>
      <c r="D146" s="322" t="s">
        <v>44</v>
      </c>
      <c r="E146" s="293" t="s">
        <v>1437</v>
      </c>
    </row>
    <row r="147" spans="1:5" x14ac:dyDescent="0.25">
      <c r="A147" s="317"/>
      <c r="B147" s="320"/>
      <c r="C147" s="321"/>
      <c r="D147" s="323"/>
      <c r="E147" s="294" t="s">
        <v>1438</v>
      </c>
    </row>
    <row r="148" spans="1:5" x14ac:dyDescent="0.25">
      <c r="A148" s="324" t="s">
        <v>1506</v>
      </c>
      <c r="B148" s="326" t="s">
        <v>1498</v>
      </c>
      <c r="C148" s="327"/>
      <c r="D148" s="330" t="s">
        <v>44</v>
      </c>
      <c r="E148" s="291" t="s">
        <v>1437</v>
      </c>
    </row>
    <row r="149" spans="1:5" x14ac:dyDescent="0.25">
      <c r="A149" s="332"/>
      <c r="B149" s="333"/>
      <c r="C149" s="334"/>
      <c r="D149" s="335"/>
      <c r="E149" s="292" t="s">
        <v>1438</v>
      </c>
    </row>
    <row r="150" spans="1:5" x14ac:dyDescent="0.25">
      <c r="A150" s="316" t="s">
        <v>1507</v>
      </c>
      <c r="B150" s="318" t="s">
        <v>1498</v>
      </c>
      <c r="C150" s="319"/>
      <c r="D150" s="322" t="s">
        <v>44</v>
      </c>
      <c r="E150" s="293" t="s">
        <v>1437</v>
      </c>
    </row>
    <row r="151" spans="1:5" x14ac:dyDescent="0.25">
      <c r="A151" s="317"/>
      <c r="B151" s="320"/>
      <c r="C151" s="321"/>
      <c r="D151" s="323"/>
      <c r="E151" s="294" t="s">
        <v>1438</v>
      </c>
    </row>
    <row r="152" spans="1:5" x14ac:dyDescent="0.25">
      <c r="A152" s="324" t="s">
        <v>1508</v>
      </c>
      <c r="B152" s="326" t="s">
        <v>1498</v>
      </c>
      <c r="C152" s="327"/>
      <c r="D152" s="330" t="s">
        <v>44</v>
      </c>
      <c r="E152" s="291" t="s">
        <v>1437</v>
      </c>
    </row>
    <row r="153" spans="1:5" x14ac:dyDescent="0.25">
      <c r="A153" s="332"/>
      <c r="B153" s="333"/>
      <c r="C153" s="334"/>
      <c r="D153" s="335"/>
      <c r="E153" s="292" t="s">
        <v>1438</v>
      </c>
    </row>
    <row r="154" spans="1:5" x14ac:dyDescent="0.25">
      <c r="A154" s="316" t="s">
        <v>1509</v>
      </c>
      <c r="B154" s="318" t="s">
        <v>1498</v>
      </c>
      <c r="C154" s="319"/>
      <c r="D154" s="322" t="s">
        <v>44</v>
      </c>
      <c r="E154" s="293" t="s">
        <v>1437</v>
      </c>
    </row>
    <row r="155" spans="1:5" x14ac:dyDescent="0.25">
      <c r="A155" s="317"/>
      <c r="B155" s="320"/>
      <c r="C155" s="321"/>
      <c r="D155" s="323"/>
      <c r="E155" s="294" t="s">
        <v>1438</v>
      </c>
    </row>
    <row r="156" spans="1:5" x14ac:dyDescent="0.25">
      <c r="A156" s="324" t="s">
        <v>1510</v>
      </c>
      <c r="B156" s="326" t="s">
        <v>1498</v>
      </c>
      <c r="C156" s="327"/>
      <c r="D156" s="330" t="s">
        <v>44</v>
      </c>
      <c r="E156" s="291" t="s">
        <v>1437</v>
      </c>
    </row>
    <row r="157" spans="1:5" x14ac:dyDescent="0.25">
      <c r="A157" s="332"/>
      <c r="B157" s="333"/>
      <c r="C157" s="334"/>
      <c r="D157" s="335"/>
      <c r="E157" s="292" t="s">
        <v>1438</v>
      </c>
    </row>
    <row r="158" spans="1:5" x14ac:dyDescent="0.25">
      <c r="A158" s="316" t="s">
        <v>1511</v>
      </c>
      <c r="B158" s="318" t="s">
        <v>1498</v>
      </c>
      <c r="C158" s="319"/>
      <c r="D158" s="322" t="s">
        <v>44</v>
      </c>
      <c r="E158" s="293" t="s">
        <v>1437</v>
      </c>
    </row>
    <row r="159" spans="1:5" x14ac:dyDescent="0.25">
      <c r="A159" s="317"/>
      <c r="B159" s="320"/>
      <c r="C159" s="321"/>
      <c r="D159" s="323"/>
      <c r="E159" s="294" t="s">
        <v>1438</v>
      </c>
    </row>
    <row r="160" spans="1:5" x14ac:dyDescent="0.25">
      <c r="A160" s="324" t="s">
        <v>1512</v>
      </c>
      <c r="B160" s="326" t="s">
        <v>1513</v>
      </c>
      <c r="C160" s="327"/>
      <c r="D160" s="330" t="s">
        <v>44</v>
      </c>
      <c r="E160" s="291" t="s">
        <v>1437</v>
      </c>
    </row>
    <row r="161" spans="1:5" x14ac:dyDescent="0.25">
      <c r="A161" s="332"/>
      <c r="B161" s="333"/>
      <c r="C161" s="334"/>
      <c r="D161" s="335"/>
      <c r="E161" s="292" t="s">
        <v>1438</v>
      </c>
    </row>
    <row r="162" spans="1:5" x14ac:dyDescent="0.25">
      <c r="A162" s="316" t="s">
        <v>1514</v>
      </c>
      <c r="B162" s="318" t="s">
        <v>1513</v>
      </c>
      <c r="C162" s="319"/>
      <c r="D162" s="322" t="s">
        <v>44</v>
      </c>
      <c r="E162" s="293" t="s">
        <v>1437</v>
      </c>
    </row>
    <row r="163" spans="1:5" x14ac:dyDescent="0.25">
      <c r="A163" s="317"/>
      <c r="B163" s="320"/>
      <c r="C163" s="321"/>
      <c r="D163" s="323"/>
      <c r="E163" s="294" t="s">
        <v>1438</v>
      </c>
    </row>
    <row r="164" spans="1:5" x14ac:dyDescent="0.25">
      <c r="A164" s="324" t="s">
        <v>1515</v>
      </c>
      <c r="B164" s="326" t="s">
        <v>1513</v>
      </c>
      <c r="C164" s="327"/>
      <c r="D164" s="330" t="s">
        <v>44</v>
      </c>
      <c r="E164" s="291" t="s">
        <v>1437</v>
      </c>
    </row>
    <row r="165" spans="1:5" x14ac:dyDescent="0.25">
      <c r="A165" s="332"/>
      <c r="B165" s="333"/>
      <c r="C165" s="334"/>
      <c r="D165" s="335"/>
      <c r="E165" s="292" t="s">
        <v>1438</v>
      </c>
    </row>
    <row r="166" spans="1:5" x14ac:dyDescent="0.25">
      <c r="A166" s="316" t="s">
        <v>1516</v>
      </c>
      <c r="B166" s="318" t="s">
        <v>1513</v>
      </c>
      <c r="C166" s="319"/>
      <c r="D166" s="322" t="s">
        <v>44</v>
      </c>
      <c r="E166" s="293" t="s">
        <v>1437</v>
      </c>
    </row>
    <row r="167" spans="1:5" x14ac:dyDescent="0.25">
      <c r="A167" s="317"/>
      <c r="B167" s="320"/>
      <c r="C167" s="321"/>
      <c r="D167" s="323"/>
      <c r="E167" s="294" t="s">
        <v>1438</v>
      </c>
    </row>
    <row r="168" spans="1:5" x14ac:dyDescent="0.25">
      <c r="A168" s="324" t="s">
        <v>1517</v>
      </c>
      <c r="B168" s="326" t="s">
        <v>1513</v>
      </c>
      <c r="C168" s="327"/>
      <c r="D168" s="330" t="s">
        <v>44</v>
      </c>
      <c r="E168" s="291" t="s">
        <v>1437</v>
      </c>
    </row>
    <row r="169" spans="1:5" x14ac:dyDescent="0.25">
      <c r="A169" s="332"/>
      <c r="B169" s="333"/>
      <c r="C169" s="334"/>
      <c r="D169" s="335"/>
      <c r="E169" s="292" t="s">
        <v>1438</v>
      </c>
    </row>
    <row r="170" spans="1:5" x14ac:dyDescent="0.25">
      <c r="A170" s="316" t="s">
        <v>1518</v>
      </c>
      <c r="B170" s="318" t="s">
        <v>1513</v>
      </c>
      <c r="C170" s="319"/>
      <c r="D170" s="322" t="s">
        <v>44</v>
      </c>
      <c r="E170" s="293" t="s">
        <v>1437</v>
      </c>
    </row>
    <row r="171" spans="1:5" x14ac:dyDescent="0.25">
      <c r="A171" s="317"/>
      <c r="B171" s="320"/>
      <c r="C171" s="321"/>
      <c r="D171" s="323"/>
      <c r="E171" s="294" t="s">
        <v>1438</v>
      </c>
    </row>
    <row r="172" spans="1:5" x14ac:dyDescent="0.25">
      <c r="A172" s="324" t="s">
        <v>1519</v>
      </c>
      <c r="B172" s="326" t="s">
        <v>1513</v>
      </c>
      <c r="C172" s="327"/>
      <c r="D172" s="330" t="s">
        <v>44</v>
      </c>
      <c r="E172" s="291" t="s">
        <v>1437</v>
      </c>
    </row>
    <row r="173" spans="1:5" x14ac:dyDescent="0.25">
      <c r="A173" s="332"/>
      <c r="B173" s="333"/>
      <c r="C173" s="334"/>
      <c r="D173" s="335"/>
      <c r="E173" s="292" t="s">
        <v>1438</v>
      </c>
    </row>
    <row r="174" spans="1:5" x14ac:dyDescent="0.25">
      <c r="A174" s="316" t="s">
        <v>1520</v>
      </c>
      <c r="B174" s="318" t="s">
        <v>1513</v>
      </c>
      <c r="C174" s="319"/>
      <c r="D174" s="322" t="s">
        <v>44</v>
      </c>
      <c r="E174" s="293" t="s">
        <v>1437</v>
      </c>
    </row>
    <row r="175" spans="1:5" x14ac:dyDescent="0.25">
      <c r="A175" s="317"/>
      <c r="B175" s="320"/>
      <c r="C175" s="321"/>
      <c r="D175" s="323"/>
      <c r="E175" s="294" t="s">
        <v>1438</v>
      </c>
    </row>
    <row r="176" spans="1:5" x14ac:dyDescent="0.25">
      <c r="A176" s="324" t="s">
        <v>1521</v>
      </c>
      <c r="B176" s="326" t="s">
        <v>1513</v>
      </c>
      <c r="C176" s="327"/>
      <c r="D176" s="330" t="s">
        <v>44</v>
      </c>
      <c r="E176" s="291" t="s">
        <v>1437</v>
      </c>
    </row>
    <row r="177" spans="1:5" x14ac:dyDescent="0.25">
      <c r="A177" s="332"/>
      <c r="B177" s="333"/>
      <c r="C177" s="334"/>
      <c r="D177" s="335"/>
      <c r="E177" s="292" t="s">
        <v>1438</v>
      </c>
    </row>
    <row r="178" spans="1:5" x14ac:dyDescent="0.25">
      <c r="A178" s="316" t="s">
        <v>1522</v>
      </c>
      <c r="B178" s="318" t="s">
        <v>1523</v>
      </c>
      <c r="C178" s="319"/>
      <c r="D178" s="322" t="s">
        <v>44</v>
      </c>
      <c r="E178" s="293" t="s">
        <v>1437</v>
      </c>
    </row>
    <row r="179" spans="1:5" x14ac:dyDescent="0.25">
      <c r="A179" s="317"/>
      <c r="B179" s="320"/>
      <c r="C179" s="321"/>
      <c r="D179" s="323"/>
      <c r="E179" s="294" t="s">
        <v>1438</v>
      </c>
    </row>
    <row r="180" spans="1:5" x14ac:dyDescent="0.25">
      <c r="A180" s="324" t="s">
        <v>1524</v>
      </c>
      <c r="B180" s="326" t="s">
        <v>1523</v>
      </c>
      <c r="C180" s="327"/>
      <c r="D180" s="330" t="s">
        <v>44</v>
      </c>
      <c r="E180" s="291" t="s">
        <v>1437</v>
      </c>
    </row>
    <row r="181" spans="1:5" x14ac:dyDescent="0.25">
      <c r="A181" s="332"/>
      <c r="B181" s="333"/>
      <c r="C181" s="334"/>
      <c r="D181" s="335"/>
      <c r="E181" s="292" t="s">
        <v>1438</v>
      </c>
    </row>
    <row r="182" spans="1:5" x14ac:dyDescent="0.25">
      <c r="A182" s="316" t="s">
        <v>1525</v>
      </c>
      <c r="B182" s="318" t="s">
        <v>1523</v>
      </c>
      <c r="C182" s="319"/>
      <c r="D182" s="322" t="s">
        <v>44</v>
      </c>
      <c r="E182" s="293" t="s">
        <v>1437</v>
      </c>
    </row>
    <row r="183" spans="1:5" x14ac:dyDescent="0.25">
      <c r="A183" s="317"/>
      <c r="B183" s="320"/>
      <c r="C183" s="321"/>
      <c r="D183" s="323"/>
      <c r="E183" s="294" t="s">
        <v>1438</v>
      </c>
    </row>
    <row r="184" spans="1:5" x14ac:dyDescent="0.25">
      <c r="A184" s="324" t="s">
        <v>1526</v>
      </c>
      <c r="B184" s="326" t="s">
        <v>1523</v>
      </c>
      <c r="C184" s="327"/>
      <c r="D184" s="330" t="s">
        <v>44</v>
      </c>
      <c r="E184" s="291" t="s">
        <v>1437</v>
      </c>
    </row>
    <row r="185" spans="1:5" x14ac:dyDescent="0.25">
      <c r="A185" s="332"/>
      <c r="B185" s="333"/>
      <c r="C185" s="334"/>
      <c r="D185" s="335"/>
      <c r="E185" s="292" t="s">
        <v>1438</v>
      </c>
    </row>
    <row r="186" spans="1:5" x14ac:dyDescent="0.25">
      <c r="A186" s="316" t="s">
        <v>1527</v>
      </c>
      <c r="B186" s="318" t="s">
        <v>1523</v>
      </c>
      <c r="C186" s="319"/>
      <c r="D186" s="322" t="s">
        <v>44</v>
      </c>
      <c r="E186" s="293" t="s">
        <v>1437</v>
      </c>
    </row>
    <row r="187" spans="1:5" x14ac:dyDescent="0.25">
      <c r="A187" s="317"/>
      <c r="B187" s="320"/>
      <c r="C187" s="321"/>
      <c r="D187" s="323"/>
      <c r="E187" s="294" t="s">
        <v>1438</v>
      </c>
    </row>
    <row r="188" spans="1:5" x14ac:dyDescent="0.25">
      <c r="A188" s="324" t="s">
        <v>1528</v>
      </c>
      <c r="B188" s="326" t="s">
        <v>1523</v>
      </c>
      <c r="C188" s="327"/>
      <c r="D188" s="330" t="s">
        <v>44</v>
      </c>
      <c r="E188" s="291" t="s">
        <v>1437</v>
      </c>
    </row>
    <row r="189" spans="1:5" x14ac:dyDescent="0.25">
      <c r="A189" s="332"/>
      <c r="B189" s="333"/>
      <c r="C189" s="334"/>
      <c r="D189" s="335"/>
      <c r="E189" s="292" t="s">
        <v>1438</v>
      </c>
    </row>
    <row r="190" spans="1:5" x14ac:dyDescent="0.25">
      <c r="A190" s="316" t="s">
        <v>1529</v>
      </c>
      <c r="B190" s="318" t="s">
        <v>1523</v>
      </c>
      <c r="C190" s="319"/>
      <c r="D190" s="322" t="s">
        <v>44</v>
      </c>
      <c r="E190" s="293" t="s">
        <v>1437</v>
      </c>
    </row>
    <row r="191" spans="1:5" x14ac:dyDescent="0.25">
      <c r="A191" s="317"/>
      <c r="B191" s="320"/>
      <c r="C191" s="321"/>
      <c r="D191" s="323"/>
      <c r="E191" s="294" t="s">
        <v>1438</v>
      </c>
    </row>
    <row r="192" spans="1:5" x14ac:dyDescent="0.25">
      <c r="A192" s="324" t="s">
        <v>1530</v>
      </c>
      <c r="B192" s="326" t="s">
        <v>1523</v>
      </c>
      <c r="C192" s="327"/>
      <c r="D192" s="330" t="s">
        <v>44</v>
      </c>
      <c r="E192" s="291" t="s">
        <v>1437</v>
      </c>
    </row>
    <row r="193" spans="1:5" x14ac:dyDescent="0.25">
      <c r="A193" s="332"/>
      <c r="B193" s="333"/>
      <c r="C193" s="334"/>
      <c r="D193" s="335"/>
      <c r="E193" s="292" t="s">
        <v>1438</v>
      </c>
    </row>
    <row r="194" spans="1:5" x14ac:dyDescent="0.25">
      <c r="A194" s="316" t="s">
        <v>1531</v>
      </c>
      <c r="B194" s="318" t="s">
        <v>1523</v>
      </c>
      <c r="C194" s="319"/>
      <c r="D194" s="322" t="s">
        <v>44</v>
      </c>
      <c r="E194" s="293" t="s">
        <v>1437</v>
      </c>
    </row>
    <row r="195" spans="1:5" x14ac:dyDescent="0.25">
      <c r="A195" s="317"/>
      <c r="B195" s="320"/>
      <c r="C195" s="321"/>
      <c r="D195" s="323"/>
      <c r="E195" s="294" t="s">
        <v>1438</v>
      </c>
    </row>
    <row r="196" spans="1:5" x14ac:dyDescent="0.25">
      <c r="A196" s="324" t="s">
        <v>1532</v>
      </c>
      <c r="B196" s="326" t="s">
        <v>1523</v>
      </c>
      <c r="C196" s="327"/>
      <c r="D196" s="330" t="s">
        <v>44</v>
      </c>
      <c r="E196" s="291" t="s">
        <v>1437</v>
      </c>
    </row>
    <row r="197" spans="1:5" x14ac:dyDescent="0.25">
      <c r="A197" s="332"/>
      <c r="B197" s="333"/>
      <c r="C197" s="334"/>
      <c r="D197" s="335"/>
      <c r="E197" s="292" t="s">
        <v>1438</v>
      </c>
    </row>
    <row r="198" spans="1:5" x14ac:dyDescent="0.25">
      <c r="A198" s="316" t="s">
        <v>1533</v>
      </c>
      <c r="B198" s="318" t="s">
        <v>1523</v>
      </c>
      <c r="C198" s="319"/>
      <c r="D198" s="322" t="s">
        <v>44</v>
      </c>
      <c r="E198" s="293" t="s">
        <v>1437</v>
      </c>
    </row>
    <row r="199" spans="1:5" x14ac:dyDescent="0.25">
      <c r="A199" s="317"/>
      <c r="B199" s="320"/>
      <c r="C199" s="321"/>
      <c r="D199" s="323"/>
      <c r="E199" s="294" t="s">
        <v>1438</v>
      </c>
    </row>
    <row r="200" spans="1:5" x14ac:dyDescent="0.25">
      <c r="A200" s="324" t="s">
        <v>1534</v>
      </c>
      <c r="B200" s="326" t="s">
        <v>1523</v>
      </c>
      <c r="C200" s="327"/>
      <c r="D200" s="330" t="s">
        <v>44</v>
      </c>
      <c r="E200" s="291" t="s">
        <v>1437</v>
      </c>
    </row>
    <row r="201" spans="1:5" x14ac:dyDescent="0.25">
      <c r="A201" s="332"/>
      <c r="B201" s="333"/>
      <c r="C201" s="334"/>
      <c r="D201" s="335"/>
      <c r="E201" s="292" t="s">
        <v>1438</v>
      </c>
    </row>
    <row r="202" spans="1:5" x14ac:dyDescent="0.25">
      <c r="A202" s="316" t="s">
        <v>1535</v>
      </c>
      <c r="B202" s="318" t="s">
        <v>1523</v>
      </c>
      <c r="C202" s="319"/>
      <c r="D202" s="322" t="s">
        <v>44</v>
      </c>
      <c r="E202" s="293" t="s">
        <v>1437</v>
      </c>
    </row>
    <row r="203" spans="1:5" x14ac:dyDescent="0.25">
      <c r="A203" s="317"/>
      <c r="B203" s="320"/>
      <c r="C203" s="321"/>
      <c r="D203" s="323"/>
      <c r="E203" s="294" t="s">
        <v>1438</v>
      </c>
    </row>
    <row r="204" spans="1:5" x14ac:dyDescent="0.25">
      <c r="A204" s="324" t="s">
        <v>1536</v>
      </c>
      <c r="B204" s="326" t="s">
        <v>1523</v>
      </c>
      <c r="C204" s="327"/>
      <c r="D204" s="330" t="s">
        <v>44</v>
      </c>
      <c r="E204" s="291" t="s">
        <v>1437</v>
      </c>
    </row>
    <row r="205" spans="1:5" x14ac:dyDescent="0.25">
      <c r="A205" s="332"/>
      <c r="B205" s="333"/>
      <c r="C205" s="334"/>
      <c r="D205" s="335"/>
      <c r="E205" s="292" t="s">
        <v>1438</v>
      </c>
    </row>
    <row r="206" spans="1:5" x14ac:dyDescent="0.25">
      <c r="A206" s="316" t="s">
        <v>1537</v>
      </c>
      <c r="B206" s="318" t="s">
        <v>1538</v>
      </c>
      <c r="C206" s="319"/>
      <c r="D206" s="322" t="s">
        <v>44</v>
      </c>
      <c r="E206" s="293" t="s">
        <v>1437</v>
      </c>
    </row>
    <row r="207" spans="1:5" x14ac:dyDescent="0.25">
      <c r="A207" s="317"/>
      <c r="B207" s="320"/>
      <c r="C207" s="321"/>
      <c r="D207" s="323"/>
      <c r="E207" s="294" t="s">
        <v>1438</v>
      </c>
    </row>
    <row r="208" spans="1:5" x14ac:dyDescent="0.25">
      <c r="A208" s="324" t="s">
        <v>1539</v>
      </c>
      <c r="B208" s="326" t="s">
        <v>1538</v>
      </c>
      <c r="C208" s="327"/>
      <c r="D208" s="330" t="s">
        <v>44</v>
      </c>
      <c r="E208" s="291" t="s">
        <v>1437</v>
      </c>
    </row>
    <row r="209" spans="1:5" x14ac:dyDescent="0.25">
      <c r="A209" s="332"/>
      <c r="B209" s="333"/>
      <c r="C209" s="334"/>
      <c r="D209" s="335"/>
      <c r="E209" s="292" t="s">
        <v>1438</v>
      </c>
    </row>
    <row r="210" spans="1:5" x14ac:dyDescent="0.25">
      <c r="A210" s="316" t="s">
        <v>1540</v>
      </c>
      <c r="B210" s="318" t="s">
        <v>1523</v>
      </c>
      <c r="C210" s="319"/>
      <c r="D210" s="322" t="s">
        <v>44</v>
      </c>
      <c r="E210" s="293" t="s">
        <v>1437</v>
      </c>
    </row>
    <row r="211" spans="1:5" x14ac:dyDescent="0.25">
      <c r="A211" s="317"/>
      <c r="B211" s="320"/>
      <c r="C211" s="321"/>
      <c r="D211" s="323"/>
      <c r="E211" s="294" t="s">
        <v>1438</v>
      </c>
    </row>
    <row r="212" spans="1:5" x14ac:dyDescent="0.25">
      <c r="A212" s="324" t="s">
        <v>1541</v>
      </c>
      <c r="B212" s="326" t="s">
        <v>1523</v>
      </c>
      <c r="C212" s="327"/>
      <c r="D212" s="330" t="s">
        <v>44</v>
      </c>
      <c r="E212" s="291" t="s">
        <v>1437</v>
      </c>
    </row>
    <row r="213" spans="1:5" x14ac:dyDescent="0.25">
      <c r="A213" s="332"/>
      <c r="B213" s="333"/>
      <c r="C213" s="334"/>
      <c r="D213" s="335"/>
      <c r="E213" s="292" t="s">
        <v>1438</v>
      </c>
    </row>
    <row r="214" spans="1:5" x14ac:dyDescent="0.25">
      <c r="A214" s="316" t="s">
        <v>1542</v>
      </c>
      <c r="B214" s="318" t="s">
        <v>1538</v>
      </c>
      <c r="C214" s="319"/>
      <c r="D214" s="322" t="s">
        <v>44</v>
      </c>
      <c r="E214" s="293" t="s">
        <v>1437</v>
      </c>
    </row>
    <row r="215" spans="1:5" x14ac:dyDescent="0.25">
      <c r="A215" s="317"/>
      <c r="B215" s="320"/>
      <c r="C215" s="321"/>
      <c r="D215" s="323"/>
      <c r="E215" s="294" t="s">
        <v>1438</v>
      </c>
    </row>
    <row r="216" spans="1:5" x14ac:dyDescent="0.25">
      <c r="A216" s="324" t="s">
        <v>1543</v>
      </c>
      <c r="B216" s="326" t="s">
        <v>1544</v>
      </c>
      <c r="C216" s="327"/>
      <c r="D216" s="330" t="s">
        <v>44</v>
      </c>
      <c r="E216" s="291" t="s">
        <v>1437</v>
      </c>
    </row>
    <row r="217" spans="1:5" x14ac:dyDescent="0.25">
      <c r="A217" s="332"/>
      <c r="B217" s="333"/>
      <c r="C217" s="334"/>
      <c r="D217" s="335"/>
      <c r="E217" s="292" t="s">
        <v>1438</v>
      </c>
    </row>
    <row r="218" spans="1:5" x14ac:dyDescent="0.25">
      <c r="A218" s="316" t="s">
        <v>1545</v>
      </c>
      <c r="B218" s="318" t="s">
        <v>1544</v>
      </c>
      <c r="C218" s="319"/>
      <c r="D218" s="322" t="s">
        <v>44</v>
      </c>
      <c r="E218" s="293" t="s">
        <v>1437</v>
      </c>
    </row>
    <row r="219" spans="1:5" x14ac:dyDescent="0.25">
      <c r="A219" s="317"/>
      <c r="B219" s="320"/>
      <c r="C219" s="321"/>
      <c r="D219" s="323"/>
      <c r="E219" s="294" t="s">
        <v>1438</v>
      </c>
    </row>
    <row r="220" spans="1:5" x14ac:dyDescent="0.25">
      <c r="A220" s="324" t="s">
        <v>1546</v>
      </c>
      <c r="B220" s="326" t="s">
        <v>1544</v>
      </c>
      <c r="C220" s="327"/>
      <c r="D220" s="330" t="s">
        <v>44</v>
      </c>
      <c r="E220" s="291" t="s">
        <v>1437</v>
      </c>
    </row>
    <row r="221" spans="1:5" x14ac:dyDescent="0.25">
      <c r="A221" s="332"/>
      <c r="B221" s="333"/>
      <c r="C221" s="334"/>
      <c r="D221" s="335"/>
      <c r="E221" s="292" t="s">
        <v>1438</v>
      </c>
    </row>
    <row r="222" spans="1:5" x14ac:dyDescent="0.25">
      <c r="A222" s="316" t="s">
        <v>1547</v>
      </c>
      <c r="B222" s="318" t="s">
        <v>1544</v>
      </c>
      <c r="C222" s="319"/>
      <c r="D222" s="322" t="s">
        <v>44</v>
      </c>
      <c r="E222" s="293" t="s">
        <v>1437</v>
      </c>
    </row>
    <row r="223" spans="1:5" x14ac:dyDescent="0.25">
      <c r="A223" s="317"/>
      <c r="B223" s="320"/>
      <c r="C223" s="321"/>
      <c r="D223" s="323"/>
      <c r="E223" s="294" t="s">
        <v>1438</v>
      </c>
    </row>
    <row r="224" spans="1:5" x14ac:dyDescent="0.25">
      <c r="A224" s="324" t="s">
        <v>1548</v>
      </c>
      <c r="B224" s="326" t="s">
        <v>1544</v>
      </c>
      <c r="C224" s="327"/>
      <c r="D224" s="330" t="s">
        <v>44</v>
      </c>
      <c r="E224" s="291" t="s">
        <v>1437</v>
      </c>
    </row>
    <row r="225" spans="1:5" x14ac:dyDescent="0.25">
      <c r="A225" s="332"/>
      <c r="B225" s="333"/>
      <c r="C225" s="334"/>
      <c r="D225" s="335"/>
      <c r="E225" s="292" t="s">
        <v>1438</v>
      </c>
    </row>
    <row r="226" spans="1:5" x14ac:dyDescent="0.25">
      <c r="A226" s="316" t="s">
        <v>1549</v>
      </c>
      <c r="B226" s="318" t="s">
        <v>1544</v>
      </c>
      <c r="C226" s="319"/>
      <c r="D226" s="322" t="s">
        <v>44</v>
      </c>
      <c r="E226" s="293" t="s">
        <v>1437</v>
      </c>
    </row>
    <row r="227" spans="1:5" x14ac:dyDescent="0.25">
      <c r="A227" s="317"/>
      <c r="B227" s="320"/>
      <c r="C227" s="321"/>
      <c r="D227" s="323"/>
      <c r="E227" s="294" t="s">
        <v>1438</v>
      </c>
    </row>
    <row r="228" spans="1:5" x14ac:dyDescent="0.25">
      <c r="A228" s="324" t="s">
        <v>1550</v>
      </c>
      <c r="B228" s="326" t="s">
        <v>1544</v>
      </c>
      <c r="C228" s="327"/>
      <c r="D228" s="330" t="s">
        <v>44</v>
      </c>
      <c r="E228" s="291" t="s">
        <v>1437</v>
      </c>
    </row>
    <row r="229" spans="1:5" x14ac:dyDescent="0.25">
      <c r="A229" s="332"/>
      <c r="B229" s="333"/>
      <c r="C229" s="334"/>
      <c r="D229" s="335"/>
      <c r="E229" s="292" t="s">
        <v>1438</v>
      </c>
    </row>
    <row r="230" spans="1:5" x14ac:dyDescent="0.25">
      <c r="A230" s="316" t="s">
        <v>1551</v>
      </c>
      <c r="B230" s="318" t="s">
        <v>1544</v>
      </c>
      <c r="C230" s="319"/>
      <c r="D230" s="322" t="s">
        <v>44</v>
      </c>
      <c r="E230" s="293" t="s">
        <v>1437</v>
      </c>
    </row>
    <row r="231" spans="1:5" x14ac:dyDescent="0.25">
      <c r="A231" s="317"/>
      <c r="B231" s="320"/>
      <c r="C231" s="321"/>
      <c r="D231" s="323"/>
      <c r="E231" s="294" t="s">
        <v>1438</v>
      </c>
    </row>
    <row r="232" spans="1:5" x14ac:dyDescent="0.25">
      <c r="A232" s="324" t="s">
        <v>1552</v>
      </c>
      <c r="B232" s="326" t="s">
        <v>1544</v>
      </c>
      <c r="C232" s="327"/>
      <c r="D232" s="330" t="s">
        <v>44</v>
      </c>
      <c r="E232" s="291" t="s">
        <v>1437</v>
      </c>
    </row>
    <row r="233" spans="1:5" x14ac:dyDescent="0.25">
      <c r="A233" s="332"/>
      <c r="B233" s="333"/>
      <c r="C233" s="334"/>
      <c r="D233" s="335"/>
      <c r="E233" s="292" t="s">
        <v>1438</v>
      </c>
    </row>
    <row r="234" spans="1:5" x14ac:dyDescent="0.25">
      <c r="A234" s="316" t="s">
        <v>1553</v>
      </c>
      <c r="B234" s="318" t="s">
        <v>1544</v>
      </c>
      <c r="C234" s="319"/>
      <c r="D234" s="322" t="s">
        <v>44</v>
      </c>
      <c r="E234" s="293" t="s">
        <v>1437</v>
      </c>
    </row>
    <row r="235" spans="1:5" x14ac:dyDescent="0.25">
      <c r="A235" s="317"/>
      <c r="B235" s="320"/>
      <c r="C235" s="321"/>
      <c r="D235" s="323"/>
      <c r="E235" s="294" t="s">
        <v>1438</v>
      </c>
    </row>
    <row r="236" spans="1:5" x14ac:dyDescent="0.25">
      <c r="A236" s="324" t="s">
        <v>1554</v>
      </c>
      <c r="B236" s="326" t="s">
        <v>1544</v>
      </c>
      <c r="C236" s="327"/>
      <c r="D236" s="330" t="s">
        <v>44</v>
      </c>
      <c r="E236" s="291" t="s">
        <v>1437</v>
      </c>
    </row>
    <row r="237" spans="1:5" x14ac:dyDescent="0.25">
      <c r="A237" s="332"/>
      <c r="B237" s="333"/>
      <c r="C237" s="334"/>
      <c r="D237" s="335"/>
      <c r="E237" s="292" t="s">
        <v>1438</v>
      </c>
    </row>
    <row r="238" spans="1:5" x14ac:dyDescent="0.25">
      <c r="A238" s="316" t="s">
        <v>1555</v>
      </c>
      <c r="B238" s="318" t="s">
        <v>1544</v>
      </c>
      <c r="C238" s="319"/>
      <c r="D238" s="322" t="s">
        <v>44</v>
      </c>
      <c r="E238" s="293" t="s">
        <v>1437</v>
      </c>
    </row>
    <row r="239" spans="1:5" x14ac:dyDescent="0.25">
      <c r="A239" s="317"/>
      <c r="B239" s="320"/>
      <c r="C239" s="321"/>
      <c r="D239" s="323"/>
      <c r="E239" s="294" t="s">
        <v>1438</v>
      </c>
    </row>
    <row r="240" spans="1:5" x14ac:dyDescent="0.25">
      <c r="A240" s="324" t="s">
        <v>1556</v>
      </c>
      <c r="B240" s="326" t="s">
        <v>1544</v>
      </c>
      <c r="C240" s="327"/>
      <c r="D240" s="330" t="s">
        <v>44</v>
      </c>
      <c r="E240" s="291" t="s">
        <v>1437</v>
      </c>
    </row>
    <row r="241" spans="1:5" x14ac:dyDescent="0.25">
      <c r="A241" s="332"/>
      <c r="B241" s="333"/>
      <c r="C241" s="334"/>
      <c r="D241" s="335"/>
      <c r="E241" s="292" t="s">
        <v>1438</v>
      </c>
    </row>
    <row r="242" spans="1:5" x14ac:dyDescent="0.25">
      <c r="A242" s="316" t="s">
        <v>1557</v>
      </c>
      <c r="B242" s="318" t="s">
        <v>1544</v>
      </c>
      <c r="C242" s="319"/>
      <c r="D242" s="322" t="s">
        <v>44</v>
      </c>
      <c r="E242" s="293" t="s">
        <v>1437</v>
      </c>
    </row>
    <row r="243" spans="1:5" x14ac:dyDescent="0.25">
      <c r="A243" s="317"/>
      <c r="B243" s="320"/>
      <c r="C243" s="321"/>
      <c r="D243" s="323"/>
      <c r="E243" s="294" t="s">
        <v>1438</v>
      </c>
    </row>
    <row r="244" spans="1:5" x14ac:dyDescent="0.25">
      <c r="A244" s="324" t="s">
        <v>1558</v>
      </c>
      <c r="B244" s="326" t="s">
        <v>1544</v>
      </c>
      <c r="C244" s="327"/>
      <c r="D244" s="330" t="s">
        <v>44</v>
      </c>
      <c r="E244" s="291" t="s">
        <v>1437</v>
      </c>
    </row>
    <row r="245" spans="1:5" x14ac:dyDescent="0.25">
      <c r="A245" s="332"/>
      <c r="B245" s="333"/>
      <c r="C245" s="334"/>
      <c r="D245" s="335"/>
      <c r="E245" s="292" t="s">
        <v>1438</v>
      </c>
    </row>
    <row r="246" spans="1:5" x14ac:dyDescent="0.25">
      <c r="A246" s="316" t="s">
        <v>1559</v>
      </c>
      <c r="B246" s="318" t="s">
        <v>1544</v>
      </c>
      <c r="C246" s="319"/>
      <c r="D246" s="322" t="s">
        <v>44</v>
      </c>
      <c r="E246" s="293" t="s">
        <v>1437</v>
      </c>
    </row>
    <row r="247" spans="1:5" x14ac:dyDescent="0.25">
      <c r="A247" s="317"/>
      <c r="B247" s="320"/>
      <c r="C247" s="321"/>
      <c r="D247" s="323"/>
      <c r="E247" s="294" t="s">
        <v>1438</v>
      </c>
    </row>
    <row r="248" spans="1:5" x14ac:dyDescent="0.25">
      <c r="A248" s="324" t="s">
        <v>1560</v>
      </c>
      <c r="B248" s="326" t="s">
        <v>1544</v>
      </c>
      <c r="C248" s="327"/>
      <c r="D248" s="330" t="s">
        <v>44</v>
      </c>
      <c r="E248" s="291" t="s">
        <v>1437</v>
      </c>
    </row>
    <row r="249" spans="1:5" x14ac:dyDescent="0.25">
      <c r="A249" s="332"/>
      <c r="B249" s="333"/>
      <c r="C249" s="334"/>
      <c r="D249" s="335"/>
      <c r="E249" s="292" t="s">
        <v>1438</v>
      </c>
    </row>
    <row r="250" spans="1:5" x14ac:dyDescent="0.25">
      <c r="A250" s="316" t="s">
        <v>1561</v>
      </c>
      <c r="B250" s="318" t="s">
        <v>1544</v>
      </c>
      <c r="C250" s="319"/>
      <c r="D250" s="322" t="s">
        <v>44</v>
      </c>
      <c r="E250" s="293" t="s">
        <v>1437</v>
      </c>
    </row>
    <row r="251" spans="1:5" x14ac:dyDescent="0.25">
      <c r="A251" s="317"/>
      <c r="B251" s="320"/>
      <c r="C251" s="321"/>
      <c r="D251" s="323"/>
      <c r="E251" s="294" t="s">
        <v>1438</v>
      </c>
    </row>
    <row r="252" spans="1:5" x14ac:dyDescent="0.25">
      <c r="A252" s="324" t="s">
        <v>1562</v>
      </c>
      <c r="B252" s="326" t="s">
        <v>1563</v>
      </c>
      <c r="C252" s="327"/>
      <c r="D252" s="330" t="s">
        <v>44</v>
      </c>
      <c r="E252" s="291" t="s">
        <v>1437</v>
      </c>
    </row>
    <row r="253" spans="1:5" x14ac:dyDescent="0.25">
      <c r="A253" s="332"/>
      <c r="B253" s="333"/>
      <c r="C253" s="334"/>
      <c r="D253" s="335"/>
      <c r="E253" s="292" t="s">
        <v>1438</v>
      </c>
    </row>
    <row r="254" spans="1:5" x14ac:dyDescent="0.25">
      <c r="A254" s="316" t="s">
        <v>1564</v>
      </c>
      <c r="B254" s="318" t="s">
        <v>1563</v>
      </c>
      <c r="C254" s="319"/>
      <c r="D254" s="322" t="s">
        <v>44</v>
      </c>
      <c r="E254" s="293" t="s">
        <v>1437</v>
      </c>
    </row>
    <row r="255" spans="1:5" x14ac:dyDescent="0.25">
      <c r="A255" s="317"/>
      <c r="B255" s="320"/>
      <c r="C255" s="321"/>
      <c r="D255" s="323"/>
      <c r="E255" s="294" t="s">
        <v>1438</v>
      </c>
    </row>
    <row r="256" spans="1:5" x14ac:dyDescent="0.25">
      <c r="A256" s="324" t="s">
        <v>1565</v>
      </c>
      <c r="B256" s="326" t="s">
        <v>1563</v>
      </c>
      <c r="C256" s="327"/>
      <c r="D256" s="330" t="s">
        <v>44</v>
      </c>
      <c r="E256" s="291" t="s">
        <v>1437</v>
      </c>
    </row>
    <row r="257" spans="1:5" x14ac:dyDescent="0.25">
      <c r="A257" s="332"/>
      <c r="B257" s="333"/>
      <c r="C257" s="334"/>
      <c r="D257" s="335"/>
      <c r="E257" s="292" t="s">
        <v>1438</v>
      </c>
    </row>
    <row r="258" spans="1:5" x14ac:dyDescent="0.25">
      <c r="A258" s="316" t="s">
        <v>1566</v>
      </c>
      <c r="B258" s="318" t="s">
        <v>1563</v>
      </c>
      <c r="C258" s="319"/>
      <c r="D258" s="322" t="s">
        <v>44</v>
      </c>
      <c r="E258" s="293" t="s">
        <v>1437</v>
      </c>
    </row>
    <row r="259" spans="1:5" x14ac:dyDescent="0.25">
      <c r="A259" s="317"/>
      <c r="B259" s="320"/>
      <c r="C259" s="321"/>
      <c r="D259" s="323"/>
      <c r="E259" s="294" t="s">
        <v>1438</v>
      </c>
    </row>
    <row r="260" spans="1:5" x14ac:dyDescent="0.25">
      <c r="A260" s="324" t="s">
        <v>1567</v>
      </c>
      <c r="B260" s="326" t="s">
        <v>1563</v>
      </c>
      <c r="C260" s="327"/>
      <c r="D260" s="330" t="s">
        <v>44</v>
      </c>
      <c r="E260" s="291" t="s">
        <v>1437</v>
      </c>
    </row>
    <row r="261" spans="1:5" x14ac:dyDescent="0.25">
      <c r="A261" s="332"/>
      <c r="B261" s="333"/>
      <c r="C261" s="334"/>
      <c r="D261" s="335"/>
      <c r="E261" s="292" t="s">
        <v>1438</v>
      </c>
    </row>
    <row r="262" spans="1:5" x14ac:dyDescent="0.25">
      <c r="A262" s="316" t="s">
        <v>1568</v>
      </c>
      <c r="B262" s="318" t="s">
        <v>1563</v>
      </c>
      <c r="C262" s="319"/>
      <c r="D262" s="322" t="s">
        <v>44</v>
      </c>
      <c r="E262" s="293" t="s">
        <v>1437</v>
      </c>
    </row>
    <row r="263" spans="1:5" x14ac:dyDescent="0.25">
      <c r="A263" s="317"/>
      <c r="B263" s="320"/>
      <c r="C263" s="321"/>
      <c r="D263" s="323"/>
      <c r="E263" s="294" t="s">
        <v>1438</v>
      </c>
    </row>
    <row r="264" spans="1:5" x14ac:dyDescent="0.25">
      <c r="A264" s="324" t="s">
        <v>1569</v>
      </c>
      <c r="B264" s="326" t="s">
        <v>1563</v>
      </c>
      <c r="C264" s="327"/>
      <c r="D264" s="330" t="s">
        <v>44</v>
      </c>
      <c r="E264" s="291" t="s">
        <v>1437</v>
      </c>
    </row>
    <row r="265" spans="1:5" x14ac:dyDescent="0.25">
      <c r="A265" s="332"/>
      <c r="B265" s="333"/>
      <c r="C265" s="334"/>
      <c r="D265" s="335"/>
      <c r="E265" s="292" t="s">
        <v>1438</v>
      </c>
    </row>
    <row r="266" spans="1:5" x14ac:dyDescent="0.25">
      <c r="A266" s="316" t="s">
        <v>1570</v>
      </c>
      <c r="B266" s="318" t="s">
        <v>1563</v>
      </c>
      <c r="C266" s="319"/>
      <c r="D266" s="322" t="s">
        <v>44</v>
      </c>
      <c r="E266" s="293" t="s">
        <v>1437</v>
      </c>
    </row>
    <row r="267" spans="1:5" x14ac:dyDescent="0.25">
      <c r="A267" s="317"/>
      <c r="B267" s="320"/>
      <c r="C267" s="321"/>
      <c r="D267" s="323"/>
      <c r="E267" s="294" t="s">
        <v>1438</v>
      </c>
    </row>
    <row r="268" spans="1:5" x14ac:dyDescent="0.25">
      <c r="A268" s="324" t="s">
        <v>1571</v>
      </c>
      <c r="B268" s="326" t="s">
        <v>1563</v>
      </c>
      <c r="C268" s="327"/>
      <c r="D268" s="330" t="s">
        <v>44</v>
      </c>
      <c r="E268" s="291" t="s">
        <v>1437</v>
      </c>
    </row>
    <row r="269" spans="1:5" x14ac:dyDescent="0.25">
      <c r="A269" s="332"/>
      <c r="B269" s="333"/>
      <c r="C269" s="334"/>
      <c r="D269" s="335"/>
      <c r="E269" s="292" t="s">
        <v>1438</v>
      </c>
    </row>
    <row r="270" spans="1:5" x14ac:dyDescent="0.25">
      <c r="A270" s="316" t="s">
        <v>1572</v>
      </c>
      <c r="B270" s="318" t="s">
        <v>1573</v>
      </c>
      <c r="C270" s="319"/>
      <c r="D270" s="322" t="s">
        <v>44</v>
      </c>
      <c r="E270" s="293" t="s">
        <v>1437</v>
      </c>
    </row>
    <row r="271" spans="1:5" x14ac:dyDescent="0.25">
      <c r="A271" s="317"/>
      <c r="B271" s="320"/>
      <c r="C271" s="321"/>
      <c r="D271" s="323"/>
      <c r="E271" s="294" t="s">
        <v>1438</v>
      </c>
    </row>
    <row r="272" spans="1:5" x14ac:dyDescent="0.25">
      <c r="A272" s="324" t="s">
        <v>1574</v>
      </c>
      <c r="B272" s="326" t="s">
        <v>1573</v>
      </c>
      <c r="C272" s="327"/>
      <c r="D272" s="330" t="s">
        <v>44</v>
      </c>
      <c r="E272" s="291" t="s">
        <v>1437</v>
      </c>
    </row>
    <row r="273" spans="1:5" x14ac:dyDescent="0.25">
      <c r="A273" s="332"/>
      <c r="B273" s="333"/>
      <c r="C273" s="334"/>
      <c r="D273" s="335"/>
      <c r="E273" s="292" t="s">
        <v>1438</v>
      </c>
    </row>
    <row r="274" spans="1:5" x14ac:dyDescent="0.25">
      <c r="A274" s="316" t="s">
        <v>1532</v>
      </c>
      <c r="B274" s="318" t="s">
        <v>1573</v>
      </c>
      <c r="C274" s="319"/>
      <c r="D274" s="322" t="s">
        <v>44</v>
      </c>
      <c r="E274" s="293" t="s">
        <v>1437</v>
      </c>
    </row>
    <row r="275" spans="1:5" x14ac:dyDescent="0.25">
      <c r="A275" s="317"/>
      <c r="B275" s="320"/>
      <c r="C275" s="321"/>
      <c r="D275" s="323"/>
      <c r="E275" s="294" t="s">
        <v>1438</v>
      </c>
    </row>
    <row r="276" spans="1:5" x14ac:dyDescent="0.25">
      <c r="A276" s="324" t="s">
        <v>1575</v>
      </c>
      <c r="B276" s="326" t="s">
        <v>1573</v>
      </c>
      <c r="C276" s="327"/>
      <c r="D276" s="330" t="s">
        <v>44</v>
      </c>
      <c r="E276" s="291" t="s">
        <v>1437</v>
      </c>
    </row>
    <row r="277" spans="1:5" x14ac:dyDescent="0.25">
      <c r="A277" s="332"/>
      <c r="B277" s="333"/>
      <c r="C277" s="334"/>
      <c r="D277" s="335"/>
      <c r="E277" s="292" t="s">
        <v>1438</v>
      </c>
    </row>
    <row r="278" spans="1:5" x14ac:dyDescent="0.25">
      <c r="A278" s="316" t="s">
        <v>1576</v>
      </c>
      <c r="B278" s="318" t="s">
        <v>1573</v>
      </c>
      <c r="C278" s="319"/>
      <c r="D278" s="322" t="s">
        <v>44</v>
      </c>
      <c r="E278" s="293" t="s">
        <v>1437</v>
      </c>
    </row>
    <row r="279" spans="1:5" x14ac:dyDescent="0.25">
      <c r="A279" s="317"/>
      <c r="B279" s="320"/>
      <c r="C279" s="321"/>
      <c r="D279" s="323"/>
      <c r="E279" s="294" t="s">
        <v>1438</v>
      </c>
    </row>
    <row r="280" spans="1:5" x14ac:dyDescent="0.25">
      <c r="A280" s="324" t="s">
        <v>1577</v>
      </c>
      <c r="B280" s="326" t="s">
        <v>1573</v>
      </c>
      <c r="C280" s="327"/>
      <c r="D280" s="330" t="s">
        <v>44</v>
      </c>
      <c r="E280" s="291" t="s">
        <v>1437</v>
      </c>
    </row>
    <row r="281" spans="1:5" x14ac:dyDescent="0.25">
      <c r="A281" s="332"/>
      <c r="B281" s="333"/>
      <c r="C281" s="334"/>
      <c r="D281" s="335"/>
      <c r="E281" s="292" t="s">
        <v>1438</v>
      </c>
    </row>
    <row r="282" spans="1:5" x14ac:dyDescent="0.25">
      <c r="A282" s="316" t="s">
        <v>1578</v>
      </c>
      <c r="B282" s="318" t="s">
        <v>1573</v>
      </c>
      <c r="C282" s="319"/>
      <c r="D282" s="322" t="s">
        <v>44</v>
      </c>
      <c r="E282" s="293" t="s">
        <v>1437</v>
      </c>
    </row>
    <row r="283" spans="1:5" x14ac:dyDescent="0.25">
      <c r="A283" s="317"/>
      <c r="B283" s="320"/>
      <c r="C283" s="321"/>
      <c r="D283" s="323"/>
      <c r="E283" s="294" t="s">
        <v>1438</v>
      </c>
    </row>
    <row r="284" spans="1:5" x14ac:dyDescent="0.25">
      <c r="A284" s="324" t="s">
        <v>1579</v>
      </c>
      <c r="B284" s="326" t="s">
        <v>1573</v>
      </c>
      <c r="C284" s="327"/>
      <c r="D284" s="330" t="s">
        <v>44</v>
      </c>
      <c r="E284" s="291" t="s">
        <v>1437</v>
      </c>
    </row>
    <row r="285" spans="1:5" x14ac:dyDescent="0.25">
      <c r="A285" s="332"/>
      <c r="B285" s="333"/>
      <c r="C285" s="334"/>
      <c r="D285" s="335"/>
      <c r="E285" s="292" t="s">
        <v>1438</v>
      </c>
    </row>
    <row r="286" spans="1:5" x14ac:dyDescent="0.25">
      <c r="A286" s="316" t="s">
        <v>1580</v>
      </c>
      <c r="B286" s="318" t="s">
        <v>1573</v>
      </c>
      <c r="C286" s="319"/>
      <c r="D286" s="322" t="s">
        <v>44</v>
      </c>
      <c r="E286" s="293" t="s">
        <v>1437</v>
      </c>
    </row>
    <row r="287" spans="1:5" x14ac:dyDescent="0.25">
      <c r="A287" s="317"/>
      <c r="B287" s="320"/>
      <c r="C287" s="321"/>
      <c r="D287" s="323"/>
      <c r="E287" s="294" t="s">
        <v>1438</v>
      </c>
    </row>
    <row r="288" spans="1:5" x14ac:dyDescent="0.25">
      <c r="A288" s="324" t="s">
        <v>1581</v>
      </c>
      <c r="B288" s="326" t="s">
        <v>1573</v>
      </c>
      <c r="C288" s="327"/>
      <c r="D288" s="330" t="s">
        <v>44</v>
      </c>
      <c r="E288" s="291" t="s">
        <v>1437</v>
      </c>
    </row>
    <row r="289" spans="1:5" x14ac:dyDescent="0.25">
      <c r="A289" s="332"/>
      <c r="B289" s="333"/>
      <c r="C289" s="334"/>
      <c r="D289" s="335"/>
      <c r="E289" s="292" t="s">
        <v>1438</v>
      </c>
    </row>
    <row r="290" spans="1:5" x14ac:dyDescent="0.25">
      <c r="A290" s="316" t="s">
        <v>1582</v>
      </c>
      <c r="B290" s="318" t="s">
        <v>1583</v>
      </c>
      <c r="C290" s="319"/>
      <c r="D290" s="322" t="s">
        <v>44</v>
      </c>
      <c r="E290" s="293" t="s">
        <v>1437</v>
      </c>
    </row>
    <row r="291" spans="1:5" x14ac:dyDescent="0.25">
      <c r="A291" s="317"/>
      <c r="B291" s="320"/>
      <c r="C291" s="321"/>
      <c r="D291" s="323"/>
      <c r="E291" s="294" t="s">
        <v>1438</v>
      </c>
    </row>
    <row r="292" spans="1:5" x14ac:dyDescent="0.25">
      <c r="A292" s="324" t="s">
        <v>1584</v>
      </c>
      <c r="B292" s="326" t="s">
        <v>1583</v>
      </c>
      <c r="C292" s="327"/>
      <c r="D292" s="330" t="s">
        <v>44</v>
      </c>
      <c r="E292" s="291" t="s">
        <v>1437</v>
      </c>
    </row>
    <row r="293" spans="1:5" x14ac:dyDescent="0.25">
      <c r="A293" s="332"/>
      <c r="B293" s="333"/>
      <c r="C293" s="334"/>
      <c r="D293" s="335"/>
      <c r="E293" s="292" t="s">
        <v>1438</v>
      </c>
    </row>
    <row r="294" spans="1:5" x14ac:dyDescent="0.25">
      <c r="A294" s="316" t="s">
        <v>1585</v>
      </c>
      <c r="B294" s="318" t="s">
        <v>1583</v>
      </c>
      <c r="C294" s="319"/>
      <c r="D294" s="322" t="s">
        <v>44</v>
      </c>
      <c r="E294" s="293" t="s">
        <v>1437</v>
      </c>
    </row>
    <row r="295" spans="1:5" x14ac:dyDescent="0.25">
      <c r="A295" s="317"/>
      <c r="B295" s="320"/>
      <c r="C295" s="321"/>
      <c r="D295" s="323"/>
      <c r="E295" s="294" t="s">
        <v>1438</v>
      </c>
    </row>
    <row r="296" spans="1:5" x14ac:dyDescent="0.25">
      <c r="A296" s="324" t="s">
        <v>1586</v>
      </c>
      <c r="B296" s="326" t="s">
        <v>1583</v>
      </c>
      <c r="C296" s="327"/>
      <c r="D296" s="330" t="s">
        <v>44</v>
      </c>
      <c r="E296" s="291" t="s">
        <v>1437</v>
      </c>
    </row>
    <row r="297" spans="1:5" x14ac:dyDescent="0.25">
      <c r="A297" s="332"/>
      <c r="B297" s="333"/>
      <c r="C297" s="334"/>
      <c r="D297" s="335"/>
      <c r="E297" s="292" t="s">
        <v>1438</v>
      </c>
    </row>
    <row r="298" spans="1:5" x14ac:dyDescent="0.25">
      <c r="A298" s="316" t="s">
        <v>1587</v>
      </c>
      <c r="B298" s="318" t="s">
        <v>1583</v>
      </c>
      <c r="C298" s="319"/>
      <c r="D298" s="322" t="s">
        <v>44</v>
      </c>
      <c r="E298" s="293" t="s">
        <v>1437</v>
      </c>
    </row>
    <row r="299" spans="1:5" x14ac:dyDescent="0.25">
      <c r="A299" s="317"/>
      <c r="B299" s="320"/>
      <c r="C299" s="321"/>
      <c r="D299" s="323"/>
      <c r="E299" s="294" t="s">
        <v>1438</v>
      </c>
    </row>
    <row r="300" spans="1:5" x14ac:dyDescent="0.25">
      <c r="A300" s="324" t="s">
        <v>1588</v>
      </c>
      <c r="B300" s="326" t="s">
        <v>1490</v>
      </c>
      <c r="C300" s="327"/>
      <c r="D300" s="330" t="s">
        <v>44</v>
      </c>
      <c r="E300" s="291" t="s">
        <v>1437</v>
      </c>
    </row>
    <row r="301" spans="1:5" x14ac:dyDescent="0.25">
      <c r="A301" s="332"/>
      <c r="B301" s="333"/>
      <c r="C301" s="334"/>
      <c r="D301" s="335"/>
      <c r="E301" s="292" t="s">
        <v>1438</v>
      </c>
    </row>
    <row r="302" spans="1:5" x14ac:dyDescent="0.25">
      <c r="A302" s="316" t="s">
        <v>1436</v>
      </c>
      <c r="B302" s="318"/>
      <c r="C302" s="319"/>
      <c r="D302" s="322" t="s">
        <v>44</v>
      </c>
      <c r="E302" s="293" t="s">
        <v>1437</v>
      </c>
    </row>
    <row r="303" spans="1:5" x14ac:dyDescent="0.25">
      <c r="A303" s="317"/>
      <c r="B303" s="320"/>
      <c r="C303" s="321"/>
      <c r="D303" s="323"/>
      <c r="E303" s="294" t="s">
        <v>1438</v>
      </c>
    </row>
    <row r="304" spans="1:5" x14ac:dyDescent="0.25">
      <c r="A304" s="324" t="s">
        <v>1462</v>
      </c>
      <c r="B304" s="326"/>
      <c r="C304" s="327"/>
      <c r="D304" s="330" t="s">
        <v>44</v>
      </c>
      <c r="E304" s="291" t="s">
        <v>1437</v>
      </c>
    </row>
    <row r="305" spans="1:5" x14ac:dyDescent="0.25">
      <c r="A305" s="332"/>
      <c r="B305" s="333"/>
      <c r="C305" s="334"/>
      <c r="D305" s="335"/>
      <c r="E305" s="292" t="s">
        <v>1438</v>
      </c>
    </row>
    <row r="306" spans="1:5" x14ac:dyDescent="0.25">
      <c r="A306" s="316" t="s">
        <v>1472</v>
      </c>
      <c r="B306" s="318"/>
      <c r="C306" s="319"/>
      <c r="D306" s="322" t="s">
        <v>44</v>
      </c>
      <c r="E306" s="293" t="s">
        <v>1437</v>
      </c>
    </row>
    <row r="307" spans="1:5" x14ac:dyDescent="0.25">
      <c r="A307" s="317"/>
      <c r="B307" s="320"/>
      <c r="C307" s="321"/>
      <c r="D307" s="323"/>
      <c r="E307" s="294" t="s">
        <v>1438</v>
      </c>
    </row>
    <row r="308" spans="1:5" x14ac:dyDescent="0.25">
      <c r="A308" s="324" t="s">
        <v>1490</v>
      </c>
      <c r="B308" s="326"/>
      <c r="C308" s="327"/>
      <c r="D308" s="330" t="s">
        <v>44</v>
      </c>
      <c r="E308" s="291" t="s">
        <v>1437</v>
      </c>
    </row>
    <row r="309" spans="1:5" x14ac:dyDescent="0.25">
      <c r="A309" s="332"/>
      <c r="B309" s="333"/>
      <c r="C309" s="334"/>
      <c r="D309" s="335"/>
      <c r="E309" s="292" t="s">
        <v>1438</v>
      </c>
    </row>
    <row r="310" spans="1:5" x14ac:dyDescent="0.25">
      <c r="A310" s="316" t="s">
        <v>1583</v>
      </c>
      <c r="B310" s="318"/>
      <c r="C310" s="319"/>
      <c r="D310" s="322" t="s">
        <v>44</v>
      </c>
      <c r="E310" s="293" t="s">
        <v>1437</v>
      </c>
    </row>
    <row r="311" spans="1:5" x14ac:dyDescent="0.25">
      <c r="A311" s="317"/>
      <c r="B311" s="320"/>
      <c r="C311" s="321"/>
      <c r="D311" s="323"/>
      <c r="E311" s="294" t="s">
        <v>1438</v>
      </c>
    </row>
    <row r="312" spans="1:5" x14ac:dyDescent="0.25">
      <c r="A312" s="324" t="s">
        <v>1513</v>
      </c>
      <c r="B312" s="326"/>
      <c r="C312" s="327"/>
      <c r="D312" s="330" t="s">
        <v>44</v>
      </c>
      <c r="E312" s="291" t="s">
        <v>1437</v>
      </c>
    </row>
    <row r="313" spans="1:5" x14ac:dyDescent="0.25">
      <c r="A313" s="332"/>
      <c r="B313" s="333"/>
      <c r="C313" s="334"/>
      <c r="D313" s="335"/>
      <c r="E313" s="292" t="s">
        <v>1438</v>
      </c>
    </row>
    <row r="314" spans="1:5" x14ac:dyDescent="0.25">
      <c r="A314" s="316" t="s">
        <v>1523</v>
      </c>
      <c r="B314" s="318"/>
      <c r="C314" s="319"/>
      <c r="D314" s="322" t="s">
        <v>44</v>
      </c>
      <c r="E314" s="293" t="s">
        <v>1437</v>
      </c>
    </row>
    <row r="315" spans="1:5" x14ac:dyDescent="0.25">
      <c r="A315" s="317"/>
      <c r="B315" s="320"/>
      <c r="C315" s="321"/>
      <c r="D315" s="323"/>
      <c r="E315" s="294" t="s">
        <v>1438</v>
      </c>
    </row>
    <row r="316" spans="1:5" x14ac:dyDescent="0.25">
      <c r="A316" s="324" t="s">
        <v>1544</v>
      </c>
      <c r="B316" s="326"/>
      <c r="C316" s="327"/>
      <c r="D316" s="330" t="s">
        <v>44</v>
      </c>
      <c r="E316" s="291" t="s">
        <v>1437</v>
      </c>
    </row>
    <row r="317" spans="1:5" x14ac:dyDescent="0.25">
      <c r="A317" s="332"/>
      <c r="B317" s="333"/>
      <c r="C317" s="334"/>
      <c r="D317" s="335"/>
      <c r="E317" s="292" t="s">
        <v>1438</v>
      </c>
    </row>
    <row r="318" spans="1:5" x14ac:dyDescent="0.25">
      <c r="A318" s="316" t="s">
        <v>1563</v>
      </c>
      <c r="B318" s="318"/>
      <c r="C318" s="319"/>
      <c r="D318" s="322" t="s">
        <v>44</v>
      </c>
      <c r="E318" s="293" t="s">
        <v>1437</v>
      </c>
    </row>
    <row r="319" spans="1:5" x14ac:dyDescent="0.25">
      <c r="A319" s="317"/>
      <c r="B319" s="320"/>
      <c r="C319" s="321"/>
      <c r="D319" s="323"/>
      <c r="E319" s="294" t="s">
        <v>1438</v>
      </c>
    </row>
    <row r="320" spans="1:5" x14ac:dyDescent="0.25">
      <c r="A320" s="324" t="s">
        <v>1573</v>
      </c>
      <c r="B320" s="326"/>
      <c r="C320" s="327"/>
      <c r="D320" s="330" t="s">
        <v>44</v>
      </c>
      <c r="E320" s="291" t="s">
        <v>1437</v>
      </c>
    </row>
    <row r="321" spans="1:5" x14ac:dyDescent="0.25">
      <c r="A321" s="332"/>
      <c r="B321" s="333"/>
      <c r="C321" s="334"/>
      <c r="D321" s="335"/>
      <c r="E321" s="292" t="s">
        <v>1438</v>
      </c>
    </row>
    <row r="322" spans="1:5" x14ac:dyDescent="0.25">
      <c r="A322" s="316" t="s">
        <v>1498</v>
      </c>
      <c r="B322" s="318"/>
      <c r="C322" s="319"/>
      <c r="D322" s="322" t="s">
        <v>44</v>
      </c>
      <c r="E322" s="293" t="s">
        <v>1437</v>
      </c>
    </row>
    <row r="323" spans="1:5" x14ac:dyDescent="0.25">
      <c r="A323" s="317"/>
      <c r="B323" s="320"/>
      <c r="C323" s="321"/>
      <c r="D323" s="323"/>
      <c r="E323" s="294" t="s">
        <v>1438</v>
      </c>
    </row>
    <row r="324" spans="1:5" x14ac:dyDescent="0.25">
      <c r="A324" s="324" t="s">
        <v>1589</v>
      </c>
      <c r="B324" s="326" t="s">
        <v>1498</v>
      </c>
      <c r="C324" s="327"/>
      <c r="D324" s="330" t="s">
        <v>44</v>
      </c>
      <c r="E324" s="291" t="s">
        <v>1437</v>
      </c>
    </row>
    <row r="325" spans="1:5" x14ac:dyDescent="0.25">
      <c r="A325" s="332"/>
      <c r="B325" s="333"/>
      <c r="C325" s="334"/>
      <c r="D325" s="335"/>
      <c r="E325" s="292" t="s">
        <v>1438</v>
      </c>
    </row>
    <row r="326" spans="1:5" x14ac:dyDescent="0.25">
      <c r="A326" s="316" t="s">
        <v>1590</v>
      </c>
      <c r="B326" s="318" t="s">
        <v>1436</v>
      </c>
      <c r="C326" s="319"/>
      <c r="D326" s="322" t="s">
        <v>44</v>
      </c>
      <c r="E326" s="293" t="s">
        <v>1437</v>
      </c>
    </row>
    <row r="327" spans="1:5" x14ac:dyDescent="0.25">
      <c r="A327" s="317"/>
      <c r="B327" s="320"/>
      <c r="C327" s="321"/>
      <c r="D327" s="323"/>
      <c r="E327" s="294" t="s">
        <v>1438</v>
      </c>
    </row>
    <row r="328" spans="1:5" x14ac:dyDescent="0.25">
      <c r="A328" s="324" t="s">
        <v>1591</v>
      </c>
      <c r="B328" s="326" t="s">
        <v>1490</v>
      </c>
      <c r="C328" s="327"/>
      <c r="D328" s="330" t="s">
        <v>44</v>
      </c>
      <c r="E328" s="291" t="s">
        <v>1437</v>
      </c>
    </row>
    <row r="329" spans="1:5" x14ac:dyDescent="0.25">
      <c r="A329" s="332"/>
      <c r="B329" s="333"/>
      <c r="C329" s="334"/>
      <c r="D329" s="335"/>
      <c r="E329" s="292" t="s">
        <v>1438</v>
      </c>
    </row>
    <row r="330" spans="1:5" x14ac:dyDescent="0.25">
      <c r="A330" s="316" t="s">
        <v>1592</v>
      </c>
      <c r="B330" s="318" t="s">
        <v>1523</v>
      </c>
      <c r="C330" s="319"/>
      <c r="D330" s="322" t="s">
        <v>44</v>
      </c>
      <c r="E330" s="293" t="s">
        <v>1437</v>
      </c>
    </row>
    <row r="331" spans="1:5" x14ac:dyDescent="0.25">
      <c r="A331" s="317"/>
      <c r="B331" s="320"/>
      <c r="C331" s="321"/>
      <c r="D331" s="323"/>
      <c r="E331" s="294" t="s">
        <v>1438</v>
      </c>
    </row>
    <row r="332" spans="1:5" x14ac:dyDescent="0.25">
      <c r="A332" s="324" t="s">
        <v>1593</v>
      </c>
      <c r="B332" s="326" t="s">
        <v>1523</v>
      </c>
      <c r="C332" s="327"/>
      <c r="D332" s="330" t="s">
        <v>44</v>
      </c>
      <c r="E332" s="291" t="s">
        <v>1437</v>
      </c>
    </row>
    <row r="333" spans="1:5" x14ac:dyDescent="0.25">
      <c r="A333" s="332"/>
      <c r="B333" s="333"/>
      <c r="C333" s="334"/>
      <c r="D333" s="335"/>
      <c r="E333" s="292" t="s">
        <v>1438</v>
      </c>
    </row>
    <row r="334" spans="1:5" x14ac:dyDescent="0.25">
      <c r="A334" s="316" t="s">
        <v>1594</v>
      </c>
      <c r="B334" s="318" t="s">
        <v>1538</v>
      </c>
      <c r="C334" s="319"/>
      <c r="D334" s="322" t="s">
        <v>44</v>
      </c>
      <c r="E334" s="293" t="s">
        <v>1437</v>
      </c>
    </row>
    <row r="335" spans="1:5" x14ac:dyDescent="0.25">
      <c r="A335" s="317"/>
      <c r="B335" s="320"/>
      <c r="C335" s="321"/>
      <c r="D335" s="323"/>
      <c r="E335" s="294" t="s">
        <v>1438</v>
      </c>
    </row>
    <row r="336" spans="1:5" x14ac:dyDescent="0.25">
      <c r="A336" s="324" t="s">
        <v>1595</v>
      </c>
      <c r="B336" s="326" t="s">
        <v>1436</v>
      </c>
      <c r="C336" s="327"/>
      <c r="D336" s="330" t="s">
        <v>44</v>
      </c>
      <c r="E336" s="291" t="s">
        <v>1437</v>
      </c>
    </row>
    <row r="337" spans="1:5" x14ac:dyDescent="0.25">
      <c r="A337" s="332"/>
      <c r="B337" s="333"/>
      <c r="C337" s="334"/>
      <c r="D337" s="335"/>
      <c r="E337" s="292" t="s">
        <v>1438</v>
      </c>
    </row>
    <row r="338" spans="1:5" x14ac:dyDescent="0.25">
      <c r="A338" s="316" t="s">
        <v>1596</v>
      </c>
      <c r="B338" s="318" t="s">
        <v>1513</v>
      </c>
      <c r="C338" s="319"/>
      <c r="D338" s="322" t="s">
        <v>44</v>
      </c>
      <c r="E338" s="293" t="s">
        <v>1437</v>
      </c>
    </row>
    <row r="339" spans="1:5" x14ac:dyDescent="0.25">
      <c r="A339" s="317"/>
      <c r="B339" s="320"/>
      <c r="C339" s="321"/>
      <c r="D339" s="323"/>
      <c r="E339" s="294" t="s">
        <v>1438</v>
      </c>
    </row>
    <row r="340" spans="1:5" x14ac:dyDescent="0.25">
      <c r="A340" s="324" t="s">
        <v>1597</v>
      </c>
      <c r="B340" s="326" t="s">
        <v>1573</v>
      </c>
      <c r="C340" s="327"/>
      <c r="D340" s="330" t="s">
        <v>44</v>
      </c>
      <c r="E340" s="291" t="s">
        <v>1437</v>
      </c>
    </row>
    <row r="341" spans="1:5" x14ac:dyDescent="0.25">
      <c r="A341" s="332"/>
      <c r="B341" s="333"/>
      <c r="C341" s="334"/>
      <c r="D341" s="335"/>
      <c r="E341" s="292" t="s">
        <v>1438</v>
      </c>
    </row>
    <row r="342" spans="1:5" x14ac:dyDescent="0.25">
      <c r="A342" s="316" t="s">
        <v>1598</v>
      </c>
      <c r="B342" s="318" t="s">
        <v>1523</v>
      </c>
      <c r="C342" s="319"/>
      <c r="D342" s="322" t="s">
        <v>44</v>
      </c>
      <c r="E342" s="293" t="s">
        <v>1437</v>
      </c>
    </row>
    <row r="343" spans="1:5" x14ac:dyDescent="0.25">
      <c r="A343" s="317"/>
      <c r="B343" s="320"/>
      <c r="C343" s="321"/>
      <c r="D343" s="323"/>
      <c r="E343" s="294" t="s">
        <v>1438</v>
      </c>
    </row>
    <row r="344" spans="1:5" x14ac:dyDescent="0.25">
      <c r="A344" s="324" t="s">
        <v>1538</v>
      </c>
      <c r="B344" s="326"/>
      <c r="C344" s="327"/>
      <c r="D344" s="330" t="s">
        <v>44</v>
      </c>
      <c r="E344" s="291" t="s">
        <v>1437</v>
      </c>
    </row>
    <row r="345" spans="1:5" x14ac:dyDescent="0.25">
      <c r="A345" s="332"/>
      <c r="B345" s="333"/>
      <c r="C345" s="334"/>
      <c r="D345" s="335"/>
      <c r="E345" s="292" t="s">
        <v>1438</v>
      </c>
    </row>
    <row r="346" spans="1:5" x14ac:dyDescent="0.25">
      <c r="A346" s="289" t="s">
        <v>1599</v>
      </c>
      <c r="B346" s="338"/>
      <c r="C346" s="339"/>
      <c r="D346" s="279" t="s">
        <v>45</v>
      </c>
      <c r="E346" s="290"/>
    </row>
    <row r="347" spans="1:5" x14ac:dyDescent="0.25">
      <c r="A347" s="287" t="s">
        <v>1600</v>
      </c>
      <c r="B347" s="336"/>
      <c r="C347" s="337"/>
      <c r="D347" s="278" t="s">
        <v>45</v>
      </c>
      <c r="E347" s="288"/>
    </row>
    <row r="348" spans="1:5" x14ac:dyDescent="0.25">
      <c r="A348" s="289" t="s">
        <v>1601</v>
      </c>
      <c r="B348" s="338"/>
      <c r="C348" s="339"/>
      <c r="D348" s="279" t="s">
        <v>45</v>
      </c>
      <c r="E348" s="290"/>
    </row>
    <row r="349" spans="1:5" x14ac:dyDescent="0.25">
      <c r="A349" s="287" t="s">
        <v>1602</v>
      </c>
      <c r="B349" s="336"/>
      <c r="C349" s="337"/>
      <c r="D349" s="278" t="s">
        <v>45</v>
      </c>
      <c r="E349" s="288"/>
    </row>
    <row r="350" spans="1:5" x14ac:dyDescent="0.25">
      <c r="A350" s="316" t="s">
        <v>1603</v>
      </c>
      <c r="B350" s="318"/>
      <c r="C350" s="319"/>
      <c r="D350" s="322" t="s">
        <v>45</v>
      </c>
      <c r="E350" s="293" t="s">
        <v>1437</v>
      </c>
    </row>
    <row r="351" spans="1:5" x14ac:dyDescent="0.25">
      <c r="A351" s="317"/>
      <c r="B351" s="320"/>
      <c r="C351" s="321"/>
      <c r="D351" s="323"/>
      <c r="E351" s="294" t="s">
        <v>1438</v>
      </c>
    </row>
    <row r="352" spans="1:5" x14ac:dyDescent="0.25">
      <c r="A352" s="287" t="s">
        <v>1604</v>
      </c>
      <c r="B352" s="336"/>
      <c r="C352" s="337"/>
      <c r="D352" s="278" t="s">
        <v>45</v>
      </c>
      <c r="E352" s="288"/>
    </row>
    <row r="353" spans="1:5" x14ac:dyDescent="0.25">
      <c r="A353" s="316" t="s">
        <v>1605</v>
      </c>
      <c r="B353" s="318"/>
      <c r="C353" s="319"/>
      <c r="D353" s="322" t="s">
        <v>45</v>
      </c>
      <c r="E353" s="293" t="s">
        <v>1437</v>
      </c>
    </row>
    <row r="354" spans="1:5" x14ac:dyDescent="0.25">
      <c r="A354" s="317"/>
      <c r="B354" s="320"/>
      <c r="C354" s="321"/>
      <c r="D354" s="323"/>
      <c r="E354" s="294" t="s">
        <v>1438</v>
      </c>
    </row>
    <row r="355" spans="1:5" x14ac:dyDescent="0.25">
      <c r="A355" s="324" t="s">
        <v>1606</v>
      </c>
      <c r="B355" s="326"/>
      <c r="C355" s="327"/>
      <c r="D355" s="330" t="s">
        <v>45</v>
      </c>
      <c r="E355" s="291" t="s">
        <v>1437</v>
      </c>
    </row>
    <row r="356" spans="1:5" x14ac:dyDescent="0.25">
      <c r="A356" s="332"/>
      <c r="B356" s="333"/>
      <c r="C356" s="334"/>
      <c r="D356" s="335"/>
      <c r="E356" s="292" t="s">
        <v>1438</v>
      </c>
    </row>
    <row r="357" spans="1:5" x14ac:dyDescent="0.25">
      <c r="A357" s="316" t="s">
        <v>1607</v>
      </c>
      <c r="B357" s="318" t="s">
        <v>1608</v>
      </c>
      <c r="C357" s="319"/>
      <c r="D357" s="322" t="s">
        <v>45</v>
      </c>
      <c r="E357" s="293" t="s">
        <v>1437</v>
      </c>
    </row>
    <row r="358" spans="1:5" x14ac:dyDescent="0.25">
      <c r="A358" s="317"/>
      <c r="B358" s="320"/>
      <c r="C358" s="321"/>
      <c r="D358" s="323"/>
      <c r="E358" s="294" t="s">
        <v>1438</v>
      </c>
    </row>
    <row r="359" spans="1:5" x14ac:dyDescent="0.25">
      <c r="A359" s="324" t="s">
        <v>1609</v>
      </c>
      <c r="B359" s="326" t="s">
        <v>1608</v>
      </c>
      <c r="C359" s="327"/>
      <c r="D359" s="330" t="s">
        <v>45</v>
      </c>
      <c r="E359" s="291" t="s">
        <v>1437</v>
      </c>
    </row>
    <row r="360" spans="1:5" x14ac:dyDescent="0.25">
      <c r="A360" s="332"/>
      <c r="B360" s="333"/>
      <c r="C360" s="334"/>
      <c r="D360" s="335"/>
      <c r="E360" s="292" t="s">
        <v>1438</v>
      </c>
    </row>
    <row r="361" spans="1:5" x14ac:dyDescent="0.25">
      <c r="A361" s="316" t="s">
        <v>1610</v>
      </c>
      <c r="B361" s="318" t="s">
        <v>1608</v>
      </c>
      <c r="C361" s="319"/>
      <c r="D361" s="322" t="s">
        <v>45</v>
      </c>
      <c r="E361" s="293" t="s">
        <v>1437</v>
      </c>
    </row>
    <row r="362" spans="1:5" x14ac:dyDescent="0.25">
      <c r="A362" s="317"/>
      <c r="B362" s="320"/>
      <c r="C362" s="321"/>
      <c r="D362" s="323"/>
      <c r="E362" s="294" t="s">
        <v>1438</v>
      </c>
    </row>
    <row r="363" spans="1:5" x14ac:dyDescent="0.25">
      <c r="A363" s="324" t="s">
        <v>1611</v>
      </c>
      <c r="B363" s="326" t="s">
        <v>1608</v>
      </c>
      <c r="C363" s="327"/>
      <c r="D363" s="330" t="s">
        <v>45</v>
      </c>
      <c r="E363" s="291" t="s">
        <v>1437</v>
      </c>
    </row>
    <row r="364" spans="1:5" x14ac:dyDescent="0.25">
      <c r="A364" s="332"/>
      <c r="B364" s="333"/>
      <c r="C364" s="334"/>
      <c r="D364" s="335"/>
      <c r="E364" s="292" t="s">
        <v>1438</v>
      </c>
    </row>
    <row r="365" spans="1:5" x14ac:dyDescent="0.25">
      <c r="A365" s="316" t="s">
        <v>1612</v>
      </c>
      <c r="B365" s="318" t="s">
        <v>1608</v>
      </c>
      <c r="C365" s="319"/>
      <c r="D365" s="322" t="s">
        <v>45</v>
      </c>
      <c r="E365" s="293" t="s">
        <v>1437</v>
      </c>
    </row>
    <row r="366" spans="1:5" x14ac:dyDescent="0.25">
      <c r="A366" s="317"/>
      <c r="B366" s="320"/>
      <c r="C366" s="321"/>
      <c r="D366" s="323"/>
      <c r="E366" s="294" t="s">
        <v>1438</v>
      </c>
    </row>
    <row r="367" spans="1:5" x14ac:dyDescent="0.25">
      <c r="A367" s="324" t="s">
        <v>1613</v>
      </c>
      <c r="B367" s="326" t="s">
        <v>1608</v>
      </c>
      <c r="C367" s="327"/>
      <c r="D367" s="330" t="s">
        <v>45</v>
      </c>
      <c r="E367" s="291" t="s">
        <v>1437</v>
      </c>
    </row>
    <row r="368" spans="1:5" x14ac:dyDescent="0.25">
      <c r="A368" s="332"/>
      <c r="B368" s="333"/>
      <c r="C368" s="334"/>
      <c r="D368" s="335"/>
      <c r="E368" s="292" t="s">
        <v>1438</v>
      </c>
    </row>
    <row r="369" spans="1:5" x14ac:dyDescent="0.25">
      <c r="A369" s="316" t="s">
        <v>1614</v>
      </c>
      <c r="B369" s="318" t="s">
        <v>1608</v>
      </c>
      <c r="C369" s="319"/>
      <c r="D369" s="322" t="s">
        <v>45</v>
      </c>
      <c r="E369" s="293" t="s">
        <v>1437</v>
      </c>
    </row>
    <row r="370" spans="1:5" x14ac:dyDescent="0.25">
      <c r="A370" s="317"/>
      <c r="B370" s="320"/>
      <c r="C370" s="321"/>
      <c r="D370" s="323"/>
      <c r="E370" s="294" t="s">
        <v>1438</v>
      </c>
    </row>
    <row r="371" spans="1:5" x14ac:dyDescent="0.25">
      <c r="A371" s="324" t="s">
        <v>1615</v>
      </c>
      <c r="B371" s="326" t="s">
        <v>1608</v>
      </c>
      <c r="C371" s="327"/>
      <c r="D371" s="330" t="s">
        <v>45</v>
      </c>
      <c r="E371" s="291" t="s">
        <v>1437</v>
      </c>
    </row>
    <row r="372" spans="1:5" x14ac:dyDescent="0.25">
      <c r="A372" s="332"/>
      <c r="B372" s="333"/>
      <c r="C372" s="334"/>
      <c r="D372" s="335"/>
      <c r="E372" s="292" t="s">
        <v>1438</v>
      </c>
    </row>
    <row r="373" spans="1:5" x14ac:dyDescent="0.25">
      <c r="A373" s="316" t="s">
        <v>1616</v>
      </c>
      <c r="B373" s="318" t="s">
        <v>1608</v>
      </c>
      <c r="C373" s="319"/>
      <c r="D373" s="322" t="s">
        <v>45</v>
      </c>
      <c r="E373" s="293" t="s">
        <v>1437</v>
      </c>
    </row>
    <row r="374" spans="1:5" x14ac:dyDescent="0.25">
      <c r="A374" s="317"/>
      <c r="B374" s="320"/>
      <c r="C374" s="321"/>
      <c r="D374" s="323"/>
      <c r="E374" s="294" t="s">
        <v>1438</v>
      </c>
    </row>
    <row r="375" spans="1:5" x14ac:dyDescent="0.25">
      <c r="A375" s="324" t="s">
        <v>1617</v>
      </c>
      <c r="B375" s="326" t="s">
        <v>1608</v>
      </c>
      <c r="C375" s="327"/>
      <c r="D375" s="330" t="s">
        <v>45</v>
      </c>
      <c r="E375" s="291" t="s">
        <v>1437</v>
      </c>
    </row>
    <row r="376" spans="1:5" x14ac:dyDescent="0.25">
      <c r="A376" s="332"/>
      <c r="B376" s="333"/>
      <c r="C376" s="334"/>
      <c r="D376" s="335"/>
      <c r="E376" s="292" t="s">
        <v>1438</v>
      </c>
    </row>
    <row r="377" spans="1:5" x14ac:dyDescent="0.25">
      <c r="A377" s="316" t="s">
        <v>1618</v>
      </c>
      <c r="B377" s="318" t="s">
        <v>1608</v>
      </c>
      <c r="C377" s="319"/>
      <c r="D377" s="322" t="s">
        <v>45</v>
      </c>
      <c r="E377" s="293" t="s">
        <v>1437</v>
      </c>
    </row>
    <row r="378" spans="1:5" x14ac:dyDescent="0.25">
      <c r="A378" s="317"/>
      <c r="B378" s="320"/>
      <c r="C378" s="321"/>
      <c r="D378" s="323"/>
      <c r="E378" s="294" t="s">
        <v>1438</v>
      </c>
    </row>
    <row r="379" spans="1:5" x14ac:dyDescent="0.25">
      <c r="A379" s="324" t="s">
        <v>1619</v>
      </c>
      <c r="B379" s="326" t="s">
        <v>1608</v>
      </c>
      <c r="C379" s="327"/>
      <c r="D379" s="330" t="s">
        <v>45</v>
      </c>
      <c r="E379" s="291" t="s">
        <v>1437</v>
      </c>
    </row>
    <row r="380" spans="1:5" x14ac:dyDescent="0.25">
      <c r="A380" s="332"/>
      <c r="B380" s="333"/>
      <c r="C380" s="334"/>
      <c r="D380" s="335"/>
      <c r="E380" s="292" t="s">
        <v>1438</v>
      </c>
    </row>
    <row r="381" spans="1:5" x14ac:dyDescent="0.25">
      <c r="A381" s="316" t="s">
        <v>1620</v>
      </c>
      <c r="B381" s="318" t="s">
        <v>1608</v>
      </c>
      <c r="C381" s="319"/>
      <c r="D381" s="322" t="s">
        <v>45</v>
      </c>
      <c r="E381" s="293" t="s">
        <v>1437</v>
      </c>
    </row>
    <row r="382" spans="1:5" x14ac:dyDescent="0.25">
      <c r="A382" s="317"/>
      <c r="B382" s="320"/>
      <c r="C382" s="321"/>
      <c r="D382" s="323"/>
      <c r="E382" s="294" t="s">
        <v>1438</v>
      </c>
    </row>
    <row r="383" spans="1:5" x14ac:dyDescent="0.25">
      <c r="A383" s="324" t="s">
        <v>1621</v>
      </c>
      <c r="B383" s="326" t="s">
        <v>1622</v>
      </c>
      <c r="C383" s="327"/>
      <c r="D383" s="330" t="s">
        <v>45</v>
      </c>
      <c r="E383" s="291" t="s">
        <v>1437</v>
      </c>
    </row>
    <row r="384" spans="1:5" x14ac:dyDescent="0.25">
      <c r="A384" s="332"/>
      <c r="B384" s="333"/>
      <c r="C384" s="334"/>
      <c r="D384" s="335"/>
      <c r="E384" s="292" t="s">
        <v>1438</v>
      </c>
    </row>
    <row r="385" spans="1:5" x14ac:dyDescent="0.25">
      <c r="A385" s="316" t="s">
        <v>1623</v>
      </c>
      <c r="B385" s="318" t="s">
        <v>1622</v>
      </c>
      <c r="C385" s="319"/>
      <c r="D385" s="322" t="s">
        <v>45</v>
      </c>
      <c r="E385" s="293" t="s">
        <v>1437</v>
      </c>
    </row>
    <row r="386" spans="1:5" x14ac:dyDescent="0.25">
      <c r="A386" s="317"/>
      <c r="B386" s="320"/>
      <c r="C386" s="321"/>
      <c r="D386" s="323"/>
      <c r="E386" s="294" t="s">
        <v>1438</v>
      </c>
    </row>
    <row r="387" spans="1:5" x14ac:dyDescent="0.25">
      <c r="A387" s="324" t="s">
        <v>1624</v>
      </c>
      <c r="B387" s="326" t="s">
        <v>1622</v>
      </c>
      <c r="C387" s="327"/>
      <c r="D387" s="330" t="s">
        <v>45</v>
      </c>
      <c r="E387" s="291" t="s">
        <v>1437</v>
      </c>
    </row>
    <row r="388" spans="1:5" x14ac:dyDescent="0.25">
      <c r="A388" s="332"/>
      <c r="B388" s="333"/>
      <c r="C388" s="334"/>
      <c r="D388" s="335"/>
      <c r="E388" s="292" t="s">
        <v>1438</v>
      </c>
    </row>
    <row r="389" spans="1:5" x14ac:dyDescent="0.25">
      <c r="A389" s="316" t="s">
        <v>1625</v>
      </c>
      <c r="B389" s="318" t="s">
        <v>1622</v>
      </c>
      <c r="C389" s="319"/>
      <c r="D389" s="322" t="s">
        <v>45</v>
      </c>
      <c r="E389" s="293" t="s">
        <v>1437</v>
      </c>
    </row>
    <row r="390" spans="1:5" x14ac:dyDescent="0.25">
      <c r="A390" s="317"/>
      <c r="B390" s="320"/>
      <c r="C390" s="321"/>
      <c r="D390" s="323"/>
      <c r="E390" s="294" t="s">
        <v>1438</v>
      </c>
    </row>
    <row r="391" spans="1:5" x14ac:dyDescent="0.25">
      <c r="A391" s="324" t="s">
        <v>1626</v>
      </c>
      <c r="B391" s="326" t="s">
        <v>1622</v>
      </c>
      <c r="C391" s="327"/>
      <c r="D391" s="330" t="s">
        <v>45</v>
      </c>
      <c r="E391" s="291" t="s">
        <v>1437</v>
      </c>
    </row>
    <row r="392" spans="1:5" x14ac:dyDescent="0.25">
      <c r="A392" s="332"/>
      <c r="B392" s="333"/>
      <c r="C392" s="334"/>
      <c r="D392" s="335"/>
      <c r="E392" s="292" t="s">
        <v>1438</v>
      </c>
    </row>
    <row r="393" spans="1:5" x14ac:dyDescent="0.25">
      <c r="A393" s="316" t="s">
        <v>1627</v>
      </c>
      <c r="B393" s="318" t="s">
        <v>1628</v>
      </c>
      <c r="C393" s="319"/>
      <c r="D393" s="322" t="s">
        <v>45</v>
      </c>
      <c r="E393" s="293" t="s">
        <v>1437</v>
      </c>
    </row>
    <row r="394" spans="1:5" x14ac:dyDescent="0.25">
      <c r="A394" s="317"/>
      <c r="B394" s="320"/>
      <c r="C394" s="321"/>
      <c r="D394" s="323"/>
      <c r="E394" s="294" t="s">
        <v>1438</v>
      </c>
    </row>
    <row r="395" spans="1:5" x14ac:dyDescent="0.25">
      <c r="A395" s="324" t="s">
        <v>1629</v>
      </c>
      <c r="B395" s="326" t="s">
        <v>1630</v>
      </c>
      <c r="C395" s="327"/>
      <c r="D395" s="330" t="s">
        <v>45</v>
      </c>
      <c r="E395" s="291" t="s">
        <v>1437</v>
      </c>
    </row>
    <row r="396" spans="1:5" x14ac:dyDescent="0.25">
      <c r="A396" s="332"/>
      <c r="B396" s="333"/>
      <c r="C396" s="334"/>
      <c r="D396" s="335"/>
      <c r="E396" s="292" t="s">
        <v>1438</v>
      </c>
    </row>
    <row r="397" spans="1:5" x14ac:dyDescent="0.25">
      <c r="A397" s="316" t="s">
        <v>1631</v>
      </c>
      <c r="B397" s="318" t="s">
        <v>1628</v>
      </c>
      <c r="C397" s="319"/>
      <c r="D397" s="322" t="s">
        <v>45</v>
      </c>
      <c r="E397" s="293" t="s">
        <v>1437</v>
      </c>
    </row>
    <row r="398" spans="1:5" x14ac:dyDescent="0.25">
      <c r="A398" s="317"/>
      <c r="B398" s="320"/>
      <c r="C398" s="321"/>
      <c r="D398" s="323"/>
      <c r="E398" s="294" t="s">
        <v>1438</v>
      </c>
    </row>
    <row r="399" spans="1:5" x14ac:dyDescent="0.25">
      <c r="A399" s="324" t="s">
        <v>1632</v>
      </c>
      <c r="B399" s="326" t="s">
        <v>1628</v>
      </c>
      <c r="C399" s="327"/>
      <c r="D399" s="330" t="s">
        <v>45</v>
      </c>
      <c r="E399" s="291" t="s">
        <v>1437</v>
      </c>
    </row>
    <row r="400" spans="1:5" x14ac:dyDescent="0.25">
      <c r="A400" s="332"/>
      <c r="B400" s="333"/>
      <c r="C400" s="334"/>
      <c r="D400" s="335"/>
      <c r="E400" s="292" t="s">
        <v>1438</v>
      </c>
    </row>
    <row r="401" spans="1:5" x14ac:dyDescent="0.25">
      <c r="A401" s="316" t="s">
        <v>1633</v>
      </c>
      <c r="B401" s="318" t="s">
        <v>1628</v>
      </c>
      <c r="C401" s="319"/>
      <c r="D401" s="322" t="s">
        <v>45</v>
      </c>
      <c r="E401" s="293" t="s">
        <v>1437</v>
      </c>
    </row>
    <row r="402" spans="1:5" x14ac:dyDescent="0.25">
      <c r="A402" s="317"/>
      <c r="B402" s="320"/>
      <c r="C402" s="321"/>
      <c r="D402" s="323"/>
      <c r="E402" s="294" t="s">
        <v>1438</v>
      </c>
    </row>
    <row r="403" spans="1:5" x14ac:dyDescent="0.25">
      <c r="A403" s="324" t="s">
        <v>1634</v>
      </c>
      <c r="B403" s="326" t="s">
        <v>1628</v>
      </c>
      <c r="C403" s="327"/>
      <c r="D403" s="330" t="s">
        <v>45</v>
      </c>
      <c r="E403" s="291" t="s">
        <v>1437</v>
      </c>
    </row>
    <row r="404" spans="1:5" x14ac:dyDescent="0.25">
      <c r="A404" s="332"/>
      <c r="B404" s="333"/>
      <c r="C404" s="334"/>
      <c r="D404" s="335"/>
      <c r="E404" s="292" t="s">
        <v>1438</v>
      </c>
    </row>
    <row r="405" spans="1:5" x14ac:dyDescent="0.25">
      <c r="A405" s="316" t="s">
        <v>1635</v>
      </c>
      <c r="B405" s="318" t="s">
        <v>1628</v>
      </c>
      <c r="C405" s="319"/>
      <c r="D405" s="322" t="s">
        <v>45</v>
      </c>
      <c r="E405" s="293" t="s">
        <v>1437</v>
      </c>
    </row>
    <row r="406" spans="1:5" x14ac:dyDescent="0.25">
      <c r="A406" s="317"/>
      <c r="B406" s="320"/>
      <c r="C406" s="321"/>
      <c r="D406" s="323"/>
      <c r="E406" s="294" t="s">
        <v>1438</v>
      </c>
    </row>
    <row r="407" spans="1:5" x14ac:dyDescent="0.25">
      <c r="A407" s="324" t="s">
        <v>1636</v>
      </c>
      <c r="B407" s="326" t="s">
        <v>1628</v>
      </c>
      <c r="C407" s="327"/>
      <c r="D407" s="330" t="s">
        <v>45</v>
      </c>
      <c r="E407" s="291" t="s">
        <v>1437</v>
      </c>
    </row>
    <row r="408" spans="1:5" x14ac:dyDescent="0.25">
      <c r="A408" s="332"/>
      <c r="B408" s="333"/>
      <c r="C408" s="334"/>
      <c r="D408" s="335"/>
      <c r="E408" s="292" t="s">
        <v>1438</v>
      </c>
    </row>
    <row r="409" spans="1:5" x14ac:dyDescent="0.25">
      <c r="A409" s="316" t="s">
        <v>1637</v>
      </c>
      <c r="B409" s="318" t="s">
        <v>1608</v>
      </c>
      <c r="C409" s="319"/>
      <c r="D409" s="322" t="s">
        <v>45</v>
      </c>
      <c r="E409" s="293" t="s">
        <v>1437</v>
      </c>
    </row>
    <row r="410" spans="1:5" x14ac:dyDescent="0.25">
      <c r="A410" s="317"/>
      <c r="B410" s="320"/>
      <c r="C410" s="321"/>
      <c r="D410" s="323"/>
      <c r="E410" s="294" t="s">
        <v>1438</v>
      </c>
    </row>
    <row r="411" spans="1:5" x14ac:dyDescent="0.25">
      <c r="A411" s="324" t="s">
        <v>1638</v>
      </c>
      <c r="B411" s="326" t="s">
        <v>1628</v>
      </c>
      <c r="C411" s="327"/>
      <c r="D411" s="330" t="s">
        <v>45</v>
      </c>
      <c r="E411" s="291" t="s">
        <v>1437</v>
      </c>
    </row>
    <row r="412" spans="1:5" x14ac:dyDescent="0.25">
      <c r="A412" s="332"/>
      <c r="B412" s="333"/>
      <c r="C412" s="334"/>
      <c r="D412" s="335"/>
      <c r="E412" s="292" t="s">
        <v>1438</v>
      </c>
    </row>
    <row r="413" spans="1:5" x14ac:dyDescent="0.25">
      <c r="A413" s="316" t="s">
        <v>1639</v>
      </c>
      <c r="B413" s="318" t="s">
        <v>1640</v>
      </c>
      <c r="C413" s="319"/>
      <c r="D413" s="322" t="s">
        <v>45</v>
      </c>
      <c r="E413" s="293" t="s">
        <v>1437</v>
      </c>
    </row>
    <row r="414" spans="1:5" x14ac:dyDescent="0.25">
      <c r="A414" s="317"/>
      <c r="B414" s="320"/>
      <c r="C414" s="321"/>
      <c r="D414" s="323"/>
      <c r="E414" s="294" t="s">
        <v>1438</v>
      </c>
    </row>
    <row r="415" spans="1:5" x14ac:dyDescent="0.25">
      <c r="A415" s="324" t="s">
        <v>1641</v>
      </c>
      <c r="B415" s="326" t="s">
        <v>1640</v>
      </c>
      <c r="C415" s="327"/>
      <c r="D415" s="330" t="s">
        <v>45</v>
      </c>
      <c r="E415" s="291" t="s">
        <v>1437</v>
      </c>
    </row>
    <row r="416" spans="1:5" x14ac:dyDescent="0.25">
      <c r="A416" s="332"/>
      <c r="B416" s="333"/>
      <c r="C416" s="334"/>
      <c r="D416" s="335"/>
      <c r="E416" s="292" t="s">
        <v>1438</v>
      </c>
    </row>
    <row r="417" spans="1:5" x14ac:dyDescent="0.25">
      <c r="A417" s="316" t="s">
        <v>1642</v>
      </c>
      <c r="B417" s="318" t="s">
        <v>1640</v>
      </c>
      <c r="C417" s="319"/>
      <c r="D417" s="322" t="s">
        <v>45</v>
      </c>
      <c r="E417" s="293" t="s">
        <v>1437</v>
      </c>
    </row>
    <row r="418" spans="1:5" x14ac:dyDescent="0.25">
      <c r="A418" s="317"/>
      <c r="B418" s="320"/>
      <c r="C418" s="321"/>
      <c r="D418" s="323"/>
      <c r="E418" s="294" t="s">
        <v>1438</v>
      </c>
    </row>
    <row r="419" spans="1:5" x14ac:dyDescent="0.25">
      <c r="A419" s="324" t="s">
        <v>1643</v>
      </c>
      <c r="B419" s="326" t="s">
        <v>1640</v>
      </c>
      <c r="C419" s="327"/>
      <c r="D419" s="330" t="s">
        <v>45</v>
      </c>
      <c r="E419" s="291" t="s">
        <v>1437</v>
      </c>
    </row>
    <row r="420" spans="1:5" x14ac:dyDescent="0.25">
      <c r="A420" s="332"/>
      <c r="B420" s="333"/>
      <c r="C420" s="334"/>
      <c r="D420" s="335"/>
      <c r="E420" s="292" t="s">
        <v>1438</v>
      </c>
    </row>
    <row r="421" spans="1:5" x14ac:dyDescent="0.25">
      <c r="A421" s="316" t="s">
        <v>1644</v>
      </c>
      <c r="B421" s="318" t="s">
        <v>1640</v>
      </c>
      <c r="C421" s="319"/>
      <c r="D421" s="322" t="s">
        <v>45</v>
      </c>
      <c r="E421" s="293" t="s">
        <v>1437</v>
      </c>
    </row>
    <row r="422" spans="1:5" x14ac:dyDescent="0.25">
      <c r="A422" s="317"/>
      <c r="B422" s="320"/>
      <c r="C422" s="321"/>
      <c r="D422" s="323"/>
      <c r="E422" s="294" t="s">
        <v>1438</v>
      </c>
    </row>
    <row r="423" spans="1:5" x14ac:dyDescent="0.25">
      <c r="A423" s="324" t="s">
        <v>1645</v>
      </c>
      <c r="B423" s="326" t="s">
        <v>1640</v>
      </c>
      <c r="C423" s="327"/>
      <c r="D423" s="330" t="s">
        <v>45</v>
      </c>
      <c r="E423" s="291" t="s">
        <v>1437</v>
      </c>
    </row>
    <row r="424" spans="1:5" x14ac:dyDescent="0.25">
      <c r="A424" s="332"/>
      <c r="B424" s="333"/>
      <c r="C424" s="334"/>
      <c r="D424" s="335"/>
      <c r="E424" s="292" t="s">
        <v>1438</v>
      </c>
    </row>
    <row r="425" spans="1:5" x14ac:dyDescent="0.25">
      <c r="A425" s="316" t="s">
        <v>1646</v>
      </c>
      <c r="B425" s="318" t="s">
        <v>1640</v>
      </c>
      <c r="C425" s="319"/>
      <c r="D425" s="322" t="s">
        <v>45</v>
      </c>
      <c r="E425" s="293" t="s">
        <v>1437</v>
      </c>
    </row>
    <row r="426" spans="1:5" x14ac:dyDescent="0.25">
      <c r="A426" s="317"/>
      <c r="B426" s="320"/>
      <c r="C426" s="321"/>
      <c r="D426" s="323"/>
      <c r="E426" s="294" t="s">
        <v>1438</v>
      </c>
    </row>
    <row r="427" spans="1:5" x14ac:dyDescent="0.25">
      <c r="A427" s="324" t="s">
        <v>1647</v>
      </c>
      <c r="B427" s="326" t="s">
        <v>1640</v>
      </c>
      <c r="C427" s="327"/>
      <c r="D427" s="330" t="s">
        <v>45</v>
      </c>
      <c r="E427" s="291" t="s">
        <v>1437</v>
      </c>
    </row>
    <row r="428" spans="1:5" x14ac:dyDescent="0.25">
      <c r="A428" s="332"/>
      <c r="B428" s="333"/>
      <c r="C428" s="334"/>
      <c r="D428" s="335"/>
      <c r="E428" s="292" t="s">
        <v>1438</v>
      </c>
    </row>
    <row r="429" spans="1:5" x14ac:dyDescent="0.25">
      <c r="A429" s="316" t="s">
        <v>1648</v>
      </c>
      <c r="B429" s="318" t="s">
        <v>1622</v>
      </c>
      <c r="C429" s="319"/>
      <c r="D429" s="322" t="s">
        <v>45</v>
      </c>
      <c r="E429" s="293" t="s">
        <v>1437</v>
      </c>
    </row>
    <row r="430" spans="1:5" x14ac:dyDescent="0.25">
      <c r="A430" s="317"/>
      <c r="B430" s="320"/>
      <c r="C430" s="321"/>
      <c r="D430" s="323"/>
      <c r="E430" s="294" t="s">
        <v>1438</v>
      </c>
    </row>
    <row r="431" spans="1:5" x14ac:dyDescent="0.25">
      <c r="A431" s="324" t="s">
        <v>1649</v>
      </c>
      <c r="B431" s="326" t="s">
        <v>1640</v>
      </c>
      <c r="C431" s="327"/>
      <c r="D431" s="330" t="s">
        <v>45</v>
      </c>
      <c r="E431" s="291" t="s">
        <v>1437</v>
      </c>
    </row>
    <row r="432" spans="1:5" x14ac:dyDescent="0.25">
      <c r="A432" s="332"/>
      <c r="B432" s="333"/>
      <c r="C432" s="334"/>
      <c r="D432" s="335"/>
      <c r="E432" s="292" t="s">
        <v>1438</v>
      </c>
    </row>
    <row r="433" spans="1:5" x14ac:dyDescent="0.25">
      <c r="A433" s="316" t="s">
        <v>1650</v>
      </c>
      <c r="B433" s="318" t="s">
        <v>1640</v>
      </c>
      <c r="C433" s="319"/>
      <c r="D433" s="322" t="s">
        <v>45</v>
      </c>
      <c r="E433" s="293" t="s">
        <v>1437</v>
      </c>
    </row>
    <row r="434" spans="1:5" x14ac:dyDescent="0.25">
      <c r="A434" s="317"/>
      <c r="B434" s="320"/>
      <c r="C434" s="321"/>
      <c r="D434" s="323"/>
      <c r="E434" s="294" t="s">
        <v>1438</v>
      </c>
    </row>
    <row r="435" spans="1:5" x14ac:dyDescent="0.25">
      <c r="A435" s="324" t="s">
        <v>1651</v>
      </c>
      <c r="B435" s="326" t="s">
        <v>1630</v>
      </c>
      <c r="C435" s="327"/>
      <c r="D435" s="330" t="s">
        <v>45</v>
      </c>
      <c r="E435" s="291" t="s">
        <v>1437</v>
      </c>
    </row>
    <row r="436" spans="1:5" x14ac:dyDescent="0.25">
      <c r="A436" s="332"/>
      <c r="B436" s="333"/>
      <c r="C436" s="334"/>
      <c r="D436" s="335"/>
      <c r="E436" s="292" t="s">
        <v>1438</v>
      </c>
    </row>
    <row r="437" spans="1:5" x14ac:dyDescent="0.25">
      <c r="A437" s="316" t="s">
        <v>1652</v>
      </c>
      <c r="B437" s="318" t="s">
        <v>1630</v>
      </c>
      <c r="C437" s="319"/>
      <c r="D437" s="322" t="s">
        <v>45</v>
      </c>
      <c r="E437" s="293" t="s">
        <v>1437</v>
      </c>
    </row>
    <row r="438" spans="1:5" x14ac:dyDescent="0.25">
      <c r="A438" s="317"/>
      <c r="B438" s="320"/>
      <c r="C438" s="321"/>
      <c r="D438" s="323"/>
      <c r="E438" s="294" t="s">
        <v>1438</v>
      </c>
    </row>
    <row r="439" spans="1:5" x14ac:dyDescent="0.25">
      <c r="A439" s="324" t="s">
        <v>1653</v>
      </c>
      <c r="B439" s="326" t="s">
        <v>1630</v>
      </c>
      <c r="C439" s="327"/>
      <c r="D439" s="330" t="s">
        <v>45</v>
      </c>
      <c r="E439" s="291" t="s">
        <v>1437</v>
      </c>
    </row>
    <row r="440" spans="1:5" x14ac:dyDescent="0.25">
      <c r="A440" s="332"/>
      <c r="B440" s="333"/>
      <c r="C440" s="334"/>
      <c r="D440" s="335"/>
      <c r="E440" s="292" t="s">
        <v>1438</v>
      </c>
    </row>
    <row r="441" spans="1:5" x14ac:dyDescent="0.25">
      <c r="A441" s="316" t="s">
        <v>1654</v>
      </c>
      <c r="B441" s="318" t="s">
        <v>1630</v>
      </c>
      <c r="C441" s="319"/>
      <c r="D441" s="322" t="s">
        <v>45</v>
      </c>
      <c r="E441" s="293" t="s">
        <v>1437</v>
      </c>
    </row>
    <row r="442" spans="1:5" x14ac:dyDescent="0.25">
      <c r="A442" s="317"/>
      <c r="B442" s="320"/>
      <c r="C442" s="321"/>
      <c r="D442" s="323"/>
      <c r="E442" s="294" t="s">
        <v>1438</v>
      </c>
    </row>
    <row r="443" spans="1:5" x14ac:dyDescent="0.25">
      <c r="A443" s="324" t="s">
        <v>1655</v>
      </c>
      <c r="B443" s="326" t="s">
        <v>1630</v>
      </c>
      <c r="C443" s="327"/>
      <c r="D443" s="330" t="s">
        <v>45</v>
      </c>
      <c r="E443" s="291" t="s">
        <v>1437</v>
      </c>
    </row>
    <row r="444" spans="1:5" x14ac:dyDescent="0.25">
      <c r="A444" s="332"/>
      <c r="B444" s="333"/>
      <c r="C444" s="334"/>
      <c r="D444" s="335"/>
      <c r="E444" s="292" t="s">
        <v>1438</v>
      </c>
    </row>
    <row r="445" spans="1:5" x14ac:dyDescent="0.25">
      <c r="A445" s="316" t="s">
        <v>1656</v>
      </c>
      <c r="B445" s="318" t="s">
        <v>1657</v>
      </c>
      <c r="C445" s="319"/>
      <c r="D445" s="322" t="s">
        <v>45</v>
      </c>
      <c r="E445" s="293" t="s">
        <v>1437</v>
      </c>
    </row>
    <row r="446" spans="1:5" x14ac:dyDescent="0.25">
      <c r="A446" s="317"/>
      <c r="B446" s="320"/>
      <c r="C446" s="321"/>
      <c r="D446" s="323"/>
      <c r="E446" s="294" t="s">
        <v>1438</v>
      </c>
    </row>
    <row r="447" spans="1:5" x14ac:dyDescent="0.25">
      <c r="A447" s="324" t="s">
        <v>1658</v>
      </c>
      <c r="B447" s="326" t="s">
        <v>1657</v>
      </c>
      <c r="C447" s="327"/>
      <c r="D447" s="330" t="s">
        <v>45</v>
      </c>
      <c r="E447" s="291" t="s">
        <v>1437</v>
      </c>
    </row>
    <row r="448" spans="1:5" x14ac:dyDescent="0.25">
      <c r="A448" s="332"/>
      <c r="B448" s="333"/>
      <c r="C448" s="334"/>
      <c r="D448" s="335"/>
      <c r="E448" s="292" t="s">
        <v>1438</v>
      </c>
    </row>
    <row r="449" spans="1:5" x14ac:dyDescent="0.25">
      <c r="A449" s="316" t="s">
        <v>1659</v>
      </c>
      <c r="B449" s="318" t="s">
        <v>1657</v>
      </c>
      <c r="C449" s="319"/>
      <c r="D449" s="322" t="s">
        <v>45</v>
      </c>
      <c r="E449" s="293" t="s">
        <v>1437</v>
      </c>
    </row>
    <row r="450" spans="1:5" x14ac:dyDescent="0.25">
      <c r="A450" s="317"/>
      <c r="B450" s="320"/>
      <c r="C450" s="321"/>
      <c r="D450" s="323"/>
      <c r="E450" s="294" t="s">
        <v>1438</v>
      </c>
    </row>
    <row r="451" spans="1:5" x14ac:dyDescent="0.25">
      <c r="A451" s="324" t="s">
        <v>1660</v>
      </c>
      <c r="B451" s="326" t="s">
        <v>1657</v>
      </c>
      <c r="C451" s="327"/>
      <c r="D451" s="330" t="s">
        <v>45</v>
      </c>
      <c r="E451" s="291" t="s">
        <v>1437</v>
      </c>
    </row>
    <row r="452" spans="1:5" x14ac:dyDescent="0.25">
      <c r="A452" s="332"/>
      <c r="B452" s="333"/>
      <c r="C452" s="334"/>
      <c r="D452" s="335"/>
      <c r="E452" s="292" t="s">
        <v>1438</v>
      </c>
    </row>
    <row r="453" spans="1:5" x14ac:dyDescent="0.25">
      <c r="A453" s="316" t="s">
        <v>1661</v>
      </c>
      <c r="B453" s="318" t="s">
        <v>1662</v>
      </c>
      <c r="C453" s="319"/>
      <c r="D453" s="322" t="s">
        <v>45</v>
      </c>
      <c r="E453" s="293" t="s">
        <v>1437</v>
      </c>
    </row>
    <row r="454" spans="1:5" x14ac:dyDescent="0.25">
      <c r="A454" s="317"/>
      <c r="B454" s="320"/>
      <c r="C454" s="321"/>
      <c r="D454" s="323"/>
      <c r="E454" s="294" t="s">
        <v>1438</v>
      </c>
    </row>
    <row r="455" spans="1:5" x14ac:dyDescent="0.25">
      <c r="A455" s="324" t="s">
        <v>1663</v>
      </c>
      <c r="B455" s="326" t="s">
        <v>1662</v>
      </c>
      <c r="C455" s="327"/>
      <c r="D455" s="330" t="s">
        <v>45</v>
      </c>
      <c r="E455" s="291" t="s">
        <v>1437</v>
      </c>
    </row>
    <row r="456" spans="1:5" x14ac:dyDescent="0.25">
      <c r="A456" s="332"/>
      <c r="B456" s="333"/>
      <c r="C456" s="334"/>
      <c r="D456" s="335"/>
      <c r="E456" s="292" t="s">
        <v>1438</v>
      </c>
    </row>
    <row r="457" spans="1:5" x14ac:dyDescent="0.25">
      <c r="A457" s="316" t="s">
        <v>1664</v>
      </c>
      <c r="B457" s="318" t="s">
        <v>1662</v>
      </c>
      <c r="C457" s="319"/>
      <c r="D457" s="322" t="s">
        <v>45</v>
      </c>
      <c r="E457" s="293" t="s">
        <v>1437</v>
      </c>
    </row>
    <row r="458" spans="1:5" x14ac:dyDescent="0.25">
      <c r="A458" s="317"/>
      <c r="B458" s="320"/>
      <c r="C458" s="321"/>
      <c r="D458" s="323"/>
      <c r="E458" s="294" t="s">
        <v>1438</v>
      </c>
    </row>
    <row r="459" spans="1:5" x14ac:dyDescent="0.25">
      <c r="A459" s="324" t="s">
        <v>1665</v>
      </c>
      <c r="B459" s="326" t="s">
        <v>1662</v>
      </c>
      <c r="C459" s="327"/>
      <c r="D459" s="330" t="s">
        <v>45</v>
      </c>
      <c r="E459" s="291" t="s">
        <v>1437</v>
      </c>
    </row>
    <row r="460" spans="1:5" x14ac:dyDescent="0.25">
      <c r="A460" s="332"/>
      <c r="B460" s="333"/>
      <c r="C460" s="334"/>
      <c r="D460" s="335"/>
      <c r="E460" s="292" t="s">
        <v>1438</v>
      </c>
    </row>
    <row r="461" spans="1:5" x14ac:dyDescent="0.25">
      <c r="A461" s="316" t="s">
        <v>1666</v>
      </c>
      <c r="B461" s="318" t="s">
        <v>1662</v>
      </c>
      <c r="C461" s="319"/>
      <c r="D461" s="322" t="s">
        <v>45</v>
      </c>
      <c r="E461" s="293" t="s">
        <v>1437</v>
      </c>
    </row>
    <row r="462" spans="1:5" x14ac:dyDescent="0.25">
      <c r="A462" s="317"/>
      <c r="B462" s="320"/>
      <c r="C462" s="321"/>
      <c r="D462" s="323"/>
      <c r="E462" s="294" t="s">
        <v>1438</v>
      </c>
    </row>
    <row r="463" spans="1:5" x14ac:dyDescent="0.25">
      <c r="A463" s="324" t="s">
        <v>1667</v>
      </c>
      <c r="B463" s="326" t="s">
        <v>1668</v>
      </c>
      <c r="C463" s="327"/>
      <c r="D463" s="330" t="s">
        <v>45</v>
      </c>
      <c r="E463" s="291" t="s">
        <v>1437</v>
      </c>
    </row>
    <row r="464" spans="1:5" x14ac:dyDescent="0.25">
      <c r="A464" s="332"/>
      <c r="B464" s="333"/>
      <c r="C464" s="334"/>
      <c r="D464" s="335"/>
      <c r="E464" s="292" t="s">
        <v>1438</v>
      </c>
    </row>
    <row r="465" spans="1:5" x14ac:dyDescent="0.25">
      <c r="A465" s="316" t="s">
        <v>1669</v>
      </c>
      <c r="B465" s="318" t="s">
        <v>1668</v>
      </c>
      <c r="C465" s="319"/>
      <c r="D465" s="322" t="s">
        <v>45</v>
      </c>
      <c r="E465" s="293" t="s">
        <v>1437</v>
      </c>
    </row>
    <row r="466" spans="1:5" x14ac:dyDescent="0.25">
      <c r="A466" s="317"/>
      <c r="B466" s="320"/>
      <c r="C466" s="321"/>
      <c r="D466" s="323"/>
      <c r="E466" s="294" t="s">
        <v>1438</v>
      </c>
    </row>
    <row r="467" spans="1:5" x14ac:dyDescent="0.25">
      <c r="A467" s="324" t="s">
        <v>1670</v>
      </c>
      <c r="B467" s="326" t="s">
        <v>1628</v>
      </c>
      <c r="C467" s="327"/>
      <c r="D467" s="330" t="s">
        <v>45</v>
      </c>
      <c r="E467" s="291" t="s">
        <v>1437</v>
      </c>
    </row>
    <row r="468" spans="1:5" x14ac:dyDescent="0.25">
      <c r="A468" s="332"/>
      <c r="B468" s="333"/>
      <c r="C468" s="334"/>
      <c r="D468" s="335"/>
      <c r="E468" s="292" t="s">
        <v>1438</v>
      </c>
    </row>
    <row r="469" spans="1:5" x14ac:dyDescent="0.25">
      <c r="A469" s="316" t="s">
        <v>1671</v>
      </c>
      <c r="B469" s="318" t="s">
        <v>1622</v>
      </c>
      <c r="C469" s="319"/>
      <c r="D469" s="322" t="s">
        <v>45</v>
      </c>
      <c r="E469" s="293" t="s">
        <v>1437</v>
      </c>
    </row>
    <row r="470" spans="1:5" x14ac:dyDescent="0.25">
      <c r="A470" s="317"/>
      <c r="B470" s="320"/>
      <c r="C470" s="321"/>
      <c r="D470" s="323"/>
      <c r="E470" s="294" t="s">
        <v>1438</v>
      </c>
    </row>
    <row r="471" spans="1:5" x14ac:dyDescent="0.25">
      <c r="A471" s="324" t="s">
        <v>1608</v>
      </c>
      <c r="B471" s="326"/>
      <c r="C471" s="327"/>
      <c r="D471" s="330" t="s">
        <v>45</v>
      </c>
      <c r="E471" s="291" t="s">
        <v>1437</v>
      </c>
    </row>
    <row r="472" spans="1:5" x14ac:dyDescent="0.25">
      <c r="A472" s="332"/>
      <c r="B472" s="333"/>
      <c r="C472" s="334"/>
      <c r="D472" s="335"/>
      <c r="E472" s="292" t="s">
        <v>1438</v>
      </c>
    </row>
    <row r="473" spans="1:5" x14ac:dyDescent="0.25">
      <c r="A473" s="316" t="s">
        <v>1622</v>
      </c>
      <c r="B473" s="318"/>
      <c r="C473" s="319"/>
      <c r="D473" s="322" t="s">
        <v>45</v>
      </c>
      <c r="E473" s="293" t="s">
        <v>1437</v>
      </c>
    </row>
    <row r="474" spans="1:5" x14ac:dyDescent="0.25">
      <c r="A474" s="317"/>
      <c r="B474" s="320"/>
      <c r="C474" s="321"/>
      <c r="D474" s="323"/>
      <c r="E474" s="294" t="s">
        <v>1438</v>
      </c>
    </row>
    <row r="475" spans="1:5" x14ac:dyDescent="0.25">
      <c r="A475" s="324" t="s">
        <v>1628</v>
      </c>
      <c r="B475" s="326"/>
      <c r="C475" s="327"/>
      <c r="D475" s="330" t="s">
        <v>45</v>
      </c>
      <c r="E475" s="291" t="s">
        <v>1437</v>
      </c>
    </row>
    <row r="476" spans="1:5" x14ac:dyDescent="0.25">
      <c r="A476" s="332"/>
      <c r="B476" s="333"/>
      <c r="C476" s="334"/>
      <c r="D476" s="335"/>
      <c r="E476" s="292" t="s">
        <v>1438</v>
      </c>
    </row>
    <row r="477" spans="1:5" x14ac:dyDescent="0.25">
      <c r="A477" s="316" t="s">
        <v>1640</v>
      </c>
      <c r="B477" s="318"/>
      <c r="C477" s="319"/>
      <c r="D477" s="322" t="s">
        <v>45</v>
      </c>
      <c r="E477" s="293" t="s">
        <v>1437</v>
      </c>
    </row>
    <row r="478" spans="1:5" x14ac:dyDescent="0.25">
      <c r="A478" s="317"/>
      <c r="B478" s="320"/>
      <c r="C478" s="321"/>
      <c r="D478" s="323"/>
      <c r="E478" s="294" t="s">
        <v>1438</v>
      </c>
    </row>
    <row r="479" spans="1:5" x14ac:dyDescent="0.25">
      <c r="A479" s="324" t="s">
        <v>1630</v>
      </c>
      <c r="B479" s="326"/>
      <c r="C479" s="327"/>
      <c r="D479" s="330" t="s">
        <v>45</v>
      </c>
      <c r="E479" s="291" t="s">
        <v>1437</v>
      </c>
    </row>
    <row r="480" spans="1:5" x14ac:dyDescent="0.25">
      <c r="A480" s="332"/>
      <c r="B480" s="333"/>
      <c r="C480" s="334"/>
      <c r="D480" s="335"/>
      <c r="E480" s="292" t="s">
        <v>1438</v>
      </c>
    </row>
    <row r="481" spans="1:5" x14ac:dyDescent="0.25">
      <c r="A481" s="316" t="s">
        <v>1657</v>
      </c>
      <c r="B481" s="318"/>
      <c r="C481" s="319"/>
      <c r="D481" s="322" t="s">
        <v>45</v>
      </c>
      <c r="E481" s="293" t="s">
        <v>1437</v>
      </c>
    </row>
    <row r="482" spans="1:5" x14ac:dyDescent="0.25">
      <c r="A482" s="317"/>
      <c r="B482" s="320"/>
      <c r="C482" s="321"/>
      <c r="D482" s="323"/>
      <c r="E482" s="294" t="s">
        <v>1438</v>
      </c>
    </row>
    <row r="483" spans="1:5" x14ac:dyDescent="0.25">
      <c r="A483" s="324" t="s">
        <v>1662</v>
      </c>
      <c r="B483" s="326"/>
      <c r="C483" s="327"/>
      <c r="D483" s="330" t="s">
        <v>45</v>
      </c>
      <c r="E483" s="291" t="s">
        <v>1437</v>
      </c>
    </row>
    <row r="484" spans="1:5" x14ac:dyDescent="0.25">
      <c r="A484" s="332"/>
      <c r="B484" s="333"/>
      <c r="C484" s="334"/>
      <c r="D484" s="335"/>
      <c r="E484" s="292" t="s">
        <v>1438</v>
      </c>
    </row>
    <row r="485" spans="1:5" x14ac:dyDescent="0.25">
      <c r="A485" s="316" t="s">
        <v>1668</v>
      </c>
      <c r="B485" s="318"/>
      <c r="C485" s="319"/>
      <c r="D485" s="322" t="s">
        <v>45</v>
      </c>
      <c r="E485" s="293" t="s">
        <v>1437</v>
      </c>
    </row>
    <row r="486" spans="1:5" x14ac:dyDescent="0.25">
      <c r="A486" s="317"/>
      <c r="B486" s="320"/>
      <c r="C486" s="321"/>
      <c r="D486" s="323"/>
      <c r="E486" s="294" t="s">
        <v>1438</v>
      </c>
    </row>
    <row r="487" spans="1:5" x14ac:dyDescent="0.25">
      <c r="A487" s="324" t="s">
        <v>1672</v>
      </c>
      <c r="B487" s="326" t="s">
        <v>1608</v>
      </c>
      <c r="C487" s="327"/>
      <c r="D487" s="330" t="s">
        <v>45</v>
      </c>
      <c r="E487" s="291" t="s">
        <v>1437</v>
      </c>
    </row>
    <row r="488" spans="1:5" x14ac:dyDescent="0.25">
      <c r="A488" s="332"/>
      <c r="B488" s="333"/>
      <c r="C488" s="334"/>
      <c r="D488" s="335"/>
      <c r="E488" s="292" t="s">
        <v>1438</v>
      </c>
    </row>
    <row r="489" spans="1:5" x14ac:dyDescent="0.25">
      <c r="A489" s="316" t="s">
        <v>1673</v>
      </c>
      <c r="B489" s="318" t="s">
        <v>1630</v>
      </c>
      <c r="C489" s="319"/>
      <c r="D489" s="322" t="s">
        <v>45</v>
      </c>
      <c r="E489" s="293" t="s">
        <v>1437</v>
      </c>
    </row>
    <row r="490" spans="1:5" x14ac:dyDescent="0.25">
      <c r="A490" s="317"/>
      <c r="B490" s="320"/>
      <c r="C490" s="321"/>
      <c r="D490" s="323"/>
      <c r="E490" s="294" t="s">
        <v>1438</v>
      </c>
    </row>
    <row r="491" spans="1:5" x14ac:dyDescent="0.25">
      <c r="A491" s="324" t="s">
        <v>1674</v>
      </c>
      <c r="B491" s="326" t="s">
        <v>1668</v>
      </c>
      <c r="C491" s="327"/>
      <c r="D491" s="330" t="s">
        <v>45</v>
      </c>
      <c r="E491" s="291" t="s">
        <v>1437</v>
      </c>
    </row>
    <row r="492" spans="1:5" x14ac:dyDescent="0.25">
      <c r="A492" s="332"/>
      <c r="B492" s="333"/>
      <c r="C492" s="334"/>
      <c r="D492" s="335"/>
      <c r="E492" s="292" t="s">
        <v>1438</v>
      </c>
    </row>
    <row r="493" spans="1:5" x14ac:dyDescent="0.25">
      <c r="A493" s="316" t="s">
        <v>1675</v>
      </c>
      <c r="B493" s="318" t="s">
        <v>1622</v>
      </c>
      <c r="C493" s="319"/>
      <c r="D493" s="322" t="s">
        <v>45</v>
      </c>
      <c r="E493" s="293" t="s">
        <v>1437</v>
      </c>
    </row>
    <row r="494" spans="1:5" x14ac:dyDescent="0.25">
      <c r="A494" s="317"/>
      <c r="B494" s="320"/>
      <c r="C494" s="321"/>
      <c r="D494" s="323"/>
      <c r="E494" s="294" t="s">
        <v>1438</v>
      </c>
    </row>
    <row r="495" spans="1:5" x14ac:dyDescent="0.25">
      <c r="A495" s="287" t="s">
        <v>1676</v>
      </c>
      <c r="B495" s="336"/>
      <c r="C495" s="337"/>
      <c r="D495" s="278" t="s">
        <v>46</v>
      </c>
      <c r="E495" s="288"/>
    </row>
    <row r="496" spans="1:5" x14ac:dyDescent="0.25">
      <c r="A496" s="289" t="s">
        <v>1677</v>
      </c>
      <c r="B496" s="338"/>
      <c r="C496" s="339"/>
      <c r="D496" s="279" t="s">
        <v>46</v>
      </c>
      <c r="E496" s="290"/>
    </row>
    <row r="497" spans="1:5" x14ac:dyDescent="0.25">
      <c r="A497" s="287" t="s">
        <v>1678</v>
      </c>
      <c r="B497" s="336"/>
      <c r="C497" s="337"/>
      <c r="D497" s="278" t="s">
        <v>46</v>
      </c>
      <c r="E497" s="288"/>
    </row>
    <row r="498" spans="1:5" x14ac:dyDescent="0.25">
      <c r="A498" s="289" t="s">
        <v>1679</v>
      </c>
      <c r="B498" s="338"/>
      <c r="C498" s="339"/>
      <c r="D498" s="279" t="s">
        <v>46</v>
      </c>
      <c r="E498" s="290"/>
    </row>
    <row r="499" spans="1:5" x14ac:dyDescent="0.25">
      <c r="A499" s="287" t="s">
        <v>1680</v>
      </c>
      <c r="B499" s="336"/>
      <c r="C499" s="337"/>
      <c r="D499" s="278" t="s">
        <v>46</v>
      </c>
      <c r="E499" s="288"/>
    </row>
    <row r="500" spans="1:5" x14ac:dyDescent="0.25">
      <c r="A500" s="289" t="s">
        <v>1681</v>
      </c>
      <c r="B500" s="338"/>
      <c r="C500" s="339"/>
      <c r="D500" s="279" t="s">
        <v>46</v>
      </c>
      <c r="E500" s="290"/>
    </row>
    <row r="501" spans="1:5" x14ac:dyDescent="0.25">
      <c r="A501" s="287" t="s">
        <v>1682</v>
      </c>
      <c r="B501" s="336"/>
      <c r="C501" s="337"/>
      <c r="D501" s="278" t="s">
        <v>46</v>
      </c>
      <c r="E501" s="288"/>
    </row>
    <row r="502" spans="1:5" x14ac:dyDescent="0.25">
      <c r="A502" s="289" t="s">
        <v>1683</v>
      </c>
      <c r="B502" s="338"/>
      <c r="C502" s="339"/>
      <c r="D502" s="279" t="s">
        <v>46</v>
      </c>
      <c r="E502" s="290"/>
    </row>
    <row r="503" spans="1:5" x14ac:dyDescent="0.25">
      <c r="A503" s="287" t="s">
        <v>1684</v>
      </c>
      <c r="B503" s="336"/>
      <c r="C503" s="337"/>
      <c r="D503" s="278" t="s">
        <v>46</v>
      </c>
      <c r="E503" s="288"/>
    </row>
    <row r="504" spans="1:5" x14ac:dyDescent="0.25">
      <c r="A504" s="289" t="s">
        <v>1685</v>
      </c>
      <c r="B504" s="338"/>
      <c r="C504" s="339"/>
      <c r="D504" s="279" t="s">
        <v>46</v>
      </c>
      <c r="E504" s="290"/>
    </row>
    <row r="505" spans="1:5" x14ac:dyDescent="0.25">
      <c r="A505" s="287" t="s">
        <v>1686</v>
      </c>
      <c r="B505" s="336"/>
      <c r="C505" s="337"/>
      <c r="D505" s="278" t="s">
        <v>46</v>
      </c>
      <c r="E505" s="288"/>
    </row>
    <row r="506" spans="1:5" x14ac:dyDescent="0.25">
      <c r="A506" s="289" t="s">
        <v>1687</v>
      </c>
      <c r="B506" s="338"/>
      <c r="C506" s="339"/>
      <c r="D506" s="279" t="s">
        <v>46</v>
      </c>
      <c r="E506" s="290"/>
    </row>
    <row r="507" spans="1:5" x14ac:dyDescent="0.25">
      <c r="A507" s="287" t="s">
        <v>1688</v>
      </c>
      <c r="B507" s="336"/>
      <c r="C507" s="337"/>
      <c r="D507" s="278" t="s">
        <v>46</v>
      </c>
      <c r="E507" s="288"/>
    </row>
    <row r="508" spans="1:5" x14ac:dyDescent="0.25">
      <c r="A508" s="316" t="s">
        <v>1689</v>
      </c>
      <c r="B508" s="318" t="s">
        <v>1690</v>
      </c>
      <c r="C508" s="319"/>
      <c r="D508" s="322" t="s">
        <v>46</v>
      </c>
      <c r="E508" s="293" t="s">
        <v>1437</v>
      </c>
    </row>
    <row r="509" spans="1:5" x14ac:dyDescent="0.25">
      <c r="A509" s="317"/>
      <c r="B509" s="320"/>
      <c r="C509" s="321"/>
      <c r="D509" s="323"/>
      <c r="E509" s="294" t="s">
        <v>1438</v>
      </c>
    </row>
    <row r="510" spans="1:5" x14ac:dyDescent="0.25">
      <c r="A510" s="324" t="s">
        <v>1691</v>
      </c>
      <c r="B510" s="326" t="s">
        <v>1690</v>
      </c>
      <c r="C510" s="327"/>
      <c r="D510" s="330" t="s">
        <v>46</v>
      </c>
      <c r="E510" s="291" t="s">
        <v>1437</v>
      </c>
    </row>
    <row r="511" spans="1:5" x14ac:dyDescent="0.25">
      <c r="A511" s="332"/>
      <c r="B511" s="333"/>
      <c r="C511" s="334"/>
      <c r="D511" s="335"/>
      <c r="E511" s="292" t="s">
        <v>1438</v>
      </c>
    </row>
    <row r="512" spans="1:5" x14ac:dyDescent="0.25">
      <c r="A512" s="316" t="s">
        <v>1692</v>
      </c>
      <c r="B512" s="318" t="s">
        <v>1690</v>
      </c>
      <c r="C512" s="319"/>
      <c r="D512" s="322" t="s">
        <v>46</v>
      </c>
      <c r="E512" s="293" t="s">
        <v>1437</v>
      </c>
    </row>
    <row r="513" spans="1:5" x14ac:dyDescent="0.25">
      <c r="A513" s="317"/>
      <c r="B513" s="320"/>
      <c r="C513" s="321"/>
      <c r="D513" s="323"/>
      <c r="E513" s="294" t="s">
        <v>1438</v>
      </c>
    </row>
    <row r="514" spans="1:5" x14ac:dyDescent="0.25">
      <c r="A514" s="324" t="s">
        <v>1693</v>
      </c>
      <c r="B514" s="326" t="s">
        <v>1690</v>
      </c>
      <c r="C514" s="327"/>
      <c r="D514" s="330" t="s">
        <v>46</v>
      </c>
      <c r="E514" s="291" t="s">
        <v>1437</v>
      </c>
    </row>
    <row r="515" spans="1:5" x14ac:dyDescent="0.25">
      <c r="A515" s="332"/>
      <c r="B515" s="333"/>
      <c r="C515" s="334"/>
      <c r="D515" s="335"/>
      <c r="E515" s="292" t="s">
        <v>1438</v>
      </c>
    </row>
    <row r="516" spans="1:5" x14ac:dyDescent="0.25">
      <c r="A516" s="316" t="s">
        <v>1694</v>
      </c>
      <c r="B516" s="318" t="s">
        <v>1690</v>
      </c>
      <c r="C516" s="319"/>
      <c r="D516" s="322" t="s">
        <v>46</v>
      </c>
      <c r="E516" s="293" t="s">
        <v>1437</v>
      </c>
    </row>
    <row r="517" spans="1:5" x14ac:dyDescent="0.25">
      <c r="A517" s="317"/>
      <c r="B517" s="320"/>
      <c r="C517" s="321"/>
      <c r="D517" s="323"/>
      <c r="E517" s="294" t="s">
        <v>1438</v>
      </c>
    </row>
    <row r="518" spans="1:5" x14ac:dyDescent="0.25">
      <c r="A518" s="324" t="s">
        <v>1695</v>
      </c>
      <c r="B518" s="326" t="s">
        <v>1690</v>
      </c>
      <c r="C518" s="327"/>
      <c r="D518" s="330" t="s">
        <v>46</v>
      </c>
      <c r="E518" s="291" t="s">
        <v>1437</v>
      </c>
    </row>
    <row r="519" spans="1:5" x14ac:dyDescent="0.25">
      <c r="A519" s="332"/>
      <c r="B519" s="333"/>
      <c r="C519" s="334"/>
      <c r="D519" s="335"/>
      <c r="E519" s="292" t="s">
        <v>1438</v>
      </c>
    </row>
    <row r="520" spans="1:5" x14ac:dyDescent="0.25">
      <c r="A520" s="316" t="s">
        <v>1696</v>
      </c>
      <c r="B520" s="318" t="s">
        <v>1690</v>
      </c>
      <c r="C520" s="319"/>
      <c r="D520" s="322" t="s">
        <v>46</v>
      </c>
      <c r="E520" s="293" t="s">
        <v>1437</v>
      </c>
    </row>
    <row r="521" spans="1:5" x14ac:dyDescent="0.25">
      <c r="A521" s="317"/>
      <c r="B521" s="320"/>
      <c r="C521" s="321"/>
      <c r="D521" s="323"/>
      <c r="E521" s="294" t="s">
        <v>1438</v>
      </c>
    </row>
    <row r="522" spans="1:5" x14ac:dyDescent="0.25">
      <c r="A522" s="324" t="s">
        <v>1697</v>
      </c>
      <c r="B522" s="326" t="s">
        <v>1690</v>
      </c>
      <c r="C522" s="327"/>
      <c r="D522" s="330" t="s">
        <v>46</v>
      </c>
      <c r="E522" s="291" t="s">
        <v>1437</v>
      </c>
    </row>
    <row r="523" spans="1:5" x14ac:dyDescent="0.25">
      <c r="A523" s="332"/>
      <c r="B523" s="333"/>
      <c r="C523" s="334"/>
      <c r="D523" s="335"/>
      <c r="E523" s="292" t="s">
        <v>1438</v>
      </c>
    </row>
    <row r="524" spans="1:5" x14ac:dyDescent="0.25">
      <c r="A524" s="316" t="s">
        <v>1698</v>
      </c>
      <c r="B524" s="318" t="s">
        <v>1690</v>
      </c>
      <c r="C524" s="319"/>
      <c r="D524" s="322" t="s">
        <v>46</v>
      </c>
      <c r="E524" s="293" t="s">
        <v>1437</v>
      </c>
    </row>
    <row r="525" spans="1:5" x14ac:dyDescent="0.25">
      <c r="A525" s="317"/>
      <c r="B525" s="320"/>
      <c r="C525" s="321"/>
      <c r="D525" s="323"/>
      <c r="E525" s="294" t="s">
        <v>1438</v>
      </c>
    </row>
    <row r="526" spans="1:5" x14ac:dyDescent="0.25">
      <c r="A526" s="324" t="s">
        <v>1699</v>
      </c>
      <c r="B526" s="326" t="s">
        <v>1690</v>
      </c>
      <c r="C526" s="327"/>
      <c r="D526" s="330" t="s">
        <v>46</v>
      </c>
      <c r="E526" s="291" t="s">
        <v>1437</v>
      </c>
    </row>
    <row r="527" spans="1:5" x14ac:dyDescent="0.25">
      <c r="A527" s="332"/>
      <c r="B527" s="333"/>
      <c r="C527" s="334"/>
      <c r="D527" s="335"/>
      <c r="E527" s="292" t="s">
        <v>1438</v>
      </c>
    </row>
    <row r="528" spans="1:5" x14ac:dyDescent="0.25">
      <c r="A528" s="316" t="s">
        <v>1700</v>
      </c>
      <c r="B528" s="318" t="s">
        <v>1690</v>
      </c>
      <c r="C528" s="319"/>
      <c r="D528" s="322" t="s">
        <v>46</v>
      </c>
      <c r="E528" s="293" t="s">
        <v>1437</v>
      </c>
    </row>
    <row r="529" spans="1:5" x14ac:dyDescent="0.25">
      <c r="A529" s="317"/>
      <c r="B529" s="320"/>
      <c r="C529" s="321"/>
      <c r="D529" s="323"/>
      <c r="E529" s="294" t="s">
        <v>1438</v>
      </c>
    </row>
    <row r="530" spans="1:5" x14ac:dyDescent="0.25">
      <c r="A530" s="324" t="s">
        <v>1701</v>
      </c>
      <c r="B530" s="326" t="s">
        <v>1690</v>
      </c>
      <c r="C530" s="327"/>
      <c r="D530" s="330" t="s">
        <v>46</v>
      </c>
      <c r="E530" s="291" t="s">
        <v>1437</v>
      </c>
    </row>
    <row r="531" spans="1:5" x14ac:dyDescent="0.25">
      <c r="A531" s="332"/>
      <c r="B531" s="333"/>
      <c r="C531" s="334"/>
      <c r="D531" s="335"/>
      <c r="E531" s="292" t="s">
        <v>1438</v>
      </c>
    </row>
    <row r="532" spans="1:5" x14ac:dyDescent="0.25">
      <c r="A532" s="316" t="s">
        <v>1702</v>
      </c>
      <c r="B532" s="318" t="s">
        <v>1690</v>
      </c>
      <c r="C532" s="319"/>
      <c r="D532" s="322" t="s">
        <v>46</v>
      </c>
      <c r="E532" s="293" t="s">
        <v>1437</v>
      </c>
    </row>
    <row r="533" spans="1:5" x14ac:dyDescent="0.25">
      <c r="A533" s="317"/>
      <c r="B533" s="320"/>
      <c r="C533" s="321"/>
      <c r="D533" s="323"/>
      <c r="E533" s="294" t="s">
        <v>1438</v>
      </c>
    </row>
    <row r="534" spans="1:5" x14ac:dyDescent="0.25">
      <c r="A534" s="324" t="s">
        <v>1703</v>
      </c>
      <c r="B534" s="326" t="s">
        <v>1690</v>
      </c>
      <c r="C534" s="327"/>
      <c r="D534" s="330" t="s">
        <v>46</v>
      </c>
      <c r="E534" s="291" t="s">
        <v>1437</v>
      </c>
    </row>
    <row r="535" spans="1:5" x14ac:dyDescent="0.25">
      <c r="A535" s="332"/>
      <c r="B535" s="333"/>
      <c r="C535" s="334"/>
      <c r="D535" s="335"/>
      <c r="E535" s="292" t="s">
        <v>1438</v>
      </c>
    </row>
    <row r="536" spans="1:5" x14ac:dyDescent="0.25">
      <c r="A536" s="316" t="s">
        <v>1704</v>
      </c>
      <c r="B536" s="318" t="s">
        <v>1690</v>
      </c>
      <c r="C536" s="319"/>
      <c r="D536" s="322" t="s">
        <v>46</v>
      </c>
      <c r="E536" s="293" t="s">
        <v>1437</v>
      </c>
    </row>
    <row r="537" spans="1:5" x14ac:dyDescent="0.25">
      <c r="A537" s="317"/>
      <c r="B537" s="320"/>
      <c r="C537" s="321"/>
      <c r="D537" s="323"/>
      <c r="E537" s="294" t="s">
        <v>1438</v>
      </c>
    </row>
    <row r="538" spans="1:5" x14ac:dyDescent="0.25">
      <c r="A538" s="324" t="s">
        <v>1705</v>
      </c>
      <c r="B538" s="326" t="s">
        <v>1690</v>
      </c>
      <c r="C538" s="327"/>
      <c r="D538" s="330" t="s">
        <v>46</v>
      </c>
      <c r="E538" s="291" t="s">
        <v>1437</v>
      </c>
    </row>
    <row r="539" spans="1:5" x14ac:dyDescent="0.25">
      <c r="A539" s="332"/>
      <c r="B539" s="333"/>
      <c r="C539" s="334"/>
      <c r="D539" s="335"/>
      <c r="E539" s="292" t="s">
        <v>1438</v>
      </c>
    </row>
    <row r="540" spans="1:5" x14ac:dyDescent="0.25">
      <c r="A540" s="316" t="s">
        <v>1706</v>
      </c>
      <c r="B540" s="318" t="s">
        <v>1690</v>
      </c>
      <c r="C540" s="319"/>
      <c r="D540" s="322" t="s">
        <v>46</v>
      </c>
      <c r="E540" s="293" t="s">
        <v>1437</v>
      </c>
    </row>
    <row r="541" spans="1:5" x14ac:dyDescent="0.25">
      <c r="A541" s="317"/>
      <c r="B541" s="320"/>
      <c r="C541" s="321"/>
      <c r="D541" s="323"/>
      <c r="E541" s="294" t="s">
        <v>1438</v>
      </c>
    </row>
    <row r="542" spans="1:5" x14ac:dyDescent="0.25">
      <c r="A542" s="324" t="s">
        <v>1707</v>
      </c>
      <c r="B542" s="326" t="s">
        <v>1690</v>
      </c>
      <c r="C542" s="327"/>
      <c r="D542" s="330" t="s">
        <v>46</v>
      </c>
      <c r="E542" s="291" t="s">
        <v>1437</v>
      </c>
    </row>
    <row r="543" spans="1:5" x14ac:dyDescent="0.25">
      <c r="A543" s="332"/>
      <c r="B543" s="333"/>
      <c r="C543" s="334"/>
      <c r="D543" s="335"/>
      <c r="E543" s="292" t="s">
        <v>1438</v>
      </c>
    </row>
    <row r="544" spans="1:5" x14ac:dyDescent="0.25">
      <c r="A544" s="316" t="s">
        <v>1708</v>
      </c>
      <c r="B544" s="318" t="s">
        <v>1709</v>
      </c>
      <c r="C544" s="319"/>
      <c r="D544" s="322" t="s">
        <v>46</v>
      </c>
      <c r="E544" s="293" t="s">
        <v>1437</v>
      </c>
    </row>
    <row r="545" spans="1:5" x14ac:dyDescent="0.25">
      <c r="A545" s="317"/>
      <c r="B545" s="320"/>
      <c r="C545" s="321"/>
      <c r="D545" s="323"/>
      <c r="E545" s="294" t="s">
        <v>1438</v>
      </c>
    </row>
    <row r="546" spans="1:5" x14ac:dyDescent="0.25">
      <c r="A546" s="324" t="s">
        <v>1710</v>
      </c>
      <c r="B546" s="326" t="s">
        <v>1709</v>
      </c>
      <c r="C546" s="327"/>
      <c r="D546" s="330" t="s">
        <v>46</v>
      </c>
      <c r="E546" s="291" t="s">
        <v>1437</v>
      </c>
    </row>
    <row r="547" spans="1:5" x14ac:dyDescent="0.25">
      <c r="A547" s="332"/>
      <c r="B547" s="333"/>
      <c r="C547" s="334"/>
      <c r="D547" s="335"/>
      <c r="E547" s="292" t="s">
        <v>1438</v>
      </c>
    </row>
    <row r="548" spans="1:5" x14ac:dyDescent="0.25">
      <c r="A548" s="316" t="s">
        <v>1711</v>
      </c>
      <c r="B548" s="318" t="s">
        <v>1709</v>
      </c>
      <c r="C548" s="319"/>
      <c r="D548" s="322" t="s">
        <v>46</v>
      </c>
      <c r="E548" s="293" t="s">
        <v>1437</v>
      </c>
    </row>
    <row r="549" spans="1:5" x14ac:dyDescent="0.25">
      <c r="A549" s="317"/>
      <c r="B549" s="320"/>
      <c r="C549" s="321"/>
      <c r="D549" s="323"/>
      <c r="E549" s="294" t="s">
        <v>1438</v>
      </c>
    </row>
    <row r="550" spans="1:5" x14ac:dyDescent="0.25">
      <c r="A550" s="324" t="s">
        <v>1712</v>
      </c>
      <c r="B550" s="326" t="s">
        <v>1709</v>
      </c>
      <c r="C550" s="327"/>
      <c r="D550" s="330" t="s">
        <v>46</v>
      </c>
      <c r="E550" s="291" t="s">
        <v>1437</v>
      </c>
    </row>
    <row r="551" spans="1:5" x14ac:dyDescent="0.25">
      <c r="A551" s="332"/>
      <c r="B551" s="333"/>
      <c r="C551" s="334"/>
      <c r="D551" s="335"/>
      <c r="E551" s="292" t="s">
        <v>1438</v>
      </c>
    </row>
    <row r="552" spans="1:5" x14ac:dyDescent="0.25">
      <c r="A552" s="316" t="s">
        <v>1713</v>
      </c>
      <c r="B552" s="318" t="s">
        <v>1709</v>
      </c>
      <c r="C552" s="319"/>
      <c r="D552" s="322" t="s">
        <v>46</v>
      </c>
      <c r="E552" s="293" t="s">
        <v>1437</v>
      </c>
    </row>
    <row r="553" spans="1:5" x14ac:dyDescent="0.25">
      <c r="A553" s="317"/>
      <c r="B553" s="320"/>
      <c r="C553" s="321"/>
      <c r="D553" s="323"/>
      <c r="E553" s="294" t="s">
        <v>1438</v>
      </c>
    </row>
    <row r="554" spans="1:5" x14ac:dyDescent="0.25">
      <c r="A554" s="324" t="s">
        <v>1714</v>
      </c>
      <c r="B554" s="326" t="s">
        <v>1715</v>
      </c>
      <c r="C554" s="327"/>
      <c r="D554" s="330" t="s">
        <v>46</v>
      </c>
      <c r="E554" s="291" t="s">
        <v>1437</v>
      </c>
    </row>
    <row r="555" spans="1:5" x14ac:dyDescent="0.25">
      <c r="A555" s="332"/>
      <c r="B555" s="333"/>
      <c r="C555" s="334"/>
      <c r="D555" s="335"/>
      <c r="E555" s="292" t="s">
        <v>1438</v>
      </c>
    </row>
    <row r="556" spans="1:5" x14ac:dyDescent="0.25">
      <c r="A556" s="316" t="s">
        <v>1716</v>
      </c>
      <c r="B556" s="318" t="s">
        <v>1715</v>
      </c>
      <c r="C556" s="319"/>
      <c r="D556" s="322" t="s">
        <v>46</v>
      </c>
      <c r="E556" s="293" t="s">
        <v>1437</v>
      </c>
    </row>
    <row r="557" spans="1:5" x14ac:dyDescent="0.25">
      <c r="A557" s="317"/>
      <c r="B557" s="320"/>
      <c r="C557" s="321"/>
      <c r="D557" s="323"/>
      <c r="E557" s="294" t="s">
        <v>1438</v>
      </c>
    </row>
    <row r="558" spans="1:5" x14ac:dyDescent="0.25">
      <c r="A558" s="324" t="s">
        <v>1473</v>
      </c>
      <c r="B558" s="326" t="s">
        <v>1715</v>
      </c>
      <c r="C558" s="327"/>
      <c r="D558" s="330" t="s">
        <v>46</v>
      </c>
      <c r="E558" s="291" t="s">
        <v>1437</v>
      </c>
    </row>
    <row r="559" spans="1:5" x14ac:dyDescent="0.25">
      <c r="A559" s="332"/>
      <c r="B559" s="333"/>
      <c r="C559" s="334"/>
      <c r="D559" s="335"/>
      <c r="E559" s="292" t="s">
        <v>1438</v>
      </c>
    </row>
    <row r="560" spans="1:5" x14ac:dyDescent="0.25">
      <c r="A560" s="316" t="s">
        <v>1717</v>
      </c>
      <c r="B560" s="318" t="s">
        <v>1715</v>
      </c>
      <c r="C560" s="319"/>
      <c r="D560" s="322" t="s">
        <v>46</v>
      </c>
      <c r="E560" s="293" t="s">
        <v>1437</v>
      </c>
    </row>
    <row r="561" spans="1:5" x14ac:dyDescent="0.25">
      <c r="A561" s="317"/>
      <c r="B561" s="320"/>
      <c r="C561" s="321"/>
      <c r="D561" s="323"/>
      <c r="E561" s="294" t="s">
        <v>1438</v>
      </c>
    </row>
    <row r="562" spans="1:5" x14ac:dyDescent="0.25">
      <c r="A562" s="324" t="s">
        <v>1718</v>
      </c>
      <c r="B562" s="326" t="s">
        <v>1715</v>
      </c>
      <c r="C562" s="327"/>
      <c r="D562" s="330" t="s">
        <v>46</v>
      </c>
      <c r="E562" s="291" t="s">
        <v>1437</v>
      </c>
    </row>
    <row r="563" spans="1:5" x14ac:dyDescent="0.25">
      <c r="A563" s="332"/>
      <c r="B563" s="333"/>
      <c r="C563" s="334"/>
      <c r="D563" s="335"/>
      <c r="E563" s="292" t="s">
        <v>1438</v>
      </c>
    </row>
    <row r="564" spans="1:5" x14ac:dyDescent="0.25">
      <c r="A564" s="316" t="s">
        <v>1719</v>
      </c>
      <c r="B564" s="318" t="s">
        <v>1715</v>
      </c>
      <c r="C564" s="319"/>
      <c r="D564" s="322" t="s">
        <v>46</v>
      </c>
      <c r="E564" s="293" t="s">
        <v>1437</v>
      </c>
    </row>
    <row r="565" spans="1:5" x14ac:dyDescent="0.25">
      <c r="A565" s="317"/>
      <c r="B565" s="320"/>
      <c r="C565" s="321"/>
      <c r="D565" s="323"/>
      <c r="E565" s="294" t="s">
        <v>1438</v>
      </c>
    </row>
    <row r="566" spans="1:5" x14ac:dyDescent="0.25">
      <c r="A566" s="324" t="s">
        <v>1720</v>
      </c>
      <c r="B566" s="326" t="s">
        <v>1715</v>
      </c>
      <c r="C566" s="327"/>
      <c r="D566" s="330" t="s">
        <v>46</v>
      </c>
      <c r="E566" s="291" t="s">
        <v>1437</v>
      </c>
    </row>
    <row r="567" spans="1:5" x14ac:dyDescent="0.25">
      <c r="A567" s="332"/>
      <c r="B567" s="333"/>
      <c r="C567" s="334"/>
      <c r="D567" s="335"/>
      <c r="E567" s="292" t="s">
        <v>1438</v>
      </c>
    </row>
    <row r="568" spans="1:5" x14ac:dyDescent="0.25">
      <c r="A568" s="316" t="s">
        <v>1721</v>
      </c>
      <c r="B568" s="318" t="s">
        <v>1715</v>
      </c>
      <c r="C568" s="319"/>
      <c r="D568" s="322" t="s">
        <v>46</v>
      </c>
      <c r="E568" s="293" t="s">
        <v>1437</v>
      </c>
    </row>
    <row r="569" spans="1:5" x14ac:dyDescent="0.25">
      <c r="A569" s="317"/>
      <c r="B569" s="320"/>
      <c r="C569" s="321"/>
      <c r="D569" s="323"/>
      <c r="E569" s="294" t="s">
        <v>1438</v>
      </c>
    </row>
    <row r="570" spans="1:5" x14ac:dyDescent="0.25">
      <c r="A570" s="324" t="s">
        <v>1722</v>
      </c>
      <c r="B570" s="326" t="s">
        <v>1715</v>
      </c>
      <c r="C570" s="327"/>
      <c r="D570" s="330" t="s">
        <v>46</v>
      </c>
      <c r="E570" s="291" t="s">
        <v>1437</v>
      </c>
    </row>
    <row r="571" spans="1:5" x14ac:dyDescent="0.25">
      <c r="A571" s="332"/>
      <c r="B571" s="333"/>
      <c r="C571" s="334"/>
      <c r="D571" s="335"/>
      <c r="E571" s="292" t="s">
        <v>1438</v>
      </c>
    </row>
    <row r="572" spans="1:5" x14ac:dyDescent="0.25">
      <c r="A572" s="316" t="s">
        <v>1723</v>
      </c>
      <c r="B572" s="318" t="s">
        <v>1715</v>
      </c>
      <c r="C572" s="319"/>
      <c r="D572" s="322" t="s">
        <v>46</v>
      </c>
      <c r="E572" s="293" t="s">
        <v>1437</v>
      </c>
    </row>
    <row r="573" spans="1:5" x14ac:dyDescent="0.25">
      <c r="A573" s="317"/>
      <c r="B573" s="320"/>
      <c r="C573" s="321"/>
      <c r="D573" s="323"/>
      <c r="E573" s="294" t="s">
        <v>1438</v>
      </c>
    </row>
    <row r="574" spans="1:5" x14ac:dyDescent="0.25">
      <c r="A574" s="324" t="s">
        <v>1724</v>
      </c>
      <c r="B574" s="326" t="s">
        <v>1715</v>
      </c>
      <c r="C574" s="327"/>
      <c r="D574" s="330" t="s">
        <v>46</v>
      </c>
      <c r="E574" s="291" t="s">
        <v>1437</v>
      </c>
    </row>
    <row r="575" spans="1:5" x14ac:dyDescent="0.25">
      <c r="A575" s="332"/>
      <c r="B575" s="333"/>
      <c r="C575" s="334"/>
      <c r="D575" s="335"/>
      <c r="E575" s="292" t="s">
        <v>1438</v>
      </c>
    </row>
    <row r="576" spans="1:5" x14ac:dyDescent="0.25">
      <c r="A576" s="316" t="s">
        <v>1725</v>
      </c>
      <c r="B576" s="318" t="s">
        <v>1715</v>
      </c>
      <c r="C576" s="319"/>
      <c r="D576" s="322" t="s">
        <v>46</v>
      </c>
      <c r="E576" s="293" t="s">
        <v>1437</v>
      </c>
    </row>
    <row r="577" spans="1:5" x14ac:dyDescent="0.25">
      <c r="A577" s="317"/>
      <c r="B577" s="320"/>
      <c r="C577" s="321"/>
      <c r="D577" s="323"/>
      <c r="E577" s="294" t="s">
        <v>1438</v>
      </c>
    </row>
    <row r="578" spans="1:5" x14ac:dyDescent="0.25">
      <c r="A578" s="324" t="s">
        <v>1726</v>
      </c>
      <c r="B578" s="326" t="s">
        <v>1715</v>
      </c>
      <c r="C578" s="327"/>
      <c r="D578" s="330" t="s">
        <v>46</v>
      </c>
      <c r="E578" s="291" t="s">
        <v>1437</v>
      </c>
    </row>
    <row r="579" spans="1:5" x14ac:dyDescent="0.25">
      <c r="A579" s="332"/>
      <c r="B579" s="333"/>
      <c r="C579" s="334"/>
      <c r="D579" s="335"/>
      <c r="E579" s="292" t="s">
        <v>1438</v>
      </c>
    </row>
    <row r="580" spans="1:5" x14ac:dyDescent="0.25">
      <c r="A580" s="316" t="s">
        <v>1727</v>
      </c>
      <c r="B580" s="318" t="s">
        <v>1728</v>
      </c>
      <c r="C580" s="319"/>
      <c r="D580" s="322" t="s">
        <v>46</v>
      </c>
      <c r="E580" s="293" t="s">
        <v>1437</v>
      </c>
    </row>
    <row r="581" spans="1:5" x14ac:dyDescent="0.25">
      <c r="A581" s="317"/>
      <c r="B581" s="320"/>
      <c r="C581" s="321"/>
      <c r="D581" s="323"/>
      <c r="E581" s="294" t="s">
        <v>1438</v>
      </c>
    </row>
    <row r="582" spans="1:5" x14ac:dyDescent="0.25">
      <c r="A582" s="324" t="s">
        <v>1729</v>
      </c>
      <c r="B582" s="326" t="s">
        <v>1728</v>
      </c>
      <c r="C582" s="327"/>
      <c r="D582" s="330" t="s">
        <v>46</v>
      </c>
      <c r="E582" s="291" t="s">
        <v>1437</v>
      </c>
    </row>
    <row r="583" spans="1:5" x14ac:dyDescent="0.25">
      <c r="A583" s="332"/>
      <c r="B583" s="333"/>
      <c r="C583" s="334"/>
      <c r="D583" s="335"/>
      <c r="E583" s="292" t="s">
        <v>1438</v>
      </c>
    </row>
    <row r="584" spans="1:5" x14ac:dyDescent="0.25">
      <c r="A584" s="316" t="s">
        <v>1730</v>
      </c>
      <c r="B584" s="318" t="s">
        <v>1728</v>
      </c>
      <c r="C584" s="319"/>
      <c r="D584" s="322" t="s">
        <v>46</v>
      </c>
      <c r="E584" s="293" t="s">
        <v>1437</v>
      </c>
    </row>
    <row r="585" spans="1:5" x14ac:dyDescent="0.25">
      <c r="A585" s="317"/>
      <c r="B585" s="320"/>
      <c r="C585" s="321"/>
      <c r="D585" s="323"/>
      <c r="E585" s="294" t="s">
        <v>1438</v>
      </c>
    </row>
    <row r="586" spans="1:5" x14ac:dyDescent="0.25">
      <c r="A586" s="324" t="s">
        <v>1731</v>
      </c>
      <c r="B586" s="326" t="s">
        <v>1728</v>
      </c>
      <c r="C586" s="327"/>
      <c r="D586" s="330" t="s">
        <v>46</v>
      </c>
      <c r="E586" s="291" t="s">
        <v>1437</v>
      </c>
    </row>
    <row r="587" spans="1:5" x14ac:dyDescent="0.25">
      <c r="A587" s="332"/>
      <c r="B587" s="333"/>
      <c r="C587" s="334"/>
      <c r="D587" s="335"/>
      <c r="E587" s="292" t="s">
        <v>1438</v>
      </c>
    </row>
    <row r="588" spans="1:5" x14ac:dyDescent="0.25">
      <c r="A588" s="316" t="s">
        <v>1732</v>
      </c>
      <c r="B588" s="318" t="s">
        <v>1728</v>
      </c>
      <c r="C588" s="319"/>
      <c r="D588" s="322" t="s">
        <v>46</v>
      </c>
      <c r="E588" s="293" t="s">
        <v>1437</v>
      </c>
    </row>
    <row r="589" spans="1:5" x14ac:dyDescent="0.25">
      <c r="A589" s="317"/>
      <c r="B589" s="320"/>
      <c r="C589" s="321"/>
      <c r="D589" s="323"/>
      <c r="E589" s="294" t="s">
        <v>1438</v>
      </c>
    </row>
    <row r="590" spans="1:5" x14ac:dyDescent="0.25">
      <c r="A590" s="324" t="s">
        <v>1733</v>
      </c>
      <c r="B590" s="326" t="s">
        <v>1728</v>
      </c>
      <c r="C590" s="327"/>
      <c r="D590" s="330" t="s">
        <v>46</v>
      </c>
      <c r="E590" s="291" t="s">
        <v>1437</v>
      </c>
    </row>
    <row r="591" spans="1:5" x14ac:dyDescent="0.25">
      <c r="A591" s="332"/>
      <c r="B591" s="333"/>
      <c r="C591" s="334"/>
      <c r="D591" s="335"/>
      <c r="E591" s="292" t="s">
        <v>1438</v>
      </c>
    </row>
    <row r="592" spans="1:5" x14ac:dyDescent="0.25">
      <c r="A592" s="316" t="s">
        <v>1734</v>
      </c>
      <c r="B592" s="318" t="s">
        <v>1728</v>
      </c>
      <c r="C592" s="319"/>
      <c r="D592" s="322" t="s">
        <v>46</v>
      </c>
      <c r="E592" s="293" t="s">
        <v>1437</v>
      </c>
    </row>
    <row r="593" spans="1:5" x14ac:dyDescent="0.25">
      <c r="A593" s="317"/>
      <c r="B593" s="320"/>
      <c r="C593" s="321"/>
      <c r="D593" s="323"/>
      <c r="E593" s="294" t="s">
        <v>1438</v>
      </c>
    </row>
    <row r="594" spans="1:5" x14ac:dyDescent="0.25">
      <c r="A594" s="324" t="s">
        <v>1735</v>
      </c>
      <c r="B594" s="326" t="s">
        <v>1736</v>
      </c>
      <c r="C594" s="327"/>
      <c r="D594" s="330" t="s">
        <v>46</v>
      </c>
      <c r="E594" s="291" t="s">
        <v>1437</v>
      </c>
    </row>
    <row r="595" spans="1:5" x14ac:dyDescent="0.25">
      <c r="A595" s="332"/>
      <c r="B595" s="333"/>
      <c r="C595" s="334"/>
      <c r="D595" s="335"/>
      <c r="E595" s="292" t="s">
        <v>1438</v>
      </c>
    </row>
    <row r="596" spans="1:5" x14ac:dyDescent="0.25">
      <c r="A596" s="316" t="s">
        <v>1737</v>
      </c>
      <c r="B596" s="318" t="s">
        <v>1736</v>
      </c>
      <c r="C596" s="319"/>
      <c r="D596" s="322" t="s">
        <v>46</v>
      </c>
      <c r="E596" s="293" t="s">
        <v>1437</v>
      </c>
    </row>
    <row r="597" spans="1:5" x14ac:dyDescent="0.25">
      <c r="A597" s="317"/>
      <c r="B597" s="320"/>
      <c r="C597" s="321"/>
      <c r="D597" s="323"/>
      <c r="E597" s="294" t="s">
        <v>1438</v>
      </c>
    </row>
    <row r="598" spans="1:5" x14ac:dyDescent="0.25">
      <c r="A598" s="324" t="s">
        <v>1738</v>
      </c>
      <c r="B598" s="326" t="s">
        <v>1736</v>
      </c>
      <c r="C598" s="327"/>
      <c r="D598" s="330" t="s">
        <v>46</v>
      </c>
      <c r="E598" s="291" t="s">
        <v>1437</v>
      </c>
    </row>
    <row r="599" spans="1:5" x14ac:dyDescent="0.25">
      <c r="A599" s="332"/>
      <c r="B599" s="333"/>
      <c r="C599" s="334"/>
      <c r="D599" s="335"/>
      <c r="E599" s="292" t="s">
        <v>1438</v>
      </c>
    </row>
    <row r="600" spans="1:5" x14ac:dyDescent="0.25">
      <c r="A600" s="316" t="s">
        <v>1739</v>
      </c>
      <c r="B600" s="318" t="s">
        <v>1736</v>
      </c>
      <c r="C600" s="319"/>
      <c r="D600" s="322" t="s">
        <v>46</v>
      </c>
      <c r="E600" s="293" t="s">
        <v>1437</v>
      </c>
    </row>
    <row r="601" spans="1:5" x14ac:dyDescent="0.25">
      <c r="A601" s="317"/>
      <c r="B601" s="320"/>
      <c r="C601" s="321"/>
      <c r="D601" s="323"/>
      <c r="E601" s="294" t="s">
        <v>1438</v>
      </c>
    </row>
    <row r="602" spans="1:5" x14ac:dyDescent="0.25">
      <c r="A602" s="324" t="s">
        <v>1740</v>
      </c>
      <c r="B602" s="326" t="s">
        <v>1736</v>
      </c>
      <c r="C602" s="327"/>
      <c r="D602" s="330" t="s">
        <v>46</v>
      </c>
      <c r="E602" s="291" t="s">
        <v>1437</v>
      </c>
    </row>
    <row r="603" spans="1:5" x14ac:dyDescent="0.25">
      <c r="A603" s="332"/>
      <c r="B603" s="333"/>
      <c r="C603" s="334"/>
      <c r="D603" s="335"/>
      <c r="E603" s="292" t="s">
        <v>1438</v>
      </c>
    </row>
    <row r="604" spans="1:5" x14ac:dyDescent="0.25">
      <c r="A604" s="316" t="s">
        <v>1741</v>
      </c>
      <c r="B604" s="318" t="s">
        <v>1736</v>
      </c>
      <c r="C604" s="319"/>
      <c r="D604" s="322" t="s">
        <v>46</v>
      </c>
      <c r="E604" s="293" t="s">
        <v>1437</v>
      </c>
    </row>
    <row r="605" spans="1:5" x14ac:dyDescent="0.25">
      <c r="A605" s="317"/>
      <c r="B605" s="320"/>
      <c r="C605" s="321"/>
      <c r="D605" s="323"/>
      <c r="E605" s="294" t="s">
        <v>1438</v>
      </c>
    </row>
    <row r="606" spans="1:5" x14ac:dyDescent="0.25">
      <c r="A606" s="324" t="s">
        <v>1742</v>
      </c>
      <c r="B606" s="326" t="s">
        <v>1736</v>
      </c>
      <c r="C606" s="327"/>
      <c r="D606" s="330" t="s">
        <v>46</v>
      </c>
      <c r="E606" s="291" t="s">
        <v>1437</v>
      </c>
    </row>
    <row r="607" spans="1:5" x14ac:dyDescent="0.25">
      <c r="A607" s="332"/>
      <c r="B607" s="333"/>
      <c r="C607" s="334"/>
      <c r="D607" s="335"/>
      <c r="E607" s="292" t="s">
        <v>1438</v>
      </c>
    </row>
    <row r="608" spans="1:5" x14ac:dyDescent="0.25">
      <c r="A608" s="316" t="s">
        <v>1743</v>
      </c>
      <c r="B608" s="318" t="s">
        <v>1736</v>
      </c>
      <c r="C608" s="319"/>
      <c r="D608" s="322" t="s">
        <v>46</v>
      </c>
      <c r="E608" s="293" t="s">
        <v>1437</v>
      </c>
    </row>
    <row r="609" spans="1:5" x14ac:dyDescent="0.25">
      <c r="A609" s="317"/>
      <c r="B609" s="320"/>
      <c r="C609" s="321"/>
      <c r="D609" s="323"/>
      <c r="E609" s="294" t="s">
        <v>1438</v>
      </c>
    </row>
    <row r="610" spans="1:5" x14ac:dyDescent="0.25">
      <c r="A610" s="324" t="s">
        <v>1744</v>
      </c>
      <c r="B610" s="326" t="s">
        <v>1736</v>
      </c>
      <c r="C610" s="327"/>
      <c r="D610" s="330" t="s">
        <v>46</v>
      </c>
      <c r="E610" s="291" t="s">
        <v>1437</v>
      </c>
    </row>
    <row r="611" spans="1:5" x14ac:dyDescent="0.25">
      <c r="A611" s="332"/>
      <c r="B611" s="333"/>
      <c r="C611" s="334"/>
      <c r="D611" s="335"/>
      <c r="E611" s="292" t="s">
        <v>1438</v>
      </c>
    </row>
    <row r="612" spans="1:5" x14ac:dyDescent="0.25">
      <c r="A612" s="316" t="s">
        <v>1745</v>
      </c>
      <c r="B612" s="318" t="s">
        <v>1736</v>
      </c>
      <c r="C612" s="319"/>
      <c r="D612" s="322" t="s">
        <v>46</v>
      </c>
      <c r="E612" s="293" t="s">
        <v>1437</v>
      </c>
    </row>
    <row r="613" spans="1:5" x14ac:dyDescent="0.25">
      <c r="A613" s="317"/>
      <c r="B613" s="320"/>
      <c r="C613" s="321"/>
      <c r="D613" s="323"/>
      <c r="E613" s="294" t="s">
        <v>1438</v>
      </c>
    </row>
    <row r="614" spans="1:5" x14ac:dyDescent="0.25">
      <c r="A614" s="324" t="s">
        <v>1746</v>
      </c>
      <c r="B614" s="326" t="s">
        <v>1736</v>
      </c>
      <c r="C614" s="327"/>
      <c r="D614" s="330" t="s">
        <v>46</v>
      </c>
      <c r="E614" s="291" t="s">
        <v>1437</v>
      </c>
    </row>
    <row r="615" spans="1:5" x14ac:dyDescent="0.25">
      <c r="A615" s="332"/>
      <c r="B615" s="333"/>
      <c r="C615" s="334"/>
      <c r="D615" s="335"/>
      <c r="E615" s="292" t="s">
        <v>1438</v>
      </c>
    </row>
    <row r="616" spans="1:5" x14ac:dyDescent="0.25">
      <c r="A616" s="316" t="s">
        <v>1747</v>
      </c>
      <c r="B616" s="318" t="s">
        <v>1736</v>
      </c>
      <c r="C616" s="319"/>
      <c r="D616" s="322" t="s">
        <v>46</v>
      </c>
      <c r="E616" s="293" t="s">
        <v>1437</v>
      </c>
    </row>
    <row r="617" spans="1:5" x14ac:dyDescent="0.25">
      <c r="A617" s="317"/>
      <c r="B617" s="320"/>
      <c r="C617" s="321"/>
      <c r="D617" s="323"/>
      <c r="E617" s="294" t="s">
        <v>1438</v>
      </c>
    </row>
    <row r="618" spans="1:5" x14ac:dyDescent="0.25">
      <c r="A618" s="324" t="s">
        <v>1748</v>
      </c>
      <c r="B618" s="326" t="s">
        <v>1749</v>
      </c>
      <c r="C618" s="327"/>
      <c r="D618" s="330" t="s">
        <v>46</v>
      </c>
      <c r="E618" s="291" t="s">
        <v>1437</v>
      </c>
    </row>
    <row r="619" spans="1:5" x14ac:dyDescent="0.25">
      <c r="A619" s="332"/>
      <c r="B619" s="333"/>
      <c r="C619" s="334"/>
      <c r="D619" s="335"/>
      <c r="E619" s="292" t="s">
        <v>1438</v>
      </c>
    </row>
    <row r="620" spans="1:5" x14ac:dyDescent="0.25">
      <c r="A620" s="316" t="s">
        <v>1750</v>
      </c>
      <c r="B620" s="318" t="s">
        <v>1749</v>
      </c>
      <c r="C620" s="319"/>
      <c r="D620" s="322" t="s">
        <v>46</v>
      </c>
      <c r="E620" s="293" t="s">
        <v>1437</v>
      </c>
    </row>
    <row r="621" spans="1:5" x14ac:dyDescent="0.25">
      <c r="A621" s="317"/>
      <c r="B621" s="320"/>
      <c r="C621" s="321"/>
      <c r="D621" s="323"/>
      <c r="E621" s="294" t="s">
        <v>1438</v>
      </c>
    </row>
    <row r="622" spans="1:5" x14ac:dyDescent="0.25">
      <c r="A622" s="324" t="s">
        <v>1751</v>
      </c>
      <c r="B622" s="326" t="s">
        <v>1749</v>
      </c>
      <c r="C622" s="327"/>
      <c r="D622" s="330" t="s">
        <v>46</v>
      </c>
      <c r="E622" s="291" t="s">
        <v>1437</v>
      </c>
    </row>
    <row r="623" spans="1:5" x14ac:dyDescent="0.25">
      <c r="A623" s="332"/>
      <c r="B623" s="333"/>
      <c r="C623" s="334"/>
      <c r="D623" s="335"/>
      <c r="E623" s="292" t="s">
        <v>1438</v>
      </c>
    </row>
    <row r="624" spans="1:5" x14ac:dyDescent="0.25">
      <c r="A624" s="316" t="s">
        <v>1752</v>
      </c>
      <c r="B624" s="318" t="s">
        <v>1749</v>
      </c>
      <c r="C624" s="319"/>
      <c r="D624" s="322" t="s">
        <v>46</v>
      </c>
      <c r="E624" s="293" t="s">
        <v>1437</v>
      </c>
    </row>
    <row r="625" spans="1:5" x14ac:dyDescent="0.25">
      <c r="A625" s="317"/>
      <c r="B625" s="320"/>
      <c r="C625" s="321"/>
      <c r="D625" s="323"/>
      <c r="E625" s="294" t="s">
        <v>1438</v>
      </c>
    </row>
    <row r="626" spans="1:5" x14ac:dyDescent="0.25">
      <c r="A626" s="324" t="s">
        <v>1753</v>
      </c>
      <c r="B626" s="326" t="s">
        <v>1754</v>
      </c>
      <c r="C626" s="327"/>
      <c r="D626" s="330" t="s">
        <v>46</v>
      </c>
      <c r="E626" s="291" t="s">
        <v>1437</v>
      </c>
    </row>
    <row r="627" spans="1:5" x14ac:dyDescent="0.25">
      <c r="A627" s="332"/>
      <c r="B627" s="333"/>
      <c r="C627" s="334"/>
      <c r="D627" s="335"/>
      <c r="E627" s="292" t="s">
        <v>1438</v>
      </c>
    </row>
    <row r="628" spans="1:5" x14ac:dyDescent="0.25">
      <c r="A628" s="316" t="s">
        <v>1755</v>
      </c>
      <c r="B628" s="318" t="s">
        <v>1754</v>
      </c>
      <c r="C628" s="319"/>
      <c r="D628" s="322" t="s">
        <v>46</v>
      </c>
      <c r="E628" s="293" t="s">
        <v>1437</v>
      </c>
    </row>
    <row r="629" spans="1:5" x14ac:dyDescent="0.25">
      <c r="A629" s="317"/>
      <c r="B629" s="320"/>
      <c r="C629" s="321"/>
      <c r="D629" s="323"/>
      <c r="E629" s="294" t="s">
        <v>1438</v>
      </c>
    </row>
    <row r="630" spans="1:5" x14ac:dyDescent="0.25">
      <c r="A630" s="324" t="s">
        <v>1756</v>
      </c>
      <c r="B630" s="326" t="s">
        <v>1754</v>
      </c>
      <c r="C630" s="327"/>
      <c r="D630" s="330" t="s">
        <v>46</v>
      </c>
      <c r="E630" s="291" t="s">
        <v>1437</v>
      </c>
    </row>
    <row r="631" spans="1:5" x14ac:dyDescent="0.25">
      <c r="A631" s="332"/>
      <c r="B631" s="333"/>
      <c r="C631" s="334"/>
      <c r="D631" s="335"/>
      <c r="E631" s="292" t="s">
        <v>1438</v>
      </c>
    </row>
    <row r="632" spans="1:5" x14ac:dyDescent="0.25">
      <c r="A632" s="316" t="s">
        <v>1757</v>
      </c>
      <c r="B632" s="318" t="s">
        <v>1754</v>
      </c>
      <c r="C632" s="319"/>
      <c r="D632" s="322" t="s">
        <v>46</v>
      </c>
      <c r="E632" s="293" t="s">
        <v>1437</v>
      </c>
    </row>
    <row r="633" spans="1:5" x14ac:dyDescent="0.25">
      <c r="A633" s="317"/>
      <c r="B633" s="320"/>
      <c r="C633" s="321"/>
      <c r="D633" s="323"/>
      <c r="E633" s="294" t="s">
        <v>1438</v>
      </c>
    </row>
    <row r="634" spans="1:5" x14ac:dyDescent="0.25">
      <c r="A634" s="324" t="s">
        <v>1758</v>
      </c>
      <c r="B634" s="326" t="s">
        <v>1754</v>
      </c>
      <c r="C634" s="327"/>
      <c r="D634" s="330" t="s">
        <v>46</v>
      </c>
      <c r="E634" s="291" t="s">
        <v>1437</v>
      </c>
    </row>
    <row r="635" spans="1:5" x14ac:dyDescent="0.25">
      <c r="A635" s="332"/>
      <c r="B635" s="333"/>
      <c r="C635" s="334"/>
      <c r="D635" s="335"/>
      <c r="E635" s="292" t="s">
        <v>1438</v>
      </c>
    </row>
    <row r="636" spans="1:5" x14ac:dyDescent="0.25">
      <c r="A636" s="316" t="s">
        <v>1759</v>
      </c>
      <c r="B636" s="318" t="s">
        <v>1754</v>
      </c>
      <c r="C636" s="319"/>
      <c r="D636" s="322" t="s">
        <v>46</v>
      </c>
      <c r="E636" s="293" t="s">
        <v>1437</v>
      </c>
    </row>
    <row r="637" spans="1:5" x14ac:dyDescent="0.25">
      <c r="A637" s="317"/>
      <c r="B637" s="320"/>
      <c r="C637" s="321"/>
      <c r="D637" s="323"/>
      <c r="E637" s="294" t="s">
        <v>1438</v>
      </c>
    </row>
    <row r="638" spans="1:5" x14ac:dyDescent="0.25">
      <c r="A638" s="324" t="s">
        <v>1760</v>
      </c>
      <c r="B638" s="326" t="s">
        <v>1761</v>
      </c>
      <c r="C638" s="327"/>
      <c r="D638" s="330" t="s">
        <v>46</v>
      </c>
      <c r="E638" s="291" t="s">
        <v>1437</v>
      </c>
    </row>
    <row r="639" spans="1:5" x14ac:dyDescent="0.25">
      <c r="A639" s="332"/>
      <c r="B639" s="333"/>
      <c r="C639" s="334"/>
      <c r="D639" s="335"/>
      <c r="E639" s="292" t="s">
        <v>1438</v>
      </c>
    </row>
    <row r="640" spans="1:5" x14ac:dyDescent="0.25">
      <c r="A640" s="316" t="s">
        <v>1762</v>
      </c>
      <c r="B640" s="318" t="s">
        <v>1761</v>
      </c>
      <c r="C640" s="319"/>
      <c r="D640" s="322" t="s">
        <v>46</v>
      </c>
      <c r="E640" s="293" t="s">
        <v>1437</v>
      </c>
    </row>
    <row r="641" spans="1:5" x14ac:dyDescent="0.25">
      <c r="A641" s="317"/>
      <c r="B641" s="320"/>
      <c r="C641" s="321"/>
      <c r="D641" s="323"/>
      <c r="E641" s="294" t="s">
        <v>1438</v>
      </c>
    </row>
    <row r="642" spans="1:5" x14ac:dyDescent="0.25">
      <c r="A642" s="324" t="s">
        <v>1763</v>
      </c>
      <c r="B642" s="326" t="s">
        <v>1761</v>
      </c>
      <c r="C642" s="327"/>
      <c r="D642" s="330" t="s">
        <v>46</v>
      </c>
      <c r="E642" s="291" t="s">
        <v>1437</v>
      </c>
    </row>
    <row r="643" spans="1:5" x14ac:dyDescent="0.25">
      <c r="A643" s="332"/>
      <c r="B643" s="333"/>
      <c r="C643" s="334"/>
      <c r="D643" s="335"/>
      <c r="E643" s="292" t="s">
        <v>1438</v>
      </c>
    </row>
    <row r="644" spans="1:5" x14ac:dyDescent="0.25">
      <c r="A644" s="316" t="s">
        <v>1764</v>
      </c>
      <c r="B644" s="318" t="s">
        <v>1761</v>
      </c>
      <c r="C644" s="319"/>
      <c r="D644" s="322" t="s">
        <v>46</v>
      </c>
      <c r="E644" s="293" t="s">
        <v>1437</v>
      </c>
    </row>
    <row r="645" spans="1:5" x14ac:dyDescent="0.25">
      <c r="A645" s="317"/>
      <c r="B645" s="320"/>
      <c r="C645" s="321"/>
      <c r="D645" s="323"/>
      <c r="E645" s="294" t="s">
        <v>1438</v>
      </c>
    </row>
    <row r="646" spans="1:5" x14ac:dyDescent="0.25">
      <c r="A646" s="324" t="s">
        <v>1765</v>
      </c>
      <c r="B646" s="326" t="s">
        <v>1761</v>
      </c>
      <c r="C646" s="327"/>
      <c r="D646" s="330" t="s">
        <v>46</v>
      </c>
      <c r="E646" s="291" t="s">
        <v>1437</v>
      </c>
    </row>
    <row r="647" spans="1:5" x14ac:dyDescent="0.25">
      <c r="A647" s="332"/>
      <c r="B647" s="333"/>
      <c r="C647" s="334"/>
      <c r="D647" s="335"/>
      <c r="E647" s="292" t="s">
        <v>1438</v>
      </c>
    </row>
    <row r="648" spans="1:5" x14ac:dyDescent="0.25">
      <c r="A648" s="316" t="s">
        <v>1766</v>
      </c>
      <c r="B648" s="318" t="s">
        <v>1761</v>
      </c>
      <c r="C648" s="319"/>
      <c r="D648" s="322" t="s">
        <v>46</v>
      </c>
      <c r="E648" s="293" t="s">
        <v>1437</v>
      </c>
    </row>
    <row r="649" spans="1:5" x14ac:dyDescent="0.25">
      <c r="A649" s="317"/>
      <c r="B649" s="320"/>
      <c r="C649" s="321"/>
      <c r="D649" s="323"/>
      <c r="E649" s="294" t="s">
        <v>1438</v>
      </c>
    </row>
    <row r="650" spans="1:5" x14ac:dyDescent="0.25">
      <c r="A650" s="324" t="s">
        <v>1767</v>
      </c>
      <c r="B650" s="326" t="s">
        <v>1761</v>
      </c>
      <c r="C650" s="327"/>
      <c r="D650" s="330" t="s">
        <v>46</v>
      </c>
      <c r="E650" s="291" t="s">
        <v>1437</v>
      </c>
    </row>
    <row r="651" spans="1:5" x14ac:dyDescent="0.25">
      <c r="A651" s="332"/>
      <c r="B651" s="333"/>
      <c r="C651" s="334"/>
      <c r="D651" s="335"/>
      <c r="E651" s="292" t="s">
        <v>1438</v>
      </c>
    </row>
    <row r="652" spans="1:5" x14ac:dyDescent="0.25">
      <c r="A652" s="316" t="s">
        <v>1768</v>
      </c>
      <c r="B652" s="318" t="s">
        <v>1761</v>
      </c>
      <c r="C652" s="319"/>
      <c r="D652" s="322" t="s">
        <v>46</v>
      </c>
      <c r="E652" s="293" t="s">
        <v>1437</v>
      </c>
    </row>
    <row r="653" spans="1:5" x14ac:dyDescent="0.25">
      <c r="A653" s="317"/>
      <c r="B653" s="320"/>
      <c r="C653" s="321"/>
      <c r="D653" s="323"/>
      <c r="E653" s="294" t="s">
        <v>1438</v>
      </c>
    </row>
    <row r="654" spans="1:5" x14ac:dyDescent="0.25">
      <c r="A654" s="324" t="s">
        <v>1769</v>
      </c>
      <c r="B654" s="326" t="s">
        <v>1770</v>
      </c>
      <c r="C654" s="327"/>
      <c r="D654" s="330" t="s">
        <v>46</v>
      </c>
      <c r="E654" s="291" t="s">
        <v>1437</v>
      </c>
    </row>
    <row r="655" spans="1:5" x14ac:dyDescent="0.25">
      <c r="A655" s="332"/>
      <c r="B655" s="333"/>
      <c r="C655" s="334"/>
      <c r="D655" s="335"/>
      <c r="E655" s="292" t="s">
        <v>1438</v>
      </c>
    </row>
    <row r="656" spans="1:5" x14ac:dyDescent="0.25">
      <c r="A656" s="316" t="s">
        <v>1771</v>
      </c>
      <c r="B656" s="318" t="s">
        <v>1770</v>
      </c>
      <c r="C656" s="319"/>
      <c r="D656" s="322" t="s">
        <v>46</v>
      </c>
      <c r="E656" s="293" t="s">
        <v>1437</v>
      </c>
    </row>
    <row r="657" spans="1:5" x14ac:dyDescent="0.25">
      <c r="A657" s="317"/>
      <c r="B657" s="320"/>
      <c r="C657" s="321"/>
      <c r="D657" s="323"/>
      <c r="E657" s="294" t="s">
        <v>1438</v>
      </c>
    </row>
    <row r="658" spans="1:5" x14ac:dyDescent="0.25">
      <c r="A658" s="324" t="s">
        <v>1772</v>
      </c>
      <c r="B658" s="326" t="s">
        <v>1770</v>
      </c>
      <c r="C658" s="327"/>
      <c r="D658" s="330" t="s">
        <v>46</v>
      </c>
      <c r="E658" s="291" t="s">
        <v>1437</v>
      </c>
    </row>
    <row r="659" spans="1:5" x14ac:dyDescent="0.25">
      <c r="A659" s="332"/>
      <c r="B659" s="333"/>
      <c r="C659" s="334"/>
      <c r="D659" s="335"/>
      <c r="E659" s="292" t="s">
        <v>1438</v>
      </c>
    </row>
    <row r="660" spans="1:5" x14ac:dyDescent="0.25">
      <c r="A660" s="316" t="s">
        <v>1464</v>
      </c>
      <c r="B660" s="318" t="s">
        <v>1770</v>
      </c>
      <c r="C660" s="319"/>
      <c r="D660" s="322" t="s">
        <v>46</v>
      </c>
      <c r="E660" s="293" t="s">
        <v>1437</v>
      </c>
    </row>
    <row r="661" spans="1:5" x14ac:dyDescent="0.25">
      <c r="A661" s="317"/>
      <c r="B661" s="320"/>
      <c r="C661" s="321"/>
      <c r="D661" s="323"/>
      <c r="E661" s="294" t="s">
        <v>1438</v>
      </c>
    </row>
    <row r="662" spans="1:5" x14ac:dyDescent="0.25">
      <c r="A662" s="324" t="s">
        <v>1773</v>
      </c>
      <c r="B662" s="326" t="s">
        <v>1770</v>
      </c>
      <c r="C662" s="327"/>
      <c r="D662" s="330" t="s">
        <v>46</v>
      </c>
      <c r="E662" s="291" t="s">
        <v>1437</v>
      </c>
    </row>
    <row r="663" spans="1:5" x14ac:dyDescent="0.25">
      <c r="A663" s="332"/>
      <c r="B663" s="333"/>
      <c r="C663" s="334"/>
      <c r="D663" s="335"/>
      <c r="E663" s="292" t="s">
        <v>1438</v>
      </c>
    </row>
    <row r="664" spans="1:5" x14ac:dyDescent="0.25">
      <c r="A664" s="316" t="s">
        <v>1774</v>
      </c>
      <c r="B664" s="318" t="s">
        <v>1770</v>
      </c>
      <c r="C664" s="319"/>
      <c r="D664" s="322" t="s">
        <v>46</v>
      </c>
      <c r="E664" s="293" t="s">
        <v>1437</v>
      </c>
    </row>
    <row r="665" spans="1:5" x14ac:dyDescent="0.25">
      <c r="A665" s="317"/>
      <c r="B665" s="320"/>
      <c r="C665" s="321"/>
      <c r="D665" s="323"/>
      <c r="E665" s="294" t="s">
        <v>1438</v>
      </c>
    </row>
    <row r="666" spans="1:5" x14ac:dyDescent="0.25">
      <c r="A666" s="324" t="s">
        <v>1775</v>
      </c>
      <c r="B666" s="326" t="s">
        <v>1770</v>
      </c>
      <c r="C666" s="327"/>
      <c r="D666" s="330" t="s">
        <v>46</v>
      </c>
      <c r="E666" s="291" t="s">
        <v>1437</v>
      </c>
    </row>
    <row r="667" spans="1:5" x14ac:dyDescent="0.25">
      <c r="A667" s="332"/>
      <c r="B667" s="333"/>
      <c r="C667" s="334"/>
      <c r="D667" s="335"/>
      <c r="E667" s="292" t="s">
        <v>1438</v>
      </c>
    </row>
    <row r="668" spans="1:5" x14ac:dyDescent="0.25">
      <c r="A668" s="316" t="s">
        <v>1776</v>
      </c>
      <c r="B668" s="318" t="s">
        <v>1770</v>
      </c>
      <c r="C668" s="319"/>
      <c r="D668" s="322" t="s">
        <v>46</v>
      </c>
      <c r="E668" s="293" t="s">
        <v>1437</v>
      </c>
    </row>
    <row r="669" spans="1:5" x14ac:dyDescent="0.25">
      <c r="A669" s="317"/>
      <c r="B669" s="320"/>
      <c r="C669" s="321"/>
      <c r="D669" s="323"/>
      <c r="E669" s="294" t="s">
        <v>1438</v>
      </c>
    </row>
    <row r="670" spans="1:5" x14ac:dyDescent="0.25">
      <c r="A670" s="324" t="s">
        <v>1777</v>
      </c>
      <c r="B670" s="326" t="s">
        <v>1770</v>
      </c>
      <c r="C670" s="327"/>
      <c r="D670" s="330" t="s">
        <v>46</v>
      </c>
      <c r="E670" s="291" t="s">
        <v>1437</v>
      </c>
    </row>
    <row r="671" spans="1:5" x14ac:dyDescent="0.25">
      <c r="A671" s="332"/>
      <c r="B671" s="333"/>
      <c r="C671" s="334"/>
      <c r="D671" s="335"/>
      <c r="E671" s="292" t="s">
        <v>1438</v>
      </c>
    </row>
    <row r="672" spans="1:5" x14ac:dyDescent="0.25">
      <c r="A672" s="316" t="s">
        <v>1778</v>
      </c>
      <c r="B672" s="318" t="s">
        <v>1770</v>
      </c>
      <c r="C672" s="319"/>
      <c r="D672" s="322" t="s">
        <v>46</v>
      </c>
      <c r="E672" s="293" t="s">
        <v>1437</v>
      </c>
    </row>
    <row r="673" spans="1:5" x14ac:dyDescent="0.25">
      <c r="A673" s="317"/>
      <c r="B673" s="320"/>
      <c r="C673" s="321"/>
      <c r="D673" s="323"/>
      <c r="E673" s="294" t="s">
        <v>1438</v>
      </c>
    </row>
    <row r="674" spans="1:5" x14ac:dyDescent="0.25">
      <c r="A674" s="324" t="s">
        <v>1779</v>
      </c>
      <c r="B674" s="326" t="s">
        <v>1770</v>
      </c>
      <c r="C674" s="327"/>
      <c r="D674" s="330" t="s">
        <v>46</v>
      </c>
      <c r="E674" s="291" t="s">
        <v>1437</v>
      </c>
    </row>
    <row r="675" spans="1:5" x14ac:dyDescent="0.25">
      <c r="A675" s="332"/>
      <c r="B675" s="333"/>
      <c r="C675" s="334"/>
      <c r="D675" s="335"/>
      <c r="E675" s="292" t="s">
        <v>1438</v>
      </c>
    </row>
    <row r="676" spans="1:5" x14ac:dyDescent="0.25">
      <c r="A676" s="316" t="s">
        <v>1780</v>
      </c>
      <c r="B676" s="318" t="s">
        <v>1770</v>
      </c>
      <c r="C676" s="319"/>
      <c r="D676" s="322" t="s">
        <v>46</v>
      </c>
      <c r="E676" s="293" t="s">
        <v>1437</v>
      </c>
    </row>
    <row r="677" spans="1:5" x14ac:dyDescent="0.25">
      <c r="A677" s="317"/>
      <c r="B677" s="320"/>
      <c r="C677" s="321"/>
      <c r="D677" s="323"/>
      <c r="E677" s="294" t="s">
        <v>1438</v>
      </c>
    </row>
    <row r="678" spans="1:5" x14ac:dyDescent="0.25">
      <c r="A678" s="324" t="s">
        <v>1465</v>
      </c>
      <c r="B678" s="326" t="s">
        <v>1770</v>
      </c>
      <c r="C678" s="327"/>
      <c r="D678" s="330" t="s">
        <v>46</v>
      </c>
      <c r="E678" s="291" t="s">
        <v>1437</v>
      </c>
    </row>
    <row r="679" spans="1:5" x14ac:dyDescent="0.25">
      <c r="A679" s="332"/>
      <c r="B679" s="333"/>
      <c r="C679" s="334"/>
      <c r="D679" s="335"/>
      <c r="E679" s="292" t="s">
        <v>1438</v>
      </c>
    </row>
    <row r="680" spans="1:5" x14ac:dyDescent="0.25">
      <c r="A680" s="316" t="s">
        <v>1781</v>
      </c>
      <c r="B680" s="318" t="s">
        <v>1770</v>
      </c>
      <c r="C680" s="319"/>
      <c r="D680" s="322" t="s">
        <v>46</v>
      </c>
      <c r="E680" s="293" t="s">
        <v>1437</v>
      </c>
    </row>
    <row r="681" spans="1:5" x14ac:dyDescent="0.25">
      <c r="A681" s="317"/>
      <c r="B681" s="320"/>
      <c r="C681" s="321"/>
      <c r="D681" s="323"/>
      <c r="E681" s="294" t="s">
        <v>1438</v>
      </c>
    </row>
    <row r="682" spans="1:5" x14ac:dyDescent="0.25">
      <c r="A682" s="324" t="s">
        <v>1782</v>
      </c>
      <c r="B682" s="326" t="s">
        <v>1770</v>
      </c>
      <c r="C682" s="327"/>
      <c r="D682" s="330" t="s">
        <v>46</v>
      </c>
      <c r="E682" s="291" t="s">
        <v>1437</v>
      </c>
    </row>
    <row r="683" spans="1:5" x14ac:dyDescent="0.25">
      <c r="A683" s="332"/>
      <c r="B683" s="333"/>
      <c r="C683" s="334"/>
      <c r="D683" s="335"/>
      <c r="E683" s="292" t="s">
        <v>1438</v>
      </c>
    </row>
    <row r="684" spans="1:5" x14ac:dyDescent="0.25">
      <c r="A684" s="316" t="s">
        <v>1783</v>
      </c>
      <c r="B684" s="318" t="s">
        <v>1770</v>
      </c>
      <c r="C684" s="319"/>
      <c r="D684" s="322" t="s">
        <v>46</v>
      </c>
      <c r="E684" s="293" t="s">
        <v>1437</v>
      </c>
    </row>
    <row r="685" spans="1:5" x14ac:dyDescent="0.25">
      <c r="A685" s="317"/>
      <c r="B685" s="320"/>
      <c r="C685" s="321"/>
      <c r="D685" s="323"/>
      <c r="E685" s="294" t="s">
        <v>1438</v>
      </c>
    </row>
    <row r="686" spans="1:5" x14ac:dyDescent="0.25">
      <c r="A686" s="324" t="s">
        <v>1784</v>
      </c>
      <c r="B686" s="326" t="s">
        <v>1785</v>
      </c>
      <c r="C686" s="327"/>
      <c r="D686" s="330" t="s">
        <v>46</v>
      </c>
      <c r="E686" s="291" t="s">
        <v>1437</v>
      </c>
    </row>
    <row r="687" spans="1:5" x14ac:dyDescent="0.25">
      <c r="A687" s="332"/>
      <c r="B687" s="333"/>
      <c r="C687" s="334"/>
      <c r="D687" s="335"/>
      <c r="E687" s="292" t="s">
        <v>1438</v>
      </c>
    </row>
    <row r="688" spans="1:5" x14ac:dyDescent="0.25">
      <c r="A688" s="316" t="s">
        <v>1786</v>
      </c>
      <c r="B688" s="318" t="s">
        <v>1785</v>
      </c>
      <c r="C688" s="319"/>
      <c r="D688" s="322" t="s">
        <v>46</v>
      </c>
      <c r="E688" s="293" t="s">
        <v>1437</v>
      </c>
    </row>
    <row r="689" spans="1:5" x14ac:dyDescent="0.25">
      <c r="A689" s="317"/>
      <c r="B689" s="320"/>
      <c r="C689" s="321"/>
      <c r="D689" s="323"/>
      <c r="E689" s="294" t="s">
        <v>1438</v>
      </c>
    </row>
    <row r="690" spans="1:5" x14ac:dyDescent="0.25">
      <c r="A690" s="324" t="s">
        <v>1787</v>
      </c>
      <c r="B690" s="326" t="s">
        <v>1788</v>
      </c>
      <c r="C690" s="327"/>
      <c r="D690" s="330" t="s">
        <v>46</v>
      </c>
      <c r="E690" s="291" t="s">
        <v>1437</v>
      </c>
    </row>
    <row r="691" spans="1:5" x14ac:dyDescent="0.25">
      <c r="A691" s="332"/>
      <c r="B691" s="333"/>
      <c r="C691" s="334"/>
      <c r="D691" s="335"/>
      <c r="E691" s="292" t="s">
        <v>1438</v>
      </c>
    </row>
    <row r="692" spans="1:5" x14ac:dyDescent="0.25">
      <c r="A692" s="316" t="s">
        <v>1789</v>
      </c>
      <c r="B692" s="318" t="s">
        <v>1788</v>
      </c>
      <c r="C692" s="319"/>
      <c r="D692" s="322" t="s">
        <v>46</v>
      </c>
      <c r="E692" s="293" t="s">
        <v>1437</v>
      </c>
    </row>
    <row r="693" spans="1:5" x14ac:dyDescent="0.25">
      <c r="A693" s="317"/>
      <c r="B693" s="320"/>
      <c r="C693" s="321"/>
      <c r="D693" s="323"/>
      <c r="E693" s="294" t="s">
        <v>1438</v>
      </c>
    </row>
    <row r="694" spans="1:5" x14ac:dyDescent="0.25">
      <c r="A694" s="324" t="s">
        <v>1790</v>
      </c>
      <c r="B694" s="326" t="s">
        <v>1785</v>
      </c>
      <c r="C694" s="327"/>
      <c r="D694" s="330" t="s">
        <v>46</v>
      </c>
      <c r="E694" s="291" t="s">
        <v>1437</v>
      </c>
    </row>
    <row r="695" spans="1:5" x14ac:dyDescent="0.25">
      <c r="A695" s="332"/>
      <c r="B695" s="333"/>
      <c r="C695" s="334"/>
      <c r="D695" s="335"/>
      <c r="E695" s="292" t="s">
        <v>1438</v>
      </c>
    </row>
    <row r="696" spans="1:5" x14ac:dyDescent="0.25">
      <c r="A696" s="316" t="s">
        <v>1791</v>
      </c>
      <c r="B696" s="318" t="s">
        <v>1785</v>
      </c>
      <c r="C696" s="319"/>
      <c r="D696" s="322" t="s">
        <v>46</v>
      </c>
      <c r="E696" s="293" t="s">
        <v>1437</v>
      </c>
    </row>
    <row r="697" spans="1:5" x14ac:dyDescent="0.25">
      <c r="A697" s="317"/>
      <c r="B697" s="320"/>
      <c r="C697" s="321"/>
      <c r="D697" s="323"/>
      <c r="E697" s="294" t="s">
        <v>1438</v>
      </c>
    </row>
    <row r="698" spans="1:5" x14ac:dyDescent="0.25">
      <c r="A698" s="324" t="s">
        <v>1792</v>
      </c>
      <c r="B698" s="326" t="s">
        <v>1788</v>
      </c>
      <c r="C698" s="327"/>
      <c r="D698" s="330" t="s">
        <v>46</v>
      </c>
      <c r="E698" s="291" t="s">
        <v>1437</v>
      </c>
    </row>
    <row r="699" spans="1:5" x14ac:dyDescent="0.25">
      <c r="A699" s="332"/>
      <c r="B699" s="333"/>
      <c r="C699" s="334"/>
      <c r="D699" s="335"/>
      <c r="E699" s="292" t="s">
        <v>1438</v>
      </c>
    </row>
    <row r="700" spans="1:5" x14ac:dyDescent="0.25">
      <c r="A700" s="316" t="s">
        <v>1793</v>
      </c>
      <c r="B700" s="318" t="s">
        <v>1785</v>
      </c>
      <c r="C700" s="319"/>
      <c r="D700" s="322" t="s">
        <v>46</v>
      </c>
      <c r="E700" s="293" t="s">
        <v>1437</v>
      </c>
    </row>
    <row r="701" spans="1:5" x14ac:dyDescent="0.25">
      <c r="A701" s="317"/>
      <c r="B701" s="320"/>
      <c r="C701" s="321"/>
      <c r="D701" s="323"/>
      <c r="E701" s="294" t="s">
        <v>1438</v>
      </c>
    </row>
    <row r="702" spans="1:5" x14ac:dyDescent="0.25">
      <c r="A702" s="324" t="s">
        <v>1794</v>
      </c>
      <c r="B702" s="326" t="s">
        <v>1788</v>
      </c>
      <c r="C702" s="327"/>
      <c r="D702" s="330" t="s">
        <v>46</v>
      </c>
      <c r="E702" s="291" t="s">
        <v>1437</v>
      </c>
    </row>
    <row r="703" spans="1:5" x14ac:dyDescent="0.25">
      <c r="A703" s="332"/>
      <c r="B703" s="333"/>
      <c r="C703" s="334"/>
      <c r="D703" s="335"/>
      <c r="E703" s="292" t="s">
        <v>1438</v>
      </c>
    </row>
    <row r="704" spans="1:5" x14ac:dyDescent="0.25">
      <c r="A704" s="316" t="s">
        <v>1795</v>
      </c>
      <c r="B704" s="318" t="s">
        <v>1796</v>
      </c>
      <c r="C704" s="319"/>
      <c r="D704" s="322" t="s">
        <v>46</v>
      </c>
      <c r="E704" s="293" t="s">
        <v>1437</v>
      </c>
    </row>
    <row r="705" spans="1:5" x14ac:dyDescent="0.25">
      <c r="A705" s="317"/>
      <c r="B705" s="320"/>
      <c r="C705" s="321"/>
      <c r="D705" s="323"/>
      <c r="E705" s="294" t="s">
        <v>1438</v>
      </c>
    </row>
    <row r="706" spans="1:5" x14ac:dyDescent="0.25">
      <c r="A706" s="324" t="s">
        <v>1797</v>
      </c>
      <c r="B706" s="326" t="s">
        <v>1796</v>
      </c>
      <c r="C706" s="327"/>
      <c r="D706" s="330" t="s">
        <v>46</v>
      </c>
      <c r="E706" s="291" t="s">
        <v>1437</v>
      </c>
    </row>
    <row r="707" spans="1:5" x14ac:dyDescent="0.25">
      <c r="A707" s="332"/>
      <c r="B707" s="333"/>
      <c r="C707" s="334"/>
      <c r="D707" s="335"/>
      <c r="E707" s="292" t="s">
        <v>1438</v>
      </c>
    </row>
    <row r="708" spans="1:5" x14ac:dyDescent="0.25">
      <c r="A708" s="316" t="s">
        <v>1798</v>
      </c>
      <c r="B708" s="318" t="s">
        <v>1796</v>
      </c>
      <c r="C708" s="319"/>
      <c r="D708" s="322" t="s">
        <v>46</v>
      </c>
      <c r="E708" s="293" t="s">
        <v>1437</v>
      </c>
    </row>
    <row r="709" spans="1:5" x14ac:dyDescent="0.25">
      <c r="A709" s="317"/>
      <c r="B709" s="320"/>
      <c r="C709" s="321"/>
      <c r="D709" s="323"/>
      <c r="E709" s="294" t="s">
        <v>1438</v>
      </c>
    </row>
    <row r="710" spans="1:5" x14ac:dyDescent="0.25">
      <c r="A710" s="324" t="s">
        <v>1799</v>
      </c>
      <c r="B710" s="326" t="s">
        <v>1796</v>
      </c>
      <c r="C710" s="327"/>
      <c r="D710" s="330" t="s">
        <v>46</v>
      </c>
      <c r="E710" s="291" t="s">
        <v>1437</v>
      </c>
    </row>
    <row r="711" spans="1:5" x14ac:dyDescent="0.25">
      <c r="A711" s="332"/>
      <c r="B711" s="333"/>
      <c r="C711" s="334"/>
      <c r="D711" s="335"/>
      <c r="E711" s="292" t="s">
        <v>1438</v>
      </c>
    </row>
    <row r="712" spans="1:5" x14ac:dyDescent="0.25">
      <c r="A712" s="316" t="s">
        <v>1800</v>
      </c>
      <c r="B712" s="318" t="s">
        <v>1801</v>
      </c>
      <c r="C712" s="319"/>
      <c r="D712" s="322" t="s">
        <v>46</v>
      </c>
      <c r="E712" s="293" t="s">
        <v>1437</v>
      </c>
    </row>
    <row r="713" spans="1:5" x14ac:dyDescent="0.25">
      <c r="A713" s="317"/>
      <c r="B713" s="320"/>
      <c r="C713" s="321"/>
      <c r="D713" s="323"/>
      <c r="E713" s="294" t="s">
        <v>1438</v>
      </c>
    </row>
    <row r="714" spans="1:5" x14ac:dyDescent="0.25">
      <c r="A714" s="324" t="s">
        <v>1802</v>
      </c>
      <c r="B714" s="326" t="s">
        <v>1801</v>
      </c>
      <c r="C714" s="327"/>
      <c r="D714" s="330" t="s">
        <v>46</v>
      </c>
      <c r="E714" s="291" t="s">
        <v>1437</v>
      </c>
    </row>
    <row r="715" spans="1:5" x14ac:dyDescent="0.25">
      <c r="A715" s="332"/>
      <c r="B715" s="333"/>
      <c r="C715" s="334"/>
      <c r="D715" s="335"/>
      <c r="E715" s="292" t="s">
        <v>1438</v>
      </c>
    </row>
    <row r="716" spans="1:5" x14ac:dyDescent="0.25">
      <c r="A716" s="316" t="s">
        <v>1803</v>
      </c>
      <c r="B716" s="318" t="s">
        <v>1801</v>
      </c>
      <c r="C716" s="319"/>
      <c r="D716" s="322" t="s">
        <v>46</v>
      </c>
      <c r="E716" s="293" t="s">
        <v>1437</v>
      </c>
    </row>
    <row r="717" spans="1:5" x14ac:dyDescent="0.25">
      <c r="A717" s="317"/>
      <c r="B717" s="320"/>
      <c r="C717" s="321"/>
      <c r="D717" s="323"/>
      <c r="E717" s="294" t="s">
        <v>1438</v>
      </c>
    </row>
    <row r="718" spans="1:5" x14ac:dyDescent="0.25">
      <c r="A718" s="324" t="s">
        <v>1804</v>
      </c>
      <c r="B718" s="326" t="s">
        <v>1801</v>
      </c>
      <c r="C718" s="327"/>
      <c r="D718" s="330" t="s">
        <v>46</v>
      </c>
      <c r="E718" s="291" t="s">
        <v>1437</v>
      </c>
    </row>
    <row r="719" spans="1:5" x14ac:dyDescent="0.25">
      <c r="A719" s="332"/>
      <c r="B719" s="333"/>
      <c r="C719" s="334"/>
      <c r="D719" s="335"/>
      <c r="E719" s="292" t="s">
        <v>1438</v>
      </c>
    </row>
    <row r="720" spans="1:5" x14ac:dyDescent="0.25">
      <c r="A720" s="316" t="s">
        <v>1805</v>
      </c>
      <c r="B720" s="318" t="s">
        <v>1801</v>
      </c>
      <c r="C720" s="319"/>
      <c r="D720" s="322" t="s">
        <v>46</v>
      </c>
      <c r="E720" s="293" t="s">
        <v>1437</v>
      </c>
    </row>
    <row r="721" spans="1:5" x14ac:dyDescent="0.25">
      <c r="A721" s="317"/>
      <c r="B721" s="320"/>
      <c r="C721" s="321"/>
      <c r="D721" s="323"/>
      <c r="E721" s="294" t="s">
        <v>1438</v>
      </c>
    </row>
    <row r="722" spans="1:5" x14ac:dyDescent="0.25">
      <c r="A722" s="324" t="s">
        <v>1806</v>
      </c>
      <c r="B722" s="326" t="s">
        <v>1801</v>
      </c>
      <c r="C722" s="327"/>
      <c r="D722" s="330" t="s">
        <v>46</v>
      </c>
      <c r="E722" s="291" t="s">
        <v>1437</v>
      </c>
    </row>
    <row r="723" spans="1:5" x14ac:dyDescent="0.25">
      <c r="A723" s="332"/>
      <c r="B723" s="333"/>
      <c r="C723" s="334"/>
      <c r="D723" s="335"/>
      <c r="E723" s="292" t="s">
        <v>1438</v>
      </c>
    </row>
    <row r="724" spans="1:5" x14ac:dyDescent="0.25">
      <c r="A724" s="316" t="s">
        <v>1807</v>
      </c>
      <c r="B724" s="318" t="s">
        <v>1808</v>
      </c>
      <c r="C724" s="319"/>
      <c r="D724" s="322" t="s">
        <v>46</v>
      </c>
      <c r="E724" s="293" t="s">
        <v>1437</v>
      </c>
    </row>
    <row r="725" spans="1:5" x14ac:dyDescent="0.25">
      <c r="A725" s="317"/>
      <c r="B725" s="320"/>
      <c r="C725" s="321"/>
      <c r="D725" s="323"/>
      <c r="E725" s="294" t="s">
        <v>1438</v>
      </c>
    </row>
    <row r="726" spans="1:5" x14ac:dyDescent="0.25">
      <c r="A726" s="324" t="s">
        <v>1809</v>
      </c>
      <c r="B726" s="326" t="s">
        <v>1808</v>
      </c>
      <c r="C726" s="327"/>
      <c r="D726" s="330" t="s">
        <v>46</v>
      </c>
      <c r="E726" s="291" t="s">
        <v>1437</v>
      </c>
    </row>
    <row r="727" spans="1:5" x14ac:dyDescent="0.25">
      <c r="A727" s="332"/>
      <c r="B727" s="333"/>
      <c r="C727" s="334"/>
      <c r="D727" s="335"/>
      <c r="E727" s="292" t="s">
        <v>1438</v>
      </c>
    </row>
    <row r="728" spans="1:5" x14ac:dyDescent="0.25">
      <c r="A728" s="316" t="s">
        <v>1810</v>
      </c>
      <c r="B728" s="318" t="s">
        <v>1808</v>
      </c>
      <c r="C728" s="319"/>
      <c r="D728" s="322" t="s">
        <v>46</v>
      </c>
      <c r="E728" s="293" t="s">
        <v>1437</v>
      </c>
    </row>
    <row r="729" spans="1:5" x14ac:dyDescent="0.25">
      <c r="A729" s="317"/>
      <c r="B729" s="320"/>
      <c r="C729" s="321"/>
      <c r="D729" s="323"/>
      <c r="E729" s="294" t="s">
        <v>1438</v>
      </c>
    </row>
    <row r="730" spans="1:5" x14ac:dyDescent="0.25">
      <c r="A730" s="324" t="s">
        <v>1811</v>
      </c>
      <c r="B730" s="326" t="s">
        <v>1808</v>
      </c>
      <c r="C730" s="327"/>
      <c r="D730" s="330" t="s">
        <v>46</v>
      </c>
      <c r="E730" s="291" t="s">
        <v>1437</v>
      </c>
    </row>
    <row r="731" spans="1:5" x14ac:dyDescent="0.25">
      <c r="A731" s="332"/>
      <c r="B731" s="333"/>
      <c r="C731" s="334"/>
      <c r="D731" s="335"/>
      <c r="E731" s="292" t="s">
        <v>1438</v>
      </c>
    </row>
    <row r="732" spans="1:5" x14ac:dyDescent="0.25">
      <c r="A732" s="316" t="s">
        <v>1812</v>
      </c>
      <c r="B732" s="318" t="s">
        <v>1808</v>
      </c>
      <c r="C732" s="319"/>
      <c r="D732" s="322" t="s">
        <v>46</v>
      </c>
      <c r="E732" s="293" t="s">
        <v>1437</v>
      </c>
    </row>
    <row r="733" spans="1:5" x14ac:dyDescent="0.25">
      <c r="A733" s="317"/>
      <c r="B733" s="320"/>
      <c r="C733" s="321"/>
      <c r="D733" s="323"/>
      <c r="E733" s="294" t="s">
        <v>1438</v>
      </c>
    </row>
    <row r="734" spans="1:5" x14ac:dyDescent="0.25">
      <c r="A734" s="324" t="s">
        <v>1813</v>
      </c>
      <c r="B734" s="326" t="s">
        <v>1749</v>
      </c>
      <c r="C734" s="327"/>
      <c r="D734" s="330" t="s">
        <v>46</v>
      </c>
      <c r="E734" s="291" t="s">
        <v>1437</v>
      </c>
    </row>
    <row r="735" spans="1:5" x14ac:dyDescent="0.25">
      <c r="A735" s="332"/>
      <c r="B735" s="333"/>
      <c r="C735" s="334"/>
      <c r="D735" s="335"/>
      <c r="E735" s="292" t="s">
        <v>1438</v>
      </c>
    </row>
    <row r="736" spans="1:5" x14ac:dyDescent="0.25">
      <c r="A736" s="316" t="s">
        <v>1690</v>
      </c>
      <c r="B736" s="318"/>
      <c r="C736" s="319"/>
      <c r="D736" s="322" t="s">
        <v>46</v>
      </c>
      <c r="E736" s="293" t="s">
        <v>1437</v>
      </c>
    </row>
    <row r="737" spans="1:5" x14ac:dyDescent="0.25">
      <c r="A737" s="317"/>
      <c r="B737" s="320"/>
      <c r="C737" s="321"/>
      <c r="D737" s="323"/>
      <c r="E737" s="294" t="s">
        <v>1438</v>
      </c>
    </row>
    <row r="738" spans="1:5" x14ac:dyDescent="0.25">
      <c r="A738" s="324" t="s">
        <v>1709</v>
      </c>
      <c r="B738" s="326"/>
      <c r="C738" s="327"/>
      <c r="D738" s="330" t="s">
        <v>46</v>
      </c>
      <c r="E738" s="291" t="s">
        <v>1437</v>
      </c>
    </row>
    <row r="739" spans="1:5" x14ac:dyDescent="0.25">
      <c r="A739" s="332"/>
      <c r="B739" s="333"/>
      <c r="C739" s="334"/>
      <c r="D739" s="335"/>
      <c r="E739" s="292" t="s">
        <v>1438</v>
      </c>
    </row>
    <row r="740" spans="1:5" x14ac:dyDescent="0.25">
      <c r="A740" s="316" t="s">
        <v>1715</v>
      </c>
      <c r="B740" s="318"/>
      <c r="C740" s="319"/>
      <c r="D740" s="322" t="s">
        <v>46</v>
      </c>
      <c r="E740" s="293" t="s">
        <v>1437</v>
      </c>
    </row>
    <row r="741" spans="1:5" x14ac:dyDescent="0.25">
      <c r="A741" s="317"/>
      <c r="B741" s="320"/>
      <c r="C741" s="321"/>
      <c r="D741" s="323"/>
      <c r="E741" s="294" t="s">
        <v>1438</v>
      </c>
    </row>
    <row r="742" spans="1:5" x14ac:dyDescent="0.25">
      <c r="A742" s="324" t="s">
        <v>1728</v>
      </c>
      <c r="B742" s="326"/>
      <c r="C742" s="327"/>
      <c r="D742" s="330" t="s">
        <v>46</v>
      </c>
      <c r="E742" s="291" t="s">
        <v>1437</v>
      </c>
    </row>
    <row r="743" spans="1:5" x14ac:dyDescent="0.25">
      <c r="A743" s="332"/>
      <c r="B743" s="333"/>
      <c r="C743" s="334"/>
      <c r="D743" s="335"/>
      <c r="E743" s="292" t="s">
        <v>1438</v>
      </c>
    </row>
    <row r="744" spans="1:5" x14ac:dyDescent="0.25">
      <c r="A744" s="316" t="s">
        <v>1749</v>
      </c>
      <c r="B744" s="318"/>
      <c r="C744" s="319"/>
      <c r="D744" s="322" t="s">
        <v>46</v>
      </c>
      <c r="E744" s="293" t="s">
        <v>1437</v>
      </c>
    </row>
    <row r="745" spans="1:5" x14ac:dyDescent="0.25">
      <c r="A745" s="317"/>
      <c r="B745" s="320"/>
      <c r="C745" s="321"/>
      <c r="D745" s="323"/>
      <c r="E745" s="294" t="s">
        <v>1438</v>
      </c>
    </row>
    <row r="746" spans="1:5" x14ac:dyDescent="0.25">
      <c r="A746" s="324" t="s">
        <v>1754</v>
      </c>
      <c r="B746" s="326"/>
      <c r="C746" s="327"/>
      <c r="D746" s="330" t="s">
        <v>46</v>
      </c>
      <c r="E746" s="291" t="s">
        <v>1437</v>
      </c>
    </row>
    <row r="747" spans="1:5" x14ac:dyDescent="0.25">
      <c r="A747" s="332"/>
      <c r="B747" s="333"/>
      <c r="C747" s="334"/>
      <c r="D747" s="335"/>
      <c r="E747" s="292" t="s">
        <v>1438</v>
      </c>
    </row>
    <row r="748" spans="1:5" x14ac:dyDescent="0.25">
      <c r="A748" s="316" t="s">
        <v>1761</v>
      </c>
      <c r="B748" s="318"/>
      <c r="C748" s="319"/>
      <c r="D748" s="322" t="s">
        <v>46</v>
      </c>
      <c r="E748" s="293" t="s">
        <v>1437</v>
      </c>
    </row>
    <row r="749" spans="1:5" x14ac:dyDescent="0.25">
      <c r="A749" s="317"/>
      <c r="B749" s="320"/>
      <c r="C749" s="321"/>
      <c r="D749" s="323"/>
      <c r="E749" s="294" t="s">
        <v>1438</v>
      </c>
    </row>
    <row r="750" spans="1:5" x14ac:dyDescent="0.25">
      <c r="A750" s="324" t="s">
        <v>1770</v>
      </c>
      <c r="B750" s="326"/>
      <c r="C750" s="327"/>
      <c r="D750" s="330" t="s">
        <v>46</v>
      </c>
      <c r="E750" s="291" t="s">
        <v>1437</v>
      </c>
    </row>
    <row r="751" spans="1:5" x14ac:dyDescent="0.25">
      <c r="A751" s="332"/>
      <c r="B751" s="333"/>
      <c r="C751" s="334"/>
      <c r="D751" s="335"/>
      <c r="E751" s="292" t="s">
        <v>1438</v>
      </c>
    </row>
    <row r="752" spans="1:5" x14ac:dyDescent="0.25">
      <c r="A752" s="316" t="s">
        <v>1785</v>
      </c>
      <c r="B752" s="318"/>
      <c r="C752" s="319"/>
      <c r="D752" s="322" t="s">
        <v>46</v>
      </c>
      <c r="E752" s="293" t="s">
        <v>1437</v>
      </c>
    </row>
    <row r="753" spans="1:5" x14ac:dyDescent="0.25">
      <c r="A753" s="317"/>
      <c r="B753" s="320"/>
      <c r="C753" s="321"/>
      <c r="D753" s="323"/>
      <c r="E753" s="294" t="s">
        <v>1438</v>
      </c>
    </row>
    <row r="754" spans="1:5" x14ac:dyDescent="0.25">
      <c r="A754" s="324" t="s">
        <v>1796</v>
      </c>
      <c r="B754" s="326"/>
      <c r="C754" s="327"/>
      <c r="D754" s="330" t="s">
        <v>46</v>
      </c>
      <c r="E754" s="291" t="s">
        <v>1437</v>
      </c>
    </row>
    <row r="755" spans="1:5" x14ac:dyDescent="0.25">
      <c r="A755" s="332"/>
      <c r="B755" s="333"/>
      <c r="C755" s="334"/>
      <c r="D755" s="335"/>
      <c r="E755" s="292" t="s">
        <v>1438</v>
      </c>
    </row>
    <row r="756" spans="1:5" x14ac:dyDescent="0.25">
      <c r="A756" s="316" t="s">
        <v>1801</v>
      </c>
      <c r="B756" s="318"/>
      <c r="C756" s="319"/>
      <c r="D756" s="322" t="s">
        <v>46</v>
      </c>
      <c r="E756" s="293" t="s">
        <v>1437</v>
      </c>
    </row>
    <row r="757" spans="1:5" x14ac:dyDescent="0.25">
      <c r="A757" s="317"/>
      <c r="B757" s="320"/>
      <c r="C757" s="321"/>
      <c r="D757" s="323"/>
      <c r="E757" s="294" t="s">
        <v>1438</v>
      </c>
    </row>
    <row r="758" spans="1:5" x14ac:dyDescent="0.25">
      <c r="A758" s="324" t="s">
        <v>1736</v>
      </c>
      <c r="B758" s="326"/>
      <c r="C758" s="327"/>
      <c r="D758" s="330" t="s">
        <v>46</v>
      </c>
      <c r="E758" s="291" t="s">
        <v>1437</v>
      </c>
    </row>
    <row r="759" spans="1:5" x14ac:dyDescent="0.25">
      <c r="A759" s="332"/>
      <c r="B759" s="333"/>
      <c r="C759" s="334"/>
      <c r="D759" s="335"/>
      <c r="E759" s="292" t="s">
        <v>1438</v>
      </c>
    </row>
    <row r="760" spans="1:5" x14ac:dyDescent="0.25">
      <c r="A760" s="316" t="s">
        <v>1814</v>
      </c>
      <c r="B760" s="318" t="s">
        <v>1715</v>
      </c>
      <c r="C760" s="319"/>
      <c r="D760" s="322" t="s">
        <v>46</v>
      </c>
      <c r="E760" s="293" t="s">
        <v>1437</v>
      </c>
    </row>
    <row r="761" spans="1:5" x14ac:dyDescent="0.25">
      <c r="A761" s="317"/>
      <c r="B761" s="320"/>
      <c r="C761" s="321"/>
      <c r="D761" s="323"/>
      <c r="E761" s="294" t="s">
        <v>1438</v>
      </c>
    </row>
    <row r="762" spans="1:5" x14ac:dyDescent="0.25">
      <c r="A762" s="324" t="s">
        <v>1815</v>
      </c>
      <c r="B762" s="326" t="s">
        <v>1728</v>
      </c>
      <c r="C762" s="327"/>
      <c r="D762" s="330" t="s">
        <v>46</v>
      </c>
      <c r="E762" s="291" t="s">
        <v>1437</v>
      </c>
    </row>
    <row r="763" spans="1:5" x14ac:dyDescent="0.25">
      <c r="A763" s="332"/>
      <c r="B763" s="333"/>
      <c r="C763" s="334"/>
      <c r="D763" s="335"/>
      <c r="E763" s="292" t="s">
        <v>1438</v>
      </c>
    </row>
    <row r="764" spans="1:5" x14ac:dyDescent="0.25">
      <c r="A764" s="316" t="s">
        <v>1816</v>
      </c>
      <c r="B764" s="318" t="s">
        <v>1736</v>
      </c>
      <c r="C764" s="319"/>
      <c r="D764" s="322" t="s">
        <v>46</v>
      </c>
      <c r="E764" s="293" t="s">
        <v>1437</v>
      </c>
    </row>
    <row r="765" spans="1:5" x14ac:dyDescent="0.25">
      <c r="A765" s="317"/>
      <c r="B765" s="320"/>
      <c r="C765" s="321"/>
      <c r="D765" s="323"/>
      <c r="E765" s="294" t="s">
        <v>1438</v>
      </c>
    </row>
    <row r="766" spans="1:5" x14ac:dyDescent="0.25">
      <c r="A766" s="324" t="s">
        <v>1817</v>
      </c>
      <c r="B766" s="326" t="s">
        <v>1761</v>
      </c>
      <c r="C766" s="327"/>
      <c r="D766" s="330" t="s">
        <v>46</v>
      </c>
      <c r="E766" s="291" t="s">
        <v>1437</v>
      </c>
    </row>
    <row r="767" spans="1:5" x14ac:dyDescent="0.25">
      <c r="A767" s="332"/>
      <c r="B767" s="333"/>
      <c r="C767" s="334"/>
      <c r="D767" s="335"/>
      <c r="E767" s="292" t="s">
        <v>1438</v>
      </c>
    </row>
    <row r="768" spans="1:5" x14ac:dyDescent="0.25">
      <c r="A768" s="316" t="s">
        <v>1818</v>
      </c>
      <c r="B768" s="318" t="s">
        <v>1770</v>
      </c>
      <c r="C768" s="319"/>
      <c r="D768" s="322" t="s">
        <v>46</v>
      </c>
      <c r="E768" s="293" t="s">
        <v>1437</v>
      </c>
    </row>
    <row r="769" spans="1:5" x14ac:dyDescent="0.25">
      <c r="A769" s="317"/>
      <c r="B769" s="320"/>
      <c r="C769" s="321"/>
      <c r="D769" s="323"/>
      <c r="E769" s="294" t="s">
        <v>1438</v>
      </c>
    </row>
    <row r="770" spans="1:5" x14ac:dyDescent="0.25">
      <c r="A770" s="324" t="s">
        <v>1819</v>
      </c>
      <c r="B770" s="326" t="s">
        <v>1796</v>
      </c>
      <c r="C770" s="327"/>
      <c r="D770" s="330" t="s">
        <v>46</v>
      </c>
      <c r="E770" s="291" t="s">
        <v>1437</v>
      </c>
    </row>
    <row r="771" spans="1:5" x14ac:dyDescent="0.25">
      <c r="A771" s="332"/>
      <c r="B771" s="333"/>
      <c r="C771" s="334"/>
      <c r="D771" s="335"/>
      <c r="E771" s="292" t="s">
        <v>1438</v>
      </c>
    </row>
    <row r="772" spans="1:5" x14ac:dyDescent="0.25">
      <c r="A772" s="316" t="s">
        <v>1820</v>
      </c>
      <c r="B772" s="318" t="s">
        <v>1808</v>
      </c>
      <c r="C772" s="319"/>
      <c r="D772" s="322" t="s">
        <v>46</v>
      </c>
      <c r="E772" s="293" t="s">
        <v>1437</v>
      </c>
    </row>
    <row r="773" spans="1:5" x14ac:dyDescent="0.25">
      <c r="A773" s="317"/>
      <c r="B773" s="320"/>
      <c r="C773" s="321"/>
      <c r="D773" s="323"/>
      <c r="E773" s="294" t="s">
        <v>1438</v>
      </c>
    </row>
    <row r="774" spans="1:5" x14ac:dyDescent="0.25">
      <c r="A774" s="324" t="s">
        <v>1808</v>
      </c>
      <c r="B774" s="326"/>
      <c r="C774" s="327"/>
      <c r="D774" s="330" t="s">
        <v>46</v>
      </c>
      <c r="E774" s="291" t="s">
        <v>1437</v>
      </c>
    </row>
    <row r="775" spans="1:5" x14ac:dyDescent="0.25">
      <c r="A775" s="332"/>
      <c r="B775" s="333"/>
      <c r="C775" s="334"/>
      <c r="D775" s="335"/>
      <c r="E775" s="292" t="s">
        <v>1438</v>
      </c>
    </row>
    <row r="776" spans="1:5" x14ac:dyDescent="0.25">
      <c r="A776" s="289" t="s">
        <v>1821</v>
      </c>
      <c r="B776" s="338"/>
      <c r="C776" s="339"/>
      <c r="D776" s="279" t="s">
        <v>46</v>
      </c>
      <c r="E776" s="290"/>
    </row>
    <row r="777" spans="1:5" x14ac:dyDescent="0.25">
      <c r="A777" s="324" t="s">
        <v>1822</v>
      </c>
      <c r="B777" s="326" t="s">
        <v>1690</v>
      </c>
      <c r="C777" s="327"/>
      <c r="D777" s="330" t="s">
        <v>46</v>
      </c>
      <c r="E777" s="291" t="s">
        <v>1437</v>
      </c>
    </row>
    <row r="778" spans="1:5" x14ac:dyDescent="0.25">
      <c r="A778" s="332"/>
      <c r="B778" s="333"/>
      <c r="C778" s="334"/>
      <c r="D778" s="335"/>
      <c r="E778" s="292" t="s">
        <v>1438</v>
      </c>
    </row>
    <row r="779" spans="1:5" x14ac:dyDescent="0.25">
      <c r="A779" s="316" t="s">
        <v>1823</v>
      </c>
      <c r="B779" s="318" t="s">
        <v>1808</v>
      </c>
      <c r="C779" s="319"/>
      <c r="D779" s="322" t="s">
        <v>46</v>
      </c>
      <c r="E779" s="293" t="s">
        <v>1437</v>
      </c>
    </row>
    <row r="780" spans="1:5" x14ac:dyDescent="0.25">
      <c r="A780" s="317"/>
      <c r="B780" s="320"/>
      <c r="C780" s="321"/>
      <c r="D780" s="323"/>
      <c r="E780" s="294" t="s">
        <v>1438</v>
      </c>
    </row>
    <row r="781" spans="1:5" x14ac:dyDescent="0.25">
      <c r="A781" s="324" t="s">
        <v>1824</v>
      </c>
      <c r="B781" s="326" t="s">
        <v>1788</v>
      </c>
      <c r="C781" s="327"/>
      <c r="D781" s="330" t="s">
        <v>46</v>
      </c>
      <c r="E781" s="291" t="s">
        <v>1437</v>
      </c>
    </row>
    <row r="782" spans="1:5" x14ac:dyDescent="0.25">
      <c r="A782" s="332"/>
      <c r="B782" s="333"/>
      <c r="C782" s="334"/>
      <c r="D782" s="335"/>
      <c r="E782" s="292" t="s">
        <v>1438</v>
      </c>
    </row>
    <row r="783" spans="1:5" x14ac:dyDescent="0.25">
      <c r="A783" s="316" t="s">
        <v>1825</v>
      </c>
      <c r="B783" s="318" t="s">
        <v>1808</v>
      </c>
      <c r="C783" s="319"/>
      <c r="D783" s="322" t="s">
        <v>46</v>
      </c>
      <c r="E783" s="293" t="s">
        <v>1437</v>
      </c>
    </row>
    <row r="784" spans="1:5" x14ac:dyDescent="0.25">
      <c r="A784" s="317"/>
      <c r="B784" s="320"/>
      <c r="C784" s="321"/>
      <c r="D784" s="323"/>
      <c r="E784" s="294" t="s">
        <v>1438</v>
      </c>
    </row>
    <row r="785" spans="1:5" x14ac:dyDescent="0.25">
      <c r="A785" s="324" t="s">
        <v>1826</v>
      </c>
      <c r="B785" s="326" t="s">
        <v>1728</v>
      </c>
      <c r="C785" s="327"/>
      <c r="D785" s="330" t="s">
        <v>46</v>
      </c>
      <c r="E785" s="291" t="s">
        <v>1437</v>
      </c>
    </row>
    <row r="786" spans="1:5" x14ac:dyDescent="0.25">
      <c r="A786" s="332"/>
      <c r="B786" s="333"/>
      <c r="C786" s="334"/>
      <c r="D786" s="335"/>
      <c r="E786" s="292" t="s">
        <v>1438</v>
      </c>
    </row>
    <row r="787" spans="1:5" x14ac:dyDescent="0.25">
      <c r="A787" s="316" t="s">
        <v>1827</v>
      </c>
      <c r="B787" s="318" t="s">
        <v>1728</v>
      </c>
      <c r="C787" s="319"/>
      <c r="D787" s="322" t="s">
        <v>46</v>
      </c>
      <c r="E787" s="293" t="s">
        <v>1437</v>
      </c>
    </row>
    <row r="788" spans="1:5" x14ac:dyDescent="0.25">
      <c r="A788" s="317"/>
      <c r="B788" s="320"/>
      <c r="C788" s="321"/>
      <c r="D788" s="323"/>
      <c r="E788" s="294" t="s">
        <v>1438</v>
      </c>
    </row>
    <row r="789" spans="1:5" x14ac:dyDescent="0.25">
      <c r="A789" s="324" t="s">
        <v>1788</v>
      </c>
      <c r="B789" s="326"/>
      <c r="C789" s="327"/>
      <c r="D789" s="330" t="s">
        <v>46</v>
      </c>
      <c r="E789" s="291" t="s">
        <v>1437</v>
      </c>
    </row>
    <row r="790" spans="1:5" x14ac:dyDescent="0.25">
      <c r="A790" s="332"/>
      <c r="B790" s="333"/>
      <c r="C790" s="334"/>
      <c r="D790" s="335"/>
      <c r="E790" s="292" t="s">
        <v>1438</v>
      </c>
    </row>
    <row r="791" spans="1:5" x14ac:dyDescent="0.25">
      <c r="A791" s="316" t="s">
        <v>1828</v>
      </c>
      <c r="B791" s="318"/>
      <c r="C791" s="319"/>
      <c r="D791" s="322" t="s">
        <v>47</v>
      </c>
      <c r="E791" s="293" t="s">
        <v>1437</v>
      </c>
    </row>
    <row r="792" spans="1:5" x14ac:dyDescent="0.25">
      <c r="A792" s="317"/>
      <c r="B792" s="320"/>
      <c r="C792" s="321"/>
      <c r="D792" s="323"/>
      <c r="E792" s="294" t="s">
        <v>1438</v>
      </c>
    </row>
    <row r="793" spans="1:5" x14ac:dyDescent="0.25">
      <c r="A793" s="324" t="s">
        <v>1829</v>
      </c>
      <c r="B793" s="326"/>
      <c r="C793" s="327"/>
      <c r="D793" s="330" t="s">
        <v>47</v>
      </c>
      <c r="E793" s="291" t="s">
        <v>1437</v>
      </c>
    </row>
    <row r="794" spans="1:5" x14ac:dyDescent="0.25">
      <c r="A794" s="332"/>
      <c r="B794" s="333"/>
      <c r="C794" s="334"/>
      <c r="D794" s="335"/>
      <c r="E794" s="292" t="s">
        <v>1438</v>
      </c>
    </row>
    <row r="795" spans="1:5" x14ac:dyDescent="0.25">
      <c r="A795" s="316" t="s">
        <v>1830</v>
      </c>
      <c r="B795" s="318"/>
      <c r="C795" s="319"/>
      <c r="D795" s="322" t="s">
        <v>47</v>
      </c>
      <c r="E795" s="293" t="s">
        <v>1437</v>
      </c>
    </row>
    <row r="796" spans="1:5" x14ac:dyDescent="0.25">
      <c r="A796" s="317"/>
      <c r="B796" s="320"/>
      <c r="C796" s="321"/>
      <c r="D796" s="323"/>
      <c r="E796" s="294" t="s">
        <v>1438</v>
      </c>
    </row>
    <row r="797" spans="1:5" x14ac:dyDescent="0.25">
      <c r="A797" s="324" t="s">
        <v>1831</v>
      </c>
      <c r="B797" s="326"/>
      <c r="C797" s="327"/>
      <c r="D797" s="330" t="s">
        <v>47</v>
      </c>
      <c r="E797" s="291" t="s">
        <v>1437</v>
      </c>
    </row>
    <row r="798" spans="1:5" x14ac:dyDescent="0.25">
      <c r="A798" s="332"/>
      <c r="B798" s="333"/>
      <c r="C798" s="334"/>
      <c r="D798" s="335"/>
      <c r="E798" s="292" t="s">
        <v>1438</v>
      </c>
    </row>
    <row r="799" spans="1:5" x14ac:dyDescent="0.25">
      <c r="A799" s="316" t="s">
        <v>1832</v>
      </c>
      <c r="B799" s="318"/>
      <c r="C799" s="319"/>
      <c r="D799" s="322" t="s">
        <v>47</v>
      </c>
      <c r="E799" s="293" t="s">
        <v>1437</v>
      </c>
    </row>
    <row r="800" spans="1:5" x14ac:dyDescent="0.25">
      <c r="A800" s="317"/>
      <c r="B800" s="320"/>
      <c r="C800" s="321"/>
      <c r="D800" s="323"/>
      <c r="E800" s="294" t="s">
        <v>1438</v>
      </c>
    </row>
    <row r="801" spans="1:5" x14ac:dyDescent="0.25">
      <c r="A801" s="324" t="s">
        <v>1833</v>
      </c>
      <c r="B801" s="326"/>
      <c r="C801" s="327"/>
      <c r="D801" s="330" t="s">
        <v>47</v>
      </c>
      <c r="E801" s="291" t="s">
        <v>1437</v>
      </c>
    </row>
    <row r="802" spans="1:5" x14ac:dyDescent="0.25">
      <c r="A802" s="332"/>
      <c r="B802" s="333"/>
      <c r="C802" s="334"/>
      <c r="D802" s="335"/>
      <c r="E802" s="292" t="s">
        <v>1438</v>
      </c>
    </row>
    <row r="803" spans="1:5" x14ac:dyDescent="0.25">
      <c r="A803" s="316" t="s">
        <v>1834</v>
      </c>
      <c r="B803" s="318"/>
      <c r="C803" s="319"/>
      <c r="D803" s="322" t="s">
        <v>47</v>
      </c>
      <c r="E803" s="293" t="s">
        <v>1437</v>
      </c>
    </row>
    <row r="804" spans="1:5" x14ac:dyDescent="0.25">
      <c r="A804" s="317"/>
      <c r="B804" s="320"/>
      <c r="C804" s="321"/>
      <c r="D804" s="323"/>
      <c r="E804" s="294" t="s">
        <v>1438</v>
      </c>
    </row>
    <row r="805" spans="1:5" x14ac:dyDescent="0.25">
      <c r="A805" s="324" t="s">
        <v>1835</v>
      </c>
      <c r="B805" s="326"/>
      <c r="C805" s="327"/>
      <c r="D805" s="330" t="s">
        <v>47</v>
      </c>
      <c r="E805" s="291" t="s">
        <v>1437</v>
      </c>
    </row>
    <row r="806" spans="1:5" x14ac:dyDescent="0.25">
      <c r="A806" s="332"/>
      <c r="B806" s="333"/>
      <c r="C806" s="334"/>
      <c r="D806" s="335"/>
      <c r="E806" s="292" t="s">
        <v>1438</v>
      </c>
    </row>
    <row r="807" spans="1:5" x14ac:dyDescent="0.25">
      <c r="A807" s="316" t="s">
        <v>1836</v>
      </c>
      <c r="B807" s="318"/>
      <c r="C807" s="319"/>
      <c r="D807" s="322" t="s">
        <v>47</v>
      </c>
      <c r="E807" s="293" t="s">
        <v>1437</v>
      </c>
    </row>
    <row r="808" spans="1:5" x14ac:dyDescent="0.25">
      <c r="A808" s="317"/>
      <c r="B808" s="320"/>
      <c r="C808" s="321"/>
      <c r="D808" s="323"/>
      <c r="E808" s="294" t="s">
        <v>1438</v>
      </c>
    </row>
    <row r="809" spans="1:5" x14ac:dyDescent="0.25">
      <c r="A809" s="324" t="s">
        <v>1837</v>
      </c>
      <c r="B809" s="326"/>
      <c r="C809" s="327"/>
      <c r="D809" s="330" t="s">
        <v>47</v>
      </c>
      <c r="E809" s="291" t="s">
        <v>1437</v>
      </c>
    </row>
    <row r="810" spans="1:5" x14ac:dyDescent="0.25">
      <c r="A810" s="332"/>
      <c r="B810" s="333"/>
      <c r="C810" s="334"/>
      <c r="D810" s="335"/>
      <c r="E810" s="292" t="s">
        <v>1438</v>
      </c>
    </row>
    <row r="811" spans="1:5" x14ac:dyDescent="0.25">
      <c r="A811" s="316" t="s">
        <v>1838</v>
      </c>
      <c r="B811" s="318"/>
      <c r="C811" s="319"/>
      <c r="D811" s="322" t="s">
        <v>47</v>
      </c>
      <c r="E811" s="293" t="s">
        <v>1437</v>
      </c>
    </row>
    <row r="812" spans="1:5" x14ac:dyDescent="0.25">
      <c r="A812" s="317"/>
      <c r="B812" s="320"/>
      <c r="C812" s="321"/>
      <c r="D812" s="323"/>
      <c r="E812" s="294" t="s">
        <v>1438</v>
      </c>
    </row>
    <row r="813" spans="1:5" x14ac:dyDescent="0.25">
      <c r="A813" s="324" t="s">
        <v>1839</v>
      </c>
      <c r="B813" s="326"/>
      <c r="C813" s="327"/>
      <c r="D813" s="330" t="s">
        <v>47</v>
      </c>
      <c r="E813" s="291" t="s">
        <v>1437</v>
      </c>
    </row>
    <row r="814" spans="1:5" x14ac:dyDescent="0.25">
      <c r="A814" s="332"/>
      <c r="B814" s="333"/>
      <c r="C814" s="334"/>
      <c r="D814" s="335"/>
      <c r="E814" s="292" t="s">
        <v>1438</v>
      </c>
    </row>
    <row r="815" spans="1:5" x14ac:dyDescent="0.25">
      <c r="A815" s="316" t="s">
        <v>1840</v>
      </c>
      <c r="B815" s="318"/>
      <c r="C815" s="319"/>
      <c r="D815" s="322" t="s">
        <v>47</v>
      </c>
      <c r="E815" s="293" t="s">
        <v>1437</v>
      </c>
    </row>
    <row r="816" spans="1:5" x14ac:dyDescent="0.25">
      <c r="A816" s="317"/>
      <c r="B816" s="320"/>
      <c r="C816" s="321"/>
      <c r="D816" s="323"/>
      <c r="E816" s="294" t="s">
        <v>1438</v>
      </c>
    </row>
    <row r="817" spans="1:5" x14ac:dyDescent="0.25">
      <c r="A817" s="324" t="s">
        <v>1841</v>
      </c>
      <c r="B817" s="326"/>
      <c r="C817" s="327"/>
      <c r="D817" s="330" t="s">
        <v>47</v>
      </c>
      <c r="E817" s="291" t="s">
        <v>1437</v>
      </c>
    </row>
    <row r="818" spans="1:5" x14ac:dyDescent="0.25">
      <c r="A818" s="332"/>
      <c r="B818" s="333"/>
      <c r="C818" s="334"/>
      <c r="D818" s="335"/>
      <c r="E818" s="292" t="s">
        <v>1438</v>
      </c>
    </row>
    <row r="819" spans="1:5" x14ac:dyDescent="0.25">
      <c r="A819" s="316" t="s">
        <v>1842</v>
      </c>
      <c r="B819" s="318"/>
      <c r="C819" s="319"/>
      <c r="D819" s="322" t="s">
        <v>47</v>
      </c>
      <c r="E819" s="293" t="s">
        <v>1437</v>
      </c>
    </row>
    <row r="820" spans="1:5" x14ac:dyDescent="0.25">
      <c r="A820" s="317"/>
      <c r="B820" s="320"/>
      <c r="C820" s="321"/>
      <c r="D820" s="323"/>
      <c r="E820" s="294" t="s">
        <v>1438</v>
      </c>
    </row>
    <row r="821" spans="1:5" x14ac:dyDescent="0.25">
      <c r="A821" s="324" t="s">
        <v>1843</v>
      </c>
      <c r="B821" s="326"/>
      <c r="C821" s="327"/>
      <c r="D821" s="330" t="s">
        <v>47</v>
      </c>
      <c r="E821" s="291" t="s">
        <v>1437</v>
      </c>
    </row>
    <row r="822" spans="1:5" x14ac:dyDescent="0.25">
      <c r="A822" s="332"/>
      <c r="B822" s="333"/>
      <c r="C822" s="334"/>
      <c r="D822" s="335"/>
      <c r="E822" s="292" t="s">
        <v>1438</v>
      </c>
    </row>
    <row r="823" spans="1:5" x14ac:dyDescent="0.25">
      <c r="A823" s="316" t="s">
        <v>1844</v>
      </c>
      <c r="B823" s="318"/>
      <c r="C823" s="319"/>
      <c r="D823" s="322" t="s">
        <v>47</v>
      </c>
      <c r="E823" s="293" t="s">
        <v>1437</v>
      </c>
    </row>
    <row r="824" spans="1:5" x14ac:dyDescent="0.25">
      <c r="A824" s="317"/>
      <c r="B824" s="320"/>
      <c r="C824" s="321"/>
      <c r="D824" s="323"/>
      <c r="E824" s="294" t="s">
        <v>1438</v>
      </c>
    </row>
    <row r="825" spans="1:5" x14ac:dyDescent="0.25">
      <c r="A825" s="324" t="s">
        <v>1845</v>
      </c>
      <c r="B825" s="326"/>
      <c r="C825" s="327"/>
      <c r="D825" s="330" t="s">
        <v>47</v>
      </c>
      <c r="E825" s="291" t="s">
        <v>1437</v>
      </c>
    </row>
    <row r="826" spans="1:5" x14ac:dyDescent="0.25">
      <c r="A826" s="332"/>
      <c r="B826" s="333"/>
      <c r="C826" s="334"/>
      <c r="D826" s="335"/>
      <c r="E826" s="292" t="s">
        <v>1438</v>
      </c>
    </row>
    <row r="827" spans="1:5" x14ac:dyDescent="0.25">
      <c r="A827" s="316" t="s">
        <v>1846</v>
      </c>
      <c r="B827" s="318" t="s">
        <v>1847</v>
      </c>
      <c r="C827" s="319"/>
      <c r="D827" s="322" t="s">
        <v>47</v>
      </c>
      <c r="E827" s="293" t="s">
        <v>1437</v>
      </c>
    </row>
    <row r="828" spans="1:5" x14ac:dyDescent="0.25">
      <c r="A828" s="317"/>
      <c r="B828" s="320"/>
      <c r="C828" s="321"/>
      <c r="D828" s="323"/>
      <c r="E828" s="294" t="s">
        <v>1438</v>
      </c>
    </row>
    <row r="829" spans="1:5" x14ac:dyDescent="0.25">
      <c r="A829" s="324" t="s">
        <v>1848</v>
      </c>
      <c r="B829" s="326" t="s">
        <v>1847</v>
      </c>
      <c r="C829" s="327"/>
      <c r="D829" s="330" t="s">
        <v>47</v>
      </c>
      <c r="E829" s="291" t="s">
        <v>1437</v>
      </c>
    </row>
    <row r="830" spans="1:5" x14ac:dyDescent="0.25">
      <c r="A830" s="332"/>
      <c r="B830" s="333"/>
      <c r="C830" s="334"/>
      <c r="D830" s="335"/>
      <c r="E830" s="292" t="s">
        <v>1438</v>
      </c>
    </row>
    <row r="831" spans="1:5" x14ac:dyDescent="0.25">
      <c r="A831" s="316" t="s">
        <v>1849</v>
      </c>
      <c r="B831" s="318" t="s">
        <v>1847</v>
      </c>
      <c r="C831" s="319"/>
      <c r="D831" s="322" t="s">
        <v>47</v>
      </c>
      <c r="E831" s="293" t="s">
        <v>1437</v>
      </c>
    </row>
    <row r="832" spans="1:5" x14ac:dyDescent="0.25">
      <c r="A832" s="317"/>
      <c r="B832" s="320"/>
      <c r="C832" s="321"/>
      <c r="D832" s="323"/>
      <c r="E832" s="294" t="s">
        <v>1438</v>
      </c>
    </row>
    <row r="833" spans="1:5" x14ac:dyDescent="0.25">
      <c r="A833" s="324" t="s">
        <v>1850</v>
      </c>
      <c r="B833" s="326" t="s">
        <v>1847</v>
      </c>
      <c r="C833" s="327"/>
      <c r="D833" s="330" t="s">
        <v>47</v>
      </c>
      <c r="E833" s="291" t="s">
        <v>1437</v>
      </c>
    </row>
    <row r="834" spans="1:5" x14ac:dyDescent="0.25">
      <c r="A834" s="332"/>
      <c r="B834" s="333"/>
      <c r="C834" s="334"/>
      <c r="D834" s="335"/>
      <c r="E834" s="292" t="s">
        <v>1438</v>
      </c>
    </row>
    <row r="835" spans="1:5" x14ac:dyDescent="0.25">
      <c r="A835" s="316" t="s">
        <v>1851</v>
      </c>
      <c r="B835" s="318" t="s">
        <v>1847</v>
      </c>
      <c r="C835" s="319"/>
      <c r="D835" s="322" t="s">
        <v>47</v>
      </c>
      <c r="E835" s="293" t="s">
        <v>1437</v>
      </c>
    </row>
    <row r="836" spans="1:5" x14ac:dyDescent="0.25">
      <c r="A836" s="317"/>
      <c r="B836" s="320"/>
      <c r="C836" s="321"/>
      <c r="D836" s="323"/>
      <c r="E836" s="294" t="s">
        <v>1438</v>
      </c>
    </row>
    <row r="837" spans="1:5" x14ac:dyDescent="0.25">
      <c r="A837" s="324" t="s">
        <v>1852</v>
      </c>
      <c r="B837" s="326" t="s">
        <v>1847</v>
      </c>
      <c r="C837" s="327"/>
      <c r="D837" s="330" t="s">
        <v>47</v>
      </c>
      <c r="E837" s="291" t="s">
        <v>1437</v>
      </c>
    </row>
    <row r="838" spans="1:5" x14ac:dyDescent="0.25">
      <c r="A838" s="332"/>
      <c r="B838" s="333"/>
      <c r="C838" s="334"/>
      <c r="D838" s="335"/>
      <c r="E838" s="292" t="s">
        <v>1438</v>
      </c>
    </row>
    <row r="839" spans="1:5" x14ac:dyDescent="0.25">
      <c r="A839" s="316" t="s">
        <v>1853</v>
      </c>
      <c r="B839" s="318" t="s">
        <v>1847</v>
      </c>
      <c r="C839" s="319"/>
      <c r="D839" s="322" t="s">
        <v>47</v>
      </c>
      <c r="E839" s="293" t="s">
        <v>1437</v>
      </c>
    </row>
    <row r="840" spans="1:5" x14ac:dyDescent="0.25">
      <c r="A840" s="317"/>
      <c r="B840" s="320"/>
      <c r="C840" s="321"/>
      <c r="D840" s="323"/>
      <c r="E840" s="294" t="s">
        <v>1438</v>
      </c>
    </row>
    <row r="841" spans="1:5" x14ac:dyDescent="0.25">
      <c r="A841" s="324" t="s">
        <v>1854</v>
      </c>
      <c r="B841" s="326" t="s">
        <v>1847</v>
      </c>
      <c r="C841" s="327"/>
      <c r="D841" s="330" t="s">
        <v>47</v>
      </c>
      <c r="E841" s="291" t="s">
        <v>1437</v>
      </c>
    </row>
    <row r="842" spans="1:5" x14ac:dyDescent="0.25">
      <c r="A842" s="332"/>
      <c r="B842" s="333"/>
      <c r="C842" s="334"/>
      <c r="D842" s="335"/>
      <c r="E842" s="292" t="s">
        <v>1438</v>
      </c>
    </row>
    <row r="843" spans="1:5" x14ac:dyDescent="0.25">
      <c r="A843" s="316" t="s">
        <v>1855</v>
      </c>
      <c r="B843" s="318" t="s">
        <v>1847</v>
      </c>
      <c r="C843" s="319"/>
      <c r="D843" s="322" t="s">
        <v>47</v>
      </c>
      <c r="E843" s="293" t="s">
        <v>1437</v>
      </c>
    </row>
    <row r="844" spans="1:5" x14ac:dyDescent="0.25">
      <c r="A844" s="317"/>
      <c r="B844" s="320"/>
      <c r="C844" s="321"/>
      <c r="D844" s="323"/>
      <c r="E844" s="294" t="s">
        <v>1438</v>
      </c>
    </row>
    <row r="845" spans="1:5" x14ac:dyDescent="0.25">
      <c r="A845" s="324" t="s">
        <v>1856</v>
      </c>
      <c r="B845" s="326" t="s">
        <v>1847</v>
      </c>
      <c r="C845" s="327"/>
      <c r="D845" s="330" t="s">
        <v>47</v>
      </c>
      <c r="E845" s="291" t="s">
        <v>1437</v>
      </c>
    </row>
    <row r="846" spans="1:5" x14ac:dyDescent="0.25">
      <c r="A846" s="332"/>
      <c r="B846" s="333"/>
      <c r="C846" s="334"/>
      <c r="D846" s="335"/>
      <c r="E846" s="292" t="s">
        <v>1438</v>
      </c>
    </row>
    <row r="847" spans="1:5" x14ac:dyDescent="0.25">
      <c r="A847" s="316" t="s">
        <v>1857</v>
      </c>
      <c r="B847" s="318" t="s">
        <v>1847</v>
      </c>
      <c r="C847" s="319"/>
      <c r="D847" s="322" t="s">
        <v>47</v>
      </c>
      <c r="E847" s="293" t="s">
        <v>1437</v>
      </c>
    </row>
    <row r="848" spans="1:5" x14ac:dyDescent="0.25">
      <c r="A848" s="317"/>
      <c r="B848" s="320"/>
      <c r="C848" s="321"/>
      <c r="D848" s="323"/>
      <c r="E848" s="294" t="s">
        <v>1438</v>
      </c>
    </row>
    <row r="849" spans="1:5" x14ac:dyDescent="0.25">
      <c r="A849" s="324" t="s">
        <v>1858</v>
      </c>
      <c r="B849" s="326" t="s">
        <v>1847</v>
      </c>
      <c r="C849" s="327"/>
      <c r="D849" s="330" t="s">
        <v>47</v>
      </c>
      <c r="E849" s="291" t="s">
        <v>1437</v>
      </c>
    </row>
    <row r="850" spans="1:5" x14ac:dyDescent="0.25">
      <c r="A850" s="332"/>
      <c r="B850" s="333"/>
      <c r="C850" s="334"/>
      <c r="D850" s="335"/>
      <c r="E850" s="292" t="s">
        <v>1438</v>
      </c>
    </row>
    <row r="851" spans="1:5" x14ac:dyDescent="0.25">
      <c r="A851" s="316" t="s">
        <v>1556</v>
      </c>
      <c r="B851" s="318" t="s">
        <v>1847</v>
      </c>
      <c r="C851" s="319"/>
      <c r="D851" s="322" t="s">
        <v>47</v>
      </c>
      <c r="E851" s="293" t="s">
        <v>1437</v>
      </c>
    </row>
    <row r="852" spans="1:5" x14ac:dyDescent="0.25">
      <c r="A852" s="317"/>
      <c r="B852" s="320"/>
      <c r="C852" s="321"/>
      <c r="D852" s="323"/>
      <c r="E852" s="294" t="s">
        <v>1438</v>
      </c>
    </row>
    <row r="853" spans="1:5" x14ac:dyDescent="0.25">
      <c r="A853" s="324" t="s">
        <v>1859</v>
      </c>
      <c r="B853" s="326" t="s">
        <v>1847</v>
      </c>
      <c r="C853" s="327"/>
      <c r="D853" s="330" t="s">
        <v>47</v>
      </c>
      <c r="E853" s="291" t="s">
        <v>1437</v>
      </c>
    </row>
    <row r="854" spans="1:5" x14ac:dyDescent="0.25">
      <c r="A854" s="332"/>
      <c r="B854" s="333"/>
      <c r="C854" s="334"/>
      <c r="D854" s="335"/>
      <c r="E854" s="292" t="s">
        <v>1438</v>
      </c>
    </row>
    <row r="855" spans="1:5" x14ac:dyDescent="0.25">
      <c r="A855" s="316" t="s">
        <v>1860</v>
      </c>
      <c r="B855" s="318" t="s">
        <v>1847</v>
      </c>
      <c r="C855" s="319"/>
      <c r="D855" s="322" t="s">
        <v>47</v>
      </c>
      <c r="E855" s="293" t="s">
        <v>1437</v>
      </c>
    </row>
    <row r="856" spans="1:5" x14ac:dyDescent="0.25">
      <c r="A856" s="317"/>
      <c r="B856" s="320"/>
      <c r="C856" s="321"/>
      <c r="D856" s="323"/>
      <c r="E856" s="294" t="s">
        <v>1438</v>
      </c>
    </row>
    <row r="857" spans="1:5" x14ac:dyDescent="0.25">
      <c r="A857" s="324" t="s">
        <v>1861</v>
      </c>
      <c r="B857" s="326" t="s">
        <v>1847</v>
      </c>
      <c r="C857" s="327"/>
      <c r="D857" s="330" t="s">
        <v>47</v>
      </c>
      <c r="E857" s="291" t="s">
        <v>1437</v>
      </c>
    </row>
    <row r="858" spans="1:5" x14ac:dyDescent="0.25">
      <c r="A858" s="332"/>
      <c r="B858" s="333"/>
      <c r="C858" s="334"/>
      <c r="D858" s="335"/>
      <c r="E858" s="292" t="s">
        <v>1438</v>
      </c>
    </row>
    <row r="859" spans="1:5" x14ac:dyDescent="0.25">
      <c r="A859" s="316" t="s">
        <v>1862</v>
      </c>
      <c r="B859" s="318" t="s">
        <v>1847</v>
      </c>
      <c r="C859" s="319"/>
      <c r="D859" s="322" t="s">
        <v>47</v>
      </c>
      <c r="E859" s="293" t="s">
        <v>1437</v>
      </c>
    </row>
    <row r="860" spans="1:5" x14ac:dyDescent="0.25">
      <c r="A860" s="317"/>
      <c r="B860" s="320"/>
      <c r="C860" s="321"/>
      <c r="D860" s="323"/>
      <c r="E860" s="294" t="s">
        <v>1438</v>
      </c>
    </row>
    <row r="861" spans="1:5" x14ac:dyDescent="0.25">
      <c r="A861" s="324" t="s">
        <v>1863</v>
      </c>
      <c r="B861" s="326" t="s">
        <v>1847</v>
      </c>
      <c r="C861" s="327"/>
      <c r="D861" s="330" t="s">
        <v>47</v>
      </c>
      <c r="E861" s="291" t="s">
        <v>1437</v>
      </c>
    </row>
    <row r="862" spans="1:5" x14ac:dyDescent="0.25">
      <c r="A862" s="332"/>
      <c r="B862" s="333"/>
      <c r="C862" s="334"/>
      <c r="D862" s="335"/>
      <c r="E862" s="292" t="s">
        <v>1438</v>
      </c>
    </row>
    <row r="863" spans="1:5" x14ac:dyDescent="0.25">
      <c r="A863" s="316" t="s">
        <v>1864</v>
      </c>
      <c r="B863" s="318" t="s">
        <v>1847</v>
      </c>
      <c r="C863" s="319"/>
      <c r="D863" s="322" t="s">
        <v>47</v>
      </c>
      <c r="E863" s="293" t="s">
        <v>1437</v>
      </c>
    </row>
    <row r="864" spans="1:5" x14ac:dyDescent="0.25">
      <c r="A864" s="317"/>
      <c r="B864" s="320"/>
      <c r="C864" s="321"/>
      <c r="D864" s="323"/>
      <c r="E864" s="294" t="s">
        <v>1438</v>
      </c>
    </row>
    <row r="865" spans="1:5" x14ac:dyDescent="0.25">
      <c r="A865" s="324" t="s">
        <v>1865</v>
      </c>
      <c r="B865" s="326" t="s">
        <v>1847</v>
      </c>
      <c r="C865" s="327"/>
      <c r="D865" s="330" t="s">
        <v>47</v>
      </c>
      <c r="E865" s="291" t="s">
        <v>1437</v>
      </c>
    </row>
    <row r="866" spans="1:5" x14ac:dyDescent="0.25">
      <c r="A866" s="332"/>
      <c r="B866" s="333"/>
      <c r="C866" s="334"/>
      <c r="D866" s="335"/>
      <c r="E866" s="292" t="s">
        <v>1438</v>
      </c>
    </row>
    <row r="867" spans="1:5" x14ac:dyDescent="0.25">
      <c r="A867" s="316" t="s">
        <v>1866</v>
      </c>
      <c r="B867" s="318" t="s">
        <v>1847</v>
      </c>
      <c r="C867" s="319"/>
      <c r="D867" s="322" t="s">
        <v>47</v>
      </c>
      <c r="E867" s="293" t="s">
        <v>1437</v>
      </c>
    </row>
    <row r="868" spans="1:5" x14ac:dyDescent="0.25">
      <c r="A868" s="317"/>
      <c r="B868" s="320"/>
      <c r="C868" s="321"/>
      <c r="D868" s="323"/>
      <c r="E868" s="294" t="s">
        <v>1438</v>
      </c>
    </row>
    <row r="869" spans="1:5" x14ac:dyDescent="0.25">
      <c r="A869" s="324" t="s">
        <v>1867</v>
      </c>
      <c r="B869" s="326" t="s">
        <v>1847</v>
      </c>
      <c r="C869" s="327"/>
      <c r="D869" s="330" t="s">
        <v>47</v>
      </c>
      <c r="E869" s="291" t="s">
        <v>1437</v>
      </c>
    </row>
    <row r="870" spans="1:5" x14ac:dyDescent="0.25">
      <c r="A870" s="332"/>
      <c r="B870" s="333"/>
      <c r="C870" s="334"/>
      <c r="D870" s="335"/>
      <c r="E870" s="292" t="s">
        <v>1438</v>
      </c>
    </row>
    <row r="871" spans="1:5" x14ac:dyDescent="0.25">
      <c r="A871" s="316" t="s">
        <v>1868</v>
      </c>
      <c r="B871" s="318" t="s">
        <v>1869</v>
      </c>
      <c r="C871" s="319"/>
      <c r="D871" s="322" t="s">
        <v>47</v>
      </c>
      <c r="E871" s="293" t="s">
        <v>1437</v>
      </c>
    </row>
    <row r="872" spans="1:5" x14ac:dyDescent="0.25">
      <c r="A872" s="317"/>
      <c r="B872" s="320"/>
      <c r="C872" s="321"/>
      <c r="D872" s="323"/>
      <c r="E872" s="294" t="s">
        <v>1438</v>
      </c>
    </row>
    <row r="873" spans="1:5" x14ac:dyDescent="0.25">
      <c r="A873" s="324" t="s">
        <v>1870</v>
      </c>
      <c r="B873" s="326" t="s">
        <v>1869</v>
      </c>
      <c r="C873" s="327"/>
      <c r="D873" s="330" t="s">
        <v>47</v>
      </c>
      <c r="E873" s="291" t="s">
        <v>1437</v>
      </c>
    </row>
    <row r="874" spans="1:5" x14ac:dyDescent="0.25">
      <c r="A874" s="332"/>
      <c r="B874" s="333"/>
      <c r="C874" s="334"/>
      <c r="D874" s="335"/>
      <c r="E874" s="292" t="s">
        <v>1438</v>
      </c>
    </row>
    <row r="875" spans="1:5" x14ac:dyDescent="0.25">
      <c r="A875" s="316" t="s">
        <v>1871</v>
      </c>
      <c r="B875" s="318" t="s">
        <v>1869</v>
      </c>
      <c r="C875" s="319"/>
      <c r="D875" s="322" t="s">
        <v>47</v>
      </c>
      <c r="E875" s="293" t="s">
        <v>1437</v>
      </c>
    </row>
    <row r="876" spans="1:5" x14ac:dyDescent="0.25">
      <c r="A876" s="317"/>
      <c r="B876" s="320"/>
      <c r="C876" s="321"/>
      <c r="D876" s="323"/>
      <c r="E876" s="294" t="s">
        <v>1438</v>
      </c>
    </row>
    <row r="877" spans="1:5" x14ac:dyDescent="0.25">
      <c r="A877" s="324" t="s">
        <v>1872</v>
      </c>
      <c r="B877" s="326" t="s">
        <v>1869</v>
      </c>
      <c r="C877" s="327"/>
      <c r="D877" s="330" t="s">
        <v>47</v>
      </c>
      <c r="E877" s="291" t="s">
        <v>1437</v>
      </c>
    </row>
    <row r="878" spans="1:5" x14ac:dyDescent="0.25">
      <c r="A878" s="332"/>
      <c r="B878" s="333"/>
      <c r="C878" s="334"/>
      <c r="D878" s="335"/>
      <c r="E878" s="292" t="s">
        <v>1438</v>
      </c>
    </row>
    <row r="879" spans="1:5" x14ac:dyDescent="0.25">
      <c r="A879" s="316" t="s">
        <v>1873</v>
      </c>
      <c r="B879" s="318" t="s">
        <v>1869</v>
      </c>
      <c r="C879" s="319"/>
      <c r="D879" s="322" t="s">
        <v>47</v>
      </c>
      <c r="E879" s="293" t="s">
        <v>1437</v>
      </c>
    </row>
    <row r="880" spans="1:5" x14ac:dyDescent="0.25">
      <c r="A880" s="317"/>
      <c r="B880" s="320"/>
      <c r="C880" s="321"/>
      <c r="D880" s="323"/>
      <c r="E880" s="294" t="s">
        <v>1438</v>
      </c>
    </row>
    <row r="881" spans="1:5" x14ac:dyDescent="0.25">
      <c r="A881" s="324" t="s">
        <v>1874</v>
      </c>
      <c r="B881" s="326" t="s">
        <v>1875</v>
      </c>
      <c r="C881" s="327"/>
      <c r="D881" s="330" t="s">
        <v>47</v>
      </c>
      <c r="E881" s="291" t="s">
        <v>1437</v>
      </c>
    </row>
    <row r="882" spans="1:5" x14ac:dyDescent="0.25">
      <c r="A882" s="332"/>
      <c r="B882" s="333"/>
      <c r="C882" s="334"/>
      <c r="D882" s="335"/>
      <c r="E882" s="292" t="s">
        <v>1438</v>
      </c>
    </row>
    <row r="883" spans="1:5" x14ac:dyDescent="0.25">
      <c r="A883" s="316" t="s">
        <v>1876</v>
      </c>
      <c r="B883" s="318" t="s">
        <v>1875</v>
      </c>
      <c r="C883" s="319"/>
      <c r="D883" s="322" t="s">
        <v>47</v>
      </c>
      <c r="E883" s="293" t="s">
        <v>1437</v>
      </c>
    </row>
    <row r="884" spans="1:5" x14ac:dyDescent="0.25">
      <c r="A884" s="317"/>
      <c r="B884" s="320"/>
      <c r="C884" s="321"/>
      <c r="D884" s="323"/>
      <c r="E884" s="294" t="s">
        <v>1438</v>
      </c>
    </row>
    <row r="885" spans="1:5" x14ac:dyDescent="0.25">
      <c r="A885" s="324" t="s">
        <v>1877</v>
      </c>
      <c r="B885" s="326" t="s">
        <v>1875</v>
      </c>
      <c r="C885" s="327"/>
      <c r="D885" s="330" t="s">
        <v>47</v>
      </c>
      <c r="E885" s="291" t="s">
        <v>1437</v>
      </c>
    </row>
    <row r="886" spans="1:5" x14ac:dyDescent="0.25">
      <c r="A886" s="332"/>
      <c r="B886" s="333"/>
      <c r="C886" s="334"/>
      <c r="D886" s="335"/>
      <c r="E886" s="292" t="s">
        <v>1438</v>
      </c>
    </row>
    <row r="887" spans="1:5" x14ac:dyDescent="0.25">
      <c r="A887" s="316" t="s">
        <v>1878</v>
      </c>
      <c r="B887" s="318" t="s">
        <v>1875</v>
      </c>
      <c r="C887" s="319"/>
      <c r="D887" s="322" t="s">
        <v>47</v>
      </c>
      <c r="E887" s="293" t="s">
        <v>1437</v>
      </c>
    </row>
    <row r="888" spans="1:5" x14ac:dyDescent="0.25">
      <c r="A888" s="317"/>
      <c r="B888" s="320"/>
      <c r="C888" s="321"/>
      <c r="D888" s="323"/>
      <c r="E888" s="294" t="s">
        <v>1438</v>
      </c>
    </row>
    <row r="889" spans="1:5" x14ac:dyDescent="0.25">
      <c r="A889" s="324" t="s">
        <v>1879</v>
      </c>
      <c r="B889" s="326" t="s">
        <v>1880</v>
      </c>
      <c r="C889" s="327"/>
      <c r="D889" s="330" t="s">
        <v>47</v>
      </c>
      <c r="E889" s="291" t="s">
        <v>1437</v>
      </c>
    </row>
    <row r="890" spans="1:5" x14ac:dyDescent="0.25">
      <c r="A890" s="332"/>
      <c r="B890" s="333"/>
      <c r="C890" s="334"/>
      <c r="D890" s="335"/>
      <c r="E890" s="292" t="s">
        <v>1438</v>
      </c>
    </row>
    <row r="891" spans="1:5" x14ac:dyDescent="0.25">
      <c r="A891" s="316" t="s">
        <v>1881</v>
      </c>
      <c r="B891" s="318" t="s">
        <v>1880</v>
      </c>
      <c r="C891" s="319"/>
      <c r="D891" s="322" t="s">
        <v>47</v>
      </c>
      <c r="E891" s="293" t="s">
        <v>1437</v>
      </c>
    </row>
    <row r="892" spans="1:5" x14ac:dyDescent="0.25">
      <c r="A892" s="317"/>
      <c r="B892" s="320"/>
      <c r="C892" s="321"/>
      <c r="D892" s="323"/>
      <c r="E892" s="294" t="s">
        <v>1438</v>
      </c>
    </row>
    <row r="893" spans="1:5" x14ac:dyDescent="0.25">
      <c r="A893" s="324" t="s">
        <v>1882</v>
      </c>
      <c r="B893" s="326" t="s">
        <v>1880</v>
      </c>
      <c r="C893" s="327"/>
      <c r="D893" s="330" t="s">
        <v>47</v>
      </c>
      <c r="E893" s="291" t="s">
        <v>1437</v>
      </c>
    </row>
    <row r="894" spans="1:5" x14ac:dyDescent="0.25">
      <c r="A894" s="332"/>
      <c r="B894" s="333"/>
      <c r="C894" s="334"/>
      <c r="D894" s="335"/>
      <c r="E894" s="292" t="s">
        <v>1438</v>
      </c>
    </row>
    <row r="895" spans="1:5" x14ac:dyDescent="0.25">
      <c r="A895" s="316" t="s">
        <v>1883</v>
      </c>
      <c r="B895" s="318" t="s">
        <v>1880</v>
      </c>
      <c r="C895" s="319"/>
      <c r="D895" s="322" t="s">
        <v>47</v>
      </c>
      <c r="E895" s="293" t="s">
        <v>1437</v>
      </c>
    </row>
    <row r="896" spans="1:5" x14ac:dyDescent="0.25">
      <c r="A896" s="317"/>
      <c r="B896" s="320"/>
      <c r="C896" s="321"/>
      <c r="D896" s="323"/>
      <c r="E896" s="294" t="s">
        <v>1438</v>
      </c>
    </row>
    <row r="897" spans="1:5" x14ac:dyDescent="0.25">
      <c r="A897" s="324" t="s">
        <v>1884</v>
      </c>
      <c r="B897" s="326" t="s">
        <v>1880</v>
      </c>
      <c r="C897" s="327"/>
      <c r="D897" s="330" t="s">
        <v>47</v>
      </c>
      <c r="E897" s="291" t="s">
        <v>1437</v>
      </c>
    </row>
    <row r="898" spans="1:5" x14ac:dyDescent="0.25">
      <c r="A898" s="332"/>
      <c r="B898" s="333"/>
      <c r="C898" s="334"/>
      <c r="D898" s="335"/>
      <c r="E898" s="292" t="s">
        <v>1438</v>
      </c>
    </row>
    <row r="899" spans="1:5" x14ac:dyDescent="0.25">
      <c r="A899" s="316" t="s">
        <v>1885</v>
      </c>
      <c r="B899" s="318" t="s">
        <v>1880</v>
      </c>
      <c r="C899" s="319"/>
      <c r="D899" s="322" t="s">
        <v>47</v>
      </c>
      <c r="E899" s="293" t="s">
        <v>1437</v>
      </c>
    </row>
    <row r="900" spans="1:5" x14ac:dyDescent="0.25">
      <c r="A900" s="317"/>
      <c r="B900" s="320"/>
      <c r="C900" s="321"/>
      <c r="D900" s="323"/>
      <c r="E900" s="294" t="s">
        <v>1438</v>
      </c>
    </row>
    <row r="901" spans="1:5" x14ac:dyDescent="0.25">
      <c r="A901" s="324" t="s">
        <v>1886</v>
      </c>
      <c r="B901" s="326" t="s">
        <v>1880</v>
      </c>
      <c r="C901" s="327"/>
      <c r="D901" s="330" t="s">
        <v>47</v>
      </c>
      <c r="E901" s="291" t="s">
        <v>1437</v>
      </c>
    </row>
    <row r="902" spans="1:5" x14ac:dyDescent="0.25">
      <c r="A902" s="332"/>
      <c r="B902" s="333"/>
      <c r="C902" s="334"/>
      <c r="D902" s="335"/>
      <c r="E902" s="292" t="s">
        <v>1438</v>
      </c>
    </row>
    <row r="903" spans="1:5" x14ac:dyDescent="0.25">
      <c r="A903" s="316" t="s">
        <v>1546</v>
      </c>
      <c r="B903" s="318" t="s">
        <v>1880</v>
      </c>
      <c r="C903" s="319"/>
      <c r="D903" s="322" t="s">
        <v>47</v>
      </c>
      <c r="E903" s="293" t="s">
        <v>1437</v>
      </c>
    </row>
    <row r="904" spans="1:5" x14ac:dyDescent="0.25">
      <c r="A904" s="317"/>
      <c r="B904" s="320"/>
      <c r="C904" s="321"/>
      <c r="D904" s="323"/>
      <c r="E904" s="294" t="s">
        <v>1438</v>
      </c>
    </row>
    <row r="905" spans="1:5" x14ac:dyDescent="0.25">
      <c r="A905" s="324" t="s">
        <v>1887</v>
      </c>
      <c r="B905" s="326" t="s">
        <v>1880</v>
      </c>
      <c r="C905" s="327"/>
      <c r="D905" s="330" t="s">
        <v>47</v>
      </c>
      <c r="E905" s="291" t="s">
        <v>1437</v>
      </c>
    </row>
    <row r="906" spans="1:5" x14ac:dyDescent="0.25">
      <c r="A906" s="332"/>
      <c r="B906" s="333"/>
      <c r="C906" s="334"/>
      <c r="D906" s="335"/>
      <c r="E906" s="292" t="s">
        <v>1438</v>
      </c>
    </row>
    <row r="907" spans="1:5" x14ac:dyDescent="0.25">
      <c r="A907" s="316" t="s">
        <v>1888</v>
      </c>
      <c r="B907" s="318" t="s">
        <v>1880</v>
      </c>
      <c r="C907" s="319"/>
      <c r="D907" s="322" t="s">
        <v>47</v>
      </c>
      <c r="E907" s="293" t="s">
        <v>1437</v>
      </c>
    </row>
    <row r="908" spans="1:5" x14ac:dyDescent="0.25">
      <c r="A908" s="317"/>
      <c r="B908" s="320"/>
      <c r="C908" s="321"/>
      <c r="D908" s="323"/>
      <c r="E908" s="294" t="s">
        <v>1438</v>
      </c>
    </row>
    <row r="909" spans="1:5" x14ac:dyDescent="0.25">
      <c r="A909" s="324" t="s">
        <v>1889</v>
      </c>
      <c r="B909" s="326" t="s">
        <v>1880</v>
      </c>
      <c r="C909" s="327"/>
      <c r="D909" s="330" t="s">
        <v>47</v>
      </c>
      <c r="E909" s="291" t="s">
        <v>1437</v>
      </c>
    </row>
    <row r="910" spans="1:5" x14ac:dyDescent="0.25">
      <c r="A910" s="332"/>
      <c r="B910" s="333"/>
      <c r="C910" s="334"/>
      <c r="D910" s="335"/>
      <c r="E910" s="292" t="s">
        <v>1438</v>
      </c>
    </row>
    <row r="911" spans="1:5" x14ac:dyDescent="0.25">
      <c r="A911" s="316" t="s">
        <v>1858</v>
      </c>
      <c r="B911" s="318" t="s">
        <v>1880</v>
      </c>
      <c r="C911" s="319"/>
      <c r="D911" s="322" t="s">
        <v>47</v>
      </c>
      <c r="E911" s="293" t="s">
        <v>1437</v>
      </c>
    </row>
    <row r="912" spans="1:5" x14ac:dyDescent="0.25">
      <c r="A912" s="317"/>
      <c r="B912" s="320"/>
      <c r="C912" s="321"/>
      <c r="D912" s="323"/>
      <c r="E912" s="294" t="s">
        <v>1438</v>
      </c>
    </row>
    <row r="913" spans="1:5" x14ac:dyDescent="0.25">
      <c r="A913" s="324" t="s">
        <v>1890</v>
      </c>
      <c r="B913" s="326" t="s">
        <v>1891</v>
      </c>
      <c r="C913" s="327"/>
      <c r="D913" s="330" t="s">
        <v>47</v>
      </c>
      <c r="E913" s="291" t="s">
        <v>1437</v>
      </c>
    </row>
    <row r="914" spans="1:5" x14ac:dyDescent="0.25">
      <c r="A914" s="332"/>
      <c r="B914" s="333"/>
      <c r="C914" s="334"/>
      <c r="D914" s="335"/>
      <c r="E914" s="292" t="s">
        <v>1438</v>
      </c>
    </row>
    <row r="915" spans="1:5" x14ac:dyDescent="0.25">
      <c r="A915" s="316" t="s">
        <v>1892</v>
      </c>
      <c r="B915" s="318" t="s">
        <v>1891</v>
      </c>
      <c r="C915" s="319"/>
      <c r="D915" s="322" t="s">
        <v>47</v>
      </c>
      <c r="E915" s="293" t="s">
        <v>1437</v>
      </c>
    </row>
    <row r="916" spans="1:5" x14ac:dyDescent="0.25">
      <c r="A916" s="317"/>
      <c r="B916" s="320"/>
      <c r="C916" s="321"/>
      <c r="D916" s="323"/>
      <c r="E916" s="294" t="s">
        <v>1438</v>
      </c>
    </row>
    <row r="917" spans="1:5" x14ac:dyDescent="0.25">
      <c r="A917" s="324" t="s">
        <v>1893</v>
      </c>
      <c r="B917" s="326" t="s">
        <v>1891</v>
      </c>
      <c r="C917" s="327"/>
      <c r="D917" s="330" t="s">
        <v>47</v>
      </c>
      <c r="E917" s="291" t="s">
        <v>1437</v>
      </c>
    </row>
    <row r="918" spans="1:5" x14ac:dyDescent="0.25">
      <c r="A918" s="332"/>
      <c r="B918" s="333"/>
      <c r="C918" s="334"/>
      <c r="D918" s="335"/>
      <c r="E918" s="292" t="s">
        <v>1438</v>
      </c>
    </row>
    <row r="919" spans="1:5" x14ac:dyDescent="0.25">
      <c r="A919" s="316" t="s">
        <v>1894</v>
      </c>
      <c r="B919" s="318" t="s">
        <v>1891</v>
      </c>
      <c r="C919" s="319"/>
      <c r="D919" s="322" t="s">
        <v>47</v>
      </c>
      <c r="E919" s="293" t="s">
        <v>1437</v>
      </c>
    </row>
    <row r="920" spans="1:5" x14ac:dyDescent="0.25">
      <c r="A920" s="317"/>
      <c r="B920" s="320"/>
      <c r="C920" s="321"/>
      <c r="D920" s="323"/>
      <c r="E920" s="294" t="s">
        <v>1438</v>
      </c>
    </row>
    <row r="921" spans="1:5" x14ac:dyDescent="0.25">
      <c r="A921" s="324" t="s">
        <v>1895</v>
      </c>
      <c r="B921" s="326" t="s">
        <v>1891</v>
      </c>
      <c r="C921" s="327"/>
      <c r="D921" s="330" t="s">
        <v>47</v>
      </c>
      <c r="E921" s="291" t="s">
        <v>1437</v>
      </c>
    </row>
    <row r="922" spans="1:5" x14ac:dyDescent="0.25">
      <c r="A922" s="332"/>
      <c r="B922" s="333"/>
      <c r="C922" s="334"/>
      <c r="D922" s="335"/>
      <c r="E922" s="292" t="s">
        <v>1438</v>
      </c>
    </row>
    <row r="923" spans="1:5" x14ac:dyDescent="0.25">
      <c r="A923" s="316" t="s">
        <v>1896</v>
      </c>
      <c r="B923" s="318" t="s">
        <v>1891</v>
      </c>
      <c r="C923" s="319"/>
      <c r="D923" s="322" t="s">
        <v>47</v>
      </c>
      <c r="E923" s="293" t="s">
        <v>1437</v>
      </c>
    </row>
    <row r="924" spans="1:5" x14ac:dyDescent="0.25">
      <c r="A924" s="317"/>
      <c r="B924" s="320"/>
      <c r="C924" s="321"/>
      <c r="D924" s="323"/>
      <c r="E924" s="294" t="s">
        <v>1438</v>
      </c>
    </row>
    <row r="925" spans="1:5" x14ac:dyDescent="0.25">
      <c r="A925" s="324" t="s">
        <v>1897</v>
      </c>
      <c r="B925" s="326" t="s">
        <v>1898</v>
      </c>
      <c r="C925" s="327"/>
      <c r="D925" s="330" t="s">
        <v>47</v>
      </c>
      <c r="E925" s="291" t="s">
        <v>1437</v>
      </c>
    </row>
    <row r="926" spans="1:5" x14ac:dyDescent="0.25">
      <c r="A926" s="332"/>
      <c r="B926" s="333"/>
      <c r="C926" s="334"/>
      <c r="D926" s="335"/>
      <c r="E926" s="292" t="s">
        <v>1438</v>
      </c>
    </row>
    <row r="927" spans="1:5" x14ac:dyDescent="0.25">
      <c r="A927" s="316" t="s">
        <v>1899</v>
      </c>
      <c r="B927" s="318" t="s">
        <v>1898</v>
      </c>
      <c r="C927" s="319"/>
      <c r="D927" s="322" t="s">
        <v>47</v>
      </c>
      <c r="E927" s="293" t="s">
        <v>1437</v>
      </c>
    </row>
    <row r="928" spans="1:5" x14ac:dyDescent="0.25">
      <c r="A928" s="317"/>
      <c r="B928" s="320"/>
      <c r="C928" s="321"/>
      <c r="D928" s="323"/>
      <c r="E928" s="294" t="s">
        <v>1438</v>
      </c>
    </row>
    <row r="929" spans="1:5" x14ac:dyDescent="0.25">
      <c r="A929" s="324" t="s">
        <v>1900</v>
      </c>
      <c r="B929" s="326" t="s">
        <v>1898</v>
      </c>
      <c r="C929" s="327"/>
      <c r="D929" s="330" t="s">
        <v>47</v>
      </c>
      <c r="E929" s="291" t="s">
        <v>1437</v>
      </c>
    </row>
    <row r="930" spans="1:5" x14ac:dyDescent="0.25">
      <c r="A930" s="332"/>
      <c r="B930" s="333"/>
      <c r="C930" s="334"/>
      <c r="D930" s="335"/>
      <c r="E930" s="292" t="s">
        <v>1438</v>
      </c>
    </row>
    <row r="931" spans="1:5" x14ac:dyDescent="0.25">
      <c r="A931" s="316" t="s">
        <v>1901</v>
      </c>
      <c r="B931" s="318" t="s">
        <v>1898</v>
      </c>
      <c r="C931" s="319"/>
      <c r="D931" s="322" t="s">
        <v>47</v>
      </c>
      <c r="E931" s="293" t="s">
        <v>1437</v>
      </c>
    </row>
    <row r="932" spans="1:5" x14ac:dyDescent="0.25">
      <c r="A932" s="317"/>
      <c r="B932" s="320"/>
      <c r="C932" s="321"/>
      <c r="D932" s="323"/>
      <c r="E932" s="294" t="s">
        <v>1438</v>
      </c>
    </row>
    <row r="933" spans="1:5" x14ac:dyDescent="0.25">
      <c r="A933" s="324" t="s">
        <v>1902</v>
      </c>
      <c r="B933" s="326" t="s">
        <v>1898</v>
      </c>
      <c r="C933" s="327"/>
      <c r="D933" s="330" t="s">
        <v>47</v>
      </c>
      <c r="E933" s="291" t="s">
        <v>1437</v>
      </c>
    </row>
    <row r="934" spans="1:5" x14ac:dyDescent="0.25">
      <c r="A934" s="332"/>
      <c r="B934" s="333"/>
      <c r="C934" s="334"/>
      <c r="D934" s="335"/>
      <c r="E934" s="292" t="s">
        <v>1438</v>
      </c>
    </row>
    <row r="935" spans="1:5" x14ac:dyDescent="0.25">
      <c r="A935" s="316" t="s">
        <v>1903</v>
      </c>
      <c r="B935" s="318" t="s">
        <v>1898</v>
      </c>
      <c r="C935" s="319"/>
      <c r="D935" s="322" t="s">
        <v>47</v>
      </c>
      <c r="E935" s="293" t="s">
        <v>1437</v>
      </c>
    </row>
    <row r="936" spans="1:5" x14ac:dyDescent="0.25">
      <c r="A936" s="317"/>
      <c r="B936" s="320"/>
      <c r="C936" s="321"/>
      <c r="D936" s="323"/>
      <c r="E936" s="294" t="s">
        <v>1438</v>
      </c>
    </row>
    <row r="937" spans="1:5" x14ac:dyDescent="0.25">
      <c r="A937" s="324" t="s">
        <v>1904</v>
      </c>
      <c r="B937" s="326" t="s">
        <v>1898</v>
      </c>
      <c r="C937" s="327"/>
      <c r="D937" s="330" t="s">
        <v>47</v>
      </c>
      <c r="E937" s="291" t="s">
        <v>1437</v>
      </c>
    </row>
    <row r="938" spans="1:5" x14ac:dyDescent="0.25">
      <c r="A938" s="332"/>
      <c r="B938" s="333"/>
      <c r="C938" s="334"/>
      <c r="D938" s="335"/>
      <c r="E938" s="292" t="s">
        <v>1438</v>
      </c>
    </row>
    <row r="939" spans="1:5" x14ac:dyDescent="0.25">
      <c r="A939" s="316" t="s">
        <v>1905</v>
      </c>
      <c r="B939" s="318" t="s">
        <v>1898</v>
      </c>
      <c r="C939" s="319"/>
      <c r="D939" s="322" t="s">
        <v>47</v>
      </c>
      <c r="E939" s="293" t="s">
        <v>1437</v>
      </c>
    </row>
    <row r="940" spans="1:5" x14ac:dyDescent="0.25">
      <c r="A940" s="317"/>
      <c r="B940" s="320"/>
      <c r="C940" s="321"/>
      <c r="D940" s="323"/>
      <c r="E940" s="294" t="s">
        <v>1438</v>
      </c>
    </row>
    <row r="941" spans="1:5" x14ac:dyDescent="0.25">
      <c r="A941" s="324" t="s">
        <v>1556</v>
      </c>
      <c r="B941" s="326" t="s">
        <v>1906</v>
      </c>
      <c r="C941" s="327"/>
      <c r="D941" s="330" t="s">
        <v>47</v>
      </c>
      <c r="E941" s="291" t="s">
        <v>1437</v>
      </c>
    </row>
    <row r="942" spans="1:5" x14ac:dyDescent="0.25">
      <c r="A942" s="332"/>
      <c r="B942" s="333"/>
      <c r="C942" s="334"/>
      <c r="D942" s="335"/>
      <c r="E942" s="292" t="s">
        <v>1438</v>
      </c>
    </row>
    <row r="943" spans="1:5" x14ac:dyDescent="0.25">
      <c r="A943" s="316" t="s">
        <v>1907</v>
      </c>
      <c r="B943" s="318" t="s">
        <v>1906</v>
      </c>
      <c r="C943" s="319"/>
      <c r="D943" s="322" t="s">
        <v>47</v>
      </c>
      <c r="E943" s="293" t="s">
        <v>1437</v>
      </c>
    </row>
    <row r="944" spans="1:5" x14ac:dyDescent="0.25">
      <c r="A944" s="317"/>
      <c r="B944" s="320"/>
      <c r="C944" s="321"/>
      <c r="D944" s="323"/>
      <c r="E944" s="294" t="s">
        <v>1438</v>
      </c>
    </row>
    <row r="945" spans="1:5" x14ac:dyDescent="0.25">
      <c r="A945" s="324" t="s">
        <v>1908</v>
      </c>
      <c r="B945" s="326" t="s">
        <v>1906</v>
      </c>
      <c r="C945" s="327"/>
      <c r="D945" s="330" t="s">
        <v>47</v>
      </c>
      <c r="E945" s="291" t="s">
        <v>1437</v>
      </c>
    </row>
    <row r="946" spans="1:5" x14ac:dyDescent="0.25">
      <c r="A946" s="332"/>
      <c r="B946" s="333"/>
      <c r="C946" s="334"/>
      <c r="D946" s="335"/>
      <c r="E946" s="292" t="s">
        <v>1438</v>
      </c>
    </row>
    <row r="947" spans="1:5" x14ac:dyDescent="0.25">
      <c r="A947" s="316" t="s">
        <v>1909</v>
      </c>
      <c r="B947" s="318" t="s">
        <v>1910</v>
      </c>
      <c r="C947" s="319"/>
      <c r="D947" s="322" t="s">
        <v>47</v>
      </c>
      <c r="E947" s="293" t="s">
        <v>1437</v>
      </c>
    </row>
    <row r="948" spans="1:5" x14ac:dyDescent="0.25">
      <c r="A948" s="317"/>
      <c r="B948" s="320"/>
      <c r="C948" s="321"/>
      <c r="D948" s="323"/>
      <c r="E948" s="294" t="s">
        <v>1438</v>
      </c>
    </row>
    <row r="949" spans="1:5" x14ac:dyDescent="0.25">
      <c r="A949" s="324" t="s">
        <v>1911</v>
      </c>
      <c r="B949" s="326" t="s">
        <v>1910</v>
      </c>
      <c r="C949" s="327"/>
      <c r="D949" s="330" t="s">
        <v>47</v>
      </c>
      <c r="E949" s="291" t="s">
        <v>1437</v>
      </c>
    </row>
    <row r="950" spans="1:5" x14ac:dyDescent="0.25">
      <c r="A950" s="332"/>
      <c r="B950" s="333"/>
      <c r="C950" s="334"/>
      <c r="D950" s="335"/>
      <c r="E950" s="292" t="s">
        <v>1438</v>
      </c>
    </row>
    <row r="951" spans="1:5" x14ac:dyDescent="0.25">
      <c r="A951" s="316" t="s">
        <v>1912</v>
      </c>
      <c r="B951" s="318" t="s">
        <v>1910</v>
      </c>
      <c r="C951" s="319"/>
      <c r="D951" s="322" t="s">
        <v>47</v>
      </c>
      <c r="E951" s="293" t="s">
        <v>1437</v>
      </c>
    </row>
    <row r="952" spans="1:5" x14ac:dyDescent="0.25">
      <c r="A952" s="317"/>
      <c r="B952" s="320"/>
      <c r="C952" s="321"/>
      <c r="D952" s="323"/>
      <c r="E952" s="294" t="s">
        <v>1438</v>
      </c>
    </row>
    <row r="953" spans="1:5" x14ac:dyDescent="0.25">
      <c r="A953" s="324" t="s">
        <v>1913</v>
      </c>
      <c r="B953" s="326" t="s">
        <v>1910</v>
      </c>
      <c r="C953" s="327"/>
      <c r="D953" s="330" t="s">
        <v>47</v>
      </c>
      <c r="E953" s="291" t="s">
        <v>1437</v>
      </c>
    </row>
    <row r="954" spans="1:5" x14ac:dyDescent="0.25">
      <c r="A954" s="332"/>
      <c r="B954" s="333"/>
      <c r="C954" s="334"/>
      <c r="D954" s="335"/>
      <c r="E954" s="292" t="s">
        <v>1438</v>
      </c>
    </row>
    <row r="955" spans="1:5" x14ac:dyDescent="0.25">
      <c r="A955" s="316" t="s">
        <v>1914</v>
      </c>
      <c r="B955" s="318" t="s">
        <v>1910</v>
      </c>
      <c r="C955" s="319"/>
      <c r="D955" s="322" t="s">
        <v>47</v>
      </c>
      <c r="E955" s="293" t="s">
        <v>1437</v>
      </c>
    </row>
    <row r="956" spans="1:5" x14ac:dyDescent="0.25">
      <c r="A956" s="317"/>
      <c r="B956" s="320"/>
      <c r="C956" s="321"/>
      <c r="D956" s="323"/>
      <c r="E956" s="294" t="s">
        <v>1438</v>
      </c>
    </row>
    <row r="957" spans="1:5" x14ac:dyDescent="0.25">
      <c r="A957" s="324" t="s">
        <v>1915</v>
      </c>
      <c r="B957" s="326" t="s">
        <v>1910</v>
      </c>
      <c r="C957" s="327"/>
      <c r="D957" s="330" t="s">
        <v>47</v>
      </c>
      <c r="E957" s="291" t="s">
        <v>1437</v>
      </c>
    </row>
    <row r="958" spans="1:5" x14ac:dyDescent="0.25">
      <c r="A958" s="332"/>
      <c r="B958" s="333"/>
      <c r="C958" s="334"/>
      <c r="D958" s="335"/>
      <c r="E958" s="292" t="s">
        <v>1438</v>
      </c>
    </row>
    <row r="959" spans="1:5" x14ac:dyDescent="0.25">
      <c r="A959" s="316" t="s">
        <v>1916</v>
      </c>
      <c r="B959" s="318" t="s">
        <v>1910</v>
      </c>
      <c r="C959" s="319"/>
      <c r="D959" s="322" t="s">
        <v>47</v>
      </c>
      <c r="E959" s="293" t="s">
        <v>1437</v>
      </c>
    </row>
    <row r="960" spans="1:5" x14ac:dyDescent="0.25">
      <c r="A960" s="317"/>
      <c r="B960" s="320"/>
      <c r="C960" s="321"/>
      <c r="D960" s="323"/>
      <c r="E960" s="294" t="s">
        <v>1438</v>
      </c>
    </row>
    <row r="961" spans="1:5" x14ac:dyDescent="0.25">
      <c r="A961" s="324" t="s">
        <v>1917</v>
      </c>
      <c r="B961" s="326" t="s">
        <v>1910</v>
      </c>
      <c r="C961" s="327"/>
      <c r="D961" s="330" t="s">
        <v>47</v>
      </c>
      <c r="E961" s="291" t="s">
        <v>1437</v>
      </c>
    </row>
    <row r="962" spans="1:5" x14ac:dyDescent="0.25">
      <c r="A962" s="332"/>
      <c r="B962" s="333"/>
      <c r="C962" s="334"/>
      <c r="D962" s="335"/>
      <c r="E962" s="292" t="s">
        <v>1438</v>
      </c>
    </row>
    <row r="963" spans="1:5" x14ac:dyDescent="0.25">
      <c r="A963" s="316" t="s">
        <v>1918</v>
      </c>
      <c r="B963" s="318" t="s">
        <v>1910</v>
      </c>
      <c r="C963" s="319"/>
      <c r="D963" s="322" t="s">
        <v>47</v>
      </c>
      <c r="E963" s="293" t="s">
        <v>1437</v>
      </c>
    </row>
    <row r="964" spans="1:5" x14ac:dyDescent="0.25">
      <c r="A964" s="317"/>
      <c r="B964" s="320"/>
      <c r="C964" s="321"/>
      <c r="D964" s="323"/>
      <c r="E964" s="294" t="s">
        <v>1438</v>
      </c>
    </row>
    <row r="965" spans="1:5" x14ac:dyDescent="0.25">
      <c r="A965" s="324" t="s">
        <v>1919</v>
      </c>
      <c r="B965" s="326" t="s">
        <v>1910</v>
      </c>
      <c r="C965" s="327"/>
      <c r="D965" s="330" t="s">
        <v>47</v>
      </c>
      <c r="E965" s="291" t="s">
        <v>1437</v>
      </c>
    </row>
    <row r="966" spans="1:5" x14ac:dyDescent="0.25">
      <c r="A966" s="332"/>
      <c r="B966" s="333"/>
      <c r="C966" s="334"/>
      <c r="D966" s="335"/>
      <c r="E966" s="292" t="s">
        <v>1438</v>
      </c>
    </row>
    <row r="967" spans="1:5" x14ac:dyDescent="0.25">
      <c r="A967" s="316" t="s">
        <v>1920</v>
      </c>
      <c r="B967" s="318" t="s">
        <v>1910</v>
      </c>
      <c r="C967" s="319"/>
      <c r="D967" s="322" t="s">
        <v>47</v>
      </c>
      <c r="E967" s="293" t="s">
        <v>1437</v>
      </c>
    </row>
    <row r="968" spans="1:5" x14ac:dyDescent="0.25">
      <c r="A968" s="317"/>
      <c r="B968" s="320"/>
      <c r="C968" s="321"/>
      <c r="D968" s="323"/>
      <c r="E968" s="294" t="s">
        <v>1438</v>
      </c>
    </row>
    <row r="969" spans="1:5" x14ac:dyDescent="0.25">
      <c r="A969" s="324" t="s">
        <v>1921</v>
      </c>
      <c r="B969" s="326" t="s">
        <v>1910</v>
      </c>
      <c r="C969" s="327"/>
      <c r="D969" s="330" t="s">
        <v>47</v>
      </c>
      <c r="E969" s="291" t="s">
        <v>1437</v>
      </c>
    </row>
    <row r="970" spans="1:5" x14ac:dyDescent="0.25">
      <c r="A970" s="332"/>
      <c r="B970" s="333"/>
      <c r="C970" s="334"/>
      <c r="D970" s="335"/>
      <c r="E970" s="292" t="s">
        <v>1438</v>
      </c>
    </row>
    <row r="971" spans="1:5" x14ac:dyDescent="0.25">
      <c r="A971" s="316" t="s">
        <v>1556</v>
      </c>
      <c r="B971" s="318" t="s">
        <v>1910</v>
      </c>
      <c r="C971" s="319"/>
      <c r="D971" s="322" t="s">
        <v>47</v>
      </c>
      <c r="E971" s="293" t="s">
        <v>1437</v>
      </c>
    </row>
    <row r="972" spans="1:5" x14ac:dyDescent="0.25">
      <c r="A972" s="317"/>
      <c r="B972" s="320"/>
      <c r="C972" s="321"/>
      <c r="D972" s="323"/>
      <c r="E972" s="294" t="s">
        <v>1438</v>
      </c>
    </row>
    <row r="973" spans="1:5" x14ac:dyDescent="0.25">
      <c r="A973" s="324" t="s">
        <v>1922</v>
      </c>
      <c r="B973" s="326" t="s">
        <v>1910</v>
      </c>
      <c r="C973" s="327"/>
      <c r="D973" s="330" t="s">
        <v>47</v>
      </c>
      <c r="E973" s="291" t="s">
        <v>1437</v>
      </c>
    </row>
    <row r="974" spans="1:5" x14ac:dyDescent="0.25">
      <c r="A974" s="332"/>
      <c r="B974" s="333"/>
      <c r="C974" s="334"/>
      <c r="D974" s="335"/>
      <c r="E974" s="292" t="s">
        <v>1438</v>
      </c>
    </row>
    <row r="975" spans="1:5" x14ac:dyDescent="0.25">
      <c r="A975" s="316" t="s">
        <v>1923</v>
      </c>
      <c r="B975" s="318" t="s">
        <v>1910</v>
      </c>
      <c r="C975" s="319"/>
      <c r="D975" s="322" t="s">
        <v>47</v>
      </c>
      <c r="E975" s="293" t="s">
        <v>1437</v>
      </c>
    </row>
    <row r="976" spans="1:5" x14ac:dyDescent="0.25">
      <c r="A976" s="317"/>
      <c r="B976" s="320"/>
      <c r="C976" s="321"/>
      <c r="D976" s="323"/>
      <c r="E976" s="294" t="s">
        <v>1438</v>
      </c>
    </row>
    <row r="977" spans="1:5" x14ac:dyDescent="0.25">
      <c r="A977" s="324" t="s">
        <v>1924</v>
      </c>
      <c r="B977" s="326" t="s">
        <v>1910</v>
      </c>
      <c r="C977" s="327"/>
      <c r="D977" s="330" t="s">
        <v>47</v>
      </c>
      <c r="E977" s="291" t="s">
        <v>1437</v>
      </c>
    </row>
    <row r="978" spans="1:5" x14ac:dyDescent="0.25">
      <c r="A978" s="332"/>
      <c r="B978" s="333"/>
      <c r="C978" s="334"/>
      <c r="D978" s="335"/>
      <c r="E978" s="292" t="s">
        <v>1438</v>
      </c>
    </row>
    <row r="979" spans="1:5" x14ac:dyDescent="0.25">
      <c r="A979" s="316" t="s">
        <v>1925</v>
      </c>
      <c r="B979" s="318" t="s">
        <v>1926</v>
      </c>
      <c r="C979" s="319"/>
      <c r="D979" s="322" t="s">
        <v>47</v>
      </c>
      <c r="E979" s="293" t="s">
        <v>1437</v>
      </c>
    </row>
    <row r="980" spans="1:5" x14ac:dyDescent="0.25">
      <c r="A980" s="317"/>
      <c r="B980" s="320"/>
      <c r="C980" s="321"/>
      <c r="D980" s="323"/>
      <c r="E980" s="294" t="s">
        <v>1438</v>
      </c>
    </row>
    <row r="981" spans="1:5" x14ac:dyDescent="0.25">
      <c r="A981" s="324" t="s">
        <v>1927</v>
      </c>
      <c r="B981" s="326" t="s">
        <v>1926</v>
      </c>
      <c r="C981" s="327"/>
      <c r="D981" s="330" t="s">
        <v>47</v>
      </c>
      <c r="E981" s="291" t="s">
        <v>1437</v>
      </c>
    </row>
    <row r="982" spans="1:5" x14ac:dyDescent="0.25">
      <c r="A982" s="332"/>
      <c r="B982" s="333"/>
      <c r="C982" s="334"/>
      <c r="D982" s="335"/>
      <c r="E982" s="292" t="s">
        <v>1438</v>
      </c>
    </row>
    <row r="983" spans="1:5" x14ac:dyDescent="0.25">
      <c r="A983" s="316" t="s">
        <v>1928</v>
      </c>
      <c r="B983" s="318" t="s">
        <v>1926</v>
      </c>
      <c r="C983" s="319"/>
      <c r="D983" s="322" t="s">
        <v>47</v>
      </c>
      <c r="E983" s="293" t="s">
        <v>1437</v>
      </c>
    </row>
    <row r="984" spans="1:5" x14ac:dyDescent="0.25">
      <c r="A984" s="317"/>
      <c r="B984" s="320"/>
      <c r="C984" s="321"/>
      <c r="D984" s="323"/>
      <c r="E984" s="294" t="s">
        <v>1438</v>
      </c>
    </row>
    <row r="985" spans="1:5" x14ac:dyDescent="0.25">
      <c r="A985" s="324" t="s">
        <v>1929</v>
      </c>
      <c r="B985" s="326" t="s">
        <v>1926</v>
      </c>
      <c r="C985" s="327"/>
      <c r="D985" s="330" t="s">
        <v>47</v>
      </c>
      <c r="E985" s="291" t="s">
        <v>1437</v>
      </c>
    </row>
    <row r="986" spans="1:5" x14ac:dyDescent="0.25">
      <c r="A986" s="332"/>
      <c r="B986" s="333"/>
      <c r="C986" s="334"/>
      <c r="D986" s="335"/>
      <c r="E986" s="292" t="s">
        <v>1438</v>
      </c>
    </row>
    <row r="987" spans="1:5" x14ac:dyDescent="0.25">
      <c r="A987" s="316" t="s">
        <v>1930</v>
      </c>
      <c r="B987" s="318" t="s">
        <v>1926</v>
      </c>
      <c r="C987" s="319"/>
      <c r="D987" s="322" t="s">
        <v>47</v>
      </c>
      <c r="E987" s="293" t="s">
        <v>1437</v>
      </c>
    </row>
    <row r="988" spans="1:5" x14ac:dyDescent="0.25">
      <c r="A988" s="317"/>
      <c r="B988" s="320"/>
      <c r="C988" s="321"/>
      <c r="D988" s="323"/>
      <c r="E988" s="294" t="s">
        <v>1438</v>
      </c>
    </row>
    <row r="989" spans="1:5" x14ac:dyDescent="0.25">
      <c r="A989" s="324" t="s">
        <v>1931</v>
      </c>
      <c r="B989" s="326" t="s">
        <v>1932</v>
      </c>
      <c r="C989" s="327"/>
      <c r="D989" s="330" t="s">
        <v>47</v>
      </c>
      <c r="E989" s="291" t="s">
        <v>1437</v>
      </c>
    </row>
    <row r="990" spans="1:5" x14ac:dyDescent="0.25">
      <c r="A990" s="332"/>
      <c r="B990" s="333"/>
      <c r="C990" s="334"/>
      <c r="D990" s="335"/>
      <c r="E990" s="292" t="s">
        <v>1438</v>
      </c>
    </row>
    <row r="991" spans="1:5" x14ac:dyDescent="0.25">
      <c r="A991" s="316" t="s">
        <v>1933</v>
      </c>
      <c r="B991" s="318" t="s">
        <v>1932</v>
      </c>
      <c r="C991" s="319"/>
      <c r="D991" s="322" t="s">
        <v>47</v>
      </c>
      <c r="E991" s="293" t="s">
        <v>1437</v>
      </c>
    </row>
    <row r="992" spans="1:5" x14ac:dyDescent="0.25">
      <c r="A992" s="317"/>
      <c r="B992" s="320"/>
      <c r="C992" s="321"/>
      <c r="D992" s="323"/>
      <c r="E992" s="294" t="s">
        <v>1438</v>
      </c>
    </row>
    <row r="993" spans="1:5" x14ac:dyDescent="0.25">
      <c r="A993" s="324" t="s">
        <v>1934</v>
      </c>
      <c r="B993" s="326" t="s">
        <v>1932</v>
      </c>
      <c r="C993" s="327"/>
      <c r="D993" s="330" t="s">
        <v>47</v>
      </c>
      <c r="E993" s="291" t="s">
        <v>1437</v>
      </c>
    </row>
    <row r="994" spans="1:5" x14ac:dyDescent="0.25">
      <c r="A994" s="332"/>
      <c r="B994" s="333"/>
      <c r="C994" s="334"/>
      <c r="D994" s="335"/>
      <c r="E994" s="292" t="s">
        <v>1438</v>
      </c>
    </row>
    <row r="995" spans="1:5" x14ac:dyDescent="0.25">
      <c r="A995" s="316" t="s">
        <v>1935</v>
      </c>
      <c r="B995" s="318" t="s">
        <v>1932</v>
      </c>
      <c r="C995" s="319"/>
      <c r="D995" s="322" t="s">
        <v>47</v>
      </c>
      <c r="E995" s="293" t="s">
        <v>1437</v>
      </c>
    </row>
    <row r="996" spans="1:5" x14ac:dyDescent="0.25">
      <c r="A996" s="317"/>
      <c r="B996" s="320"/>
      <c r="C996" s="321"/>
      <c r="D996" s="323"/>
      <c r="E996" s="294" t="s">
        <v>1438</v>
      </c>
    </row>
    <row r="997" spans="1:5" x14ac:dyDescent="0.25">
      <c r="A997" s="324" t="s">
        <v>1936</v>
      </c>
      <c r="B997" s="326" t="s">
        <v>1932</v>
      </c>
      <c r="C997" s="327"/>
      <c r="D997" s="330" t="s">
        <v>47</v>
      </c>
      <c r="E997" s="291" t="s">
        <v>1437</v>
      </c>
    </row>
    <row r="998" spans="1:5" x14ac:dyDescent="0.25">
      <c r="A998" s="332"/>
      <c r="B998" s="333"/>
      <c r="C998" s="334"/>
      <c r="D998" s="335"/>
      <c r="E998" s="292" t="s">
        <v>1438</v>
      </c>
    </row>
    <row r="999" spans="1:5" x14ac:dyDescent="0.25">
      <c r="A999" s="316" t="s">
        <v>1937</v>
      </c>
      <c r="B999" s="318" t="s">
        <v>1932</v>
      </c>
      <c r="C999" s="319"/>
      <c r="D999" s="322" t="s">
        <v>47</v>
      </c>
      <c r="E999" s="293" t="s">
        <v>1437</v>
      </c>
    </row>
    <row r="1000" spans="1:5" x14ac:dyDescent="0.25">
      <c r="A1000" s="317"/>
      <c r="B1000" s="320"/>
      <c r="C1000" s="321"/>
      <c r="D1000" s="323"/>
      <c r="E1000" s="294" t="s">
        <v>1438</v>
      </c>
    </row>
    <row r="1001" spans="1:5" x14ac:dyDescent="0.25">
      <c r="A1001" s="324" t="s">
        <v>1938</v>
      </c>
      <c r="B1001" s="326" t="s">
        <v>1932</v>
      </c>
      <c r="C1001" s="327"/>
      <c r="D1001" s="330" t="s">
        <v>47</v>
      </c>
      <c r="E1001" s="291" t="s">
        <v>1437</v>
      </c>
    </row>
    <row r="1002" spans="1:5" x14ac:dyDescent="0.25">
      <c r="A1002" s="332"/>
      <c r="B1002" s="333"/>
      <c r="C1002" s="334"/>
      <c r="D1002" s="335"/>
      <c r="E1002" s="292" t="s">
        <v>1438</v>
      </c>
    </row>
    <row r="1003" spans="1:5" x14ac:dyDescent="0.25">
      <c r="A1003" s="316" t="s">
        <v>1939</v>
      </c>
      <c r="B1003" s="318" t="s">
        <v>1932</v>
      </c>
      <c r="C1003" s="319"/>
      <c r="D1003" s="322" t="s">
        <v>47</v>
      </c>
      <c r="E1003" s="293" t="s">
        <v>1437</v>
      </c>
    </row>
    <row r="1004" spans="1:5" x14ac:dyDescent="0.25">
      <c r="A1004" s="317"/>
      <c r="B1004" s="320"/>
      <c r="C1004" s="321"/>
      <c r="D1004" s="323"/>
      <c r="E1004" s="294" t="s">
        <v>1438</v>
      </c>
    </row>
    <row r="1005" spans="1:5" x14ac:dyDescent="0.25">
      <c r="A1005" s="324" t="s">
        <v>1940</v>
      </c>
      <c r="B1005" s="326" t="s">
        <v>1941</v>
      </c>
      <c r="C1005" s="327"/>
      <c r="D1005" s="330" t="s">
        <v>47</v>
      </c>
      <c r="E1005" s="291" t="s">
        <v>1437</v>
      </c>
    </row>
    <row r="1006" spans="1:5" x14ac:dyDescent="0.25">
      <c r="A1006" s="332"/>
      <c r="B1006" s="333"/>
      <c r="C1006" s="334"/>
      <c r="D1006" s="335"/>
      <c r="E1006" s="292" t="s">
        <v>1438</v>
      </c>
    </row>
    <row r="1007" spans="1:5" x14ac:dyDescent="0.25">
      <c r="A1007" s="316" t="s">
        <v>1449</v>
      </c>
      <c r="B1007" s="318" t="s">
        <v>1941</v>
      </c>
      <c r="C1007" s="319"/>
      <c r="D1007" s="322" t="s">
        <v>47</v>
      </c>
      <c r="E1007" s="293" t="s">
        <v>1437</v>
      </c>
    </row>
    <row r="1008" spans="1:5" x14ac:dyDescent="0.25">
      <c r="A1008" s="317"/>
      <c r="B1008" s="320"/>
      <c r="C1008" s="321"/>
      <c r="D1008" s="323"/>
      <c r="E1008" s="294" t="s">
        <v>1438</v>
      </c>
    </row>
    <row r="1009" spans="1:5" x14ac:dyDescent="0.25">
      <c r="A1009" s="324" t="s">
        <v>1942</v>
      </c>
      <c r="B1009" s="326" t="s">
        <v>1941</v>
      </c>
      <c r="C1009" s="327"/>
      <c r="D1009" s="330" t="s">
        <v>47</v>
      </c>
      <c r="E1009" s="291" t="s">
        <v>1437</v>
      </c>
    </row>
    <row r="1010" spans="1:5" x14ac:dyDescent="0.25">
      <c r="A1010" s="332"/>
      <c r="B1010" s="333"/>
      <c r="C1010" s="334"/>
      <c r="D1010" s="335"/>
      <c r="E1010" s="292" t="s">
        <v>1438</v>
      </c>
    </row>
    <row r="1011" spans="1:5" x14ac:dyDescent="0.25">
      <c r="A1011" s="316" t="s">
        <v>1943</v>
      </c>
      <c r="B1011" s="318" t="s">
        <v>1941</v>
      </c>
      <c r="C1011" s="319"/>
      <c r="D1011" s="322" t="s">
        <v>47</v>
      </c>
      <c r="E1011" s="293" t="s">
        <v>1437</v>
      </c>
    </row>
    <row r="1012" spans="1:5" x14ac:dyDescent="0.25">
      <c r="A1012" s="317"/>
      <c r="B1012" s="320"/>
      <c r="C1012" s="321"/>
      <c r="D1012" s="323"/>
      <c r="E1012" s="294" t="s">
        <v>1438</v>
      </c>
    </row>
    <row r="1013" spans="1:5" x14ac:dyDescent="0.25">
      <c r="A1013" s="324" t="s">
        <v>1944</v>
      </c>
      <c r="B1013" s="326" t="s">
        <v>1941</v>
      </c>
      <c r="C1013" s="327"/>
      <c r="D1013" s="330" t="s">
        <v>47</v>
      </c>
      <c r="E1013" s="291" t="s">
        <v>1437</v>
      </c>
    </row>
    <row r="1014" spans="1:5" x14ac:dyDescent="0.25">
      <c r="A1014" s="332"/>
      <c r="B1014" s="333"/>
      <c r="C1014" s="334"/>
      <c r="D1014" s="335"/>
      <c r="E1014" s="292" t="s">
        <v>1438</v>
      </c>
    </row>
    <row r="1015" spans="1:5" x14ac:dyDescent="0.25">
      <c r="A1015" s="316" t="s">
        <v>1945</v>
      </c>
      <c r="B1015" s="318" t="s">
        <v>1941</v>
      </c>
      <c r="C1015" s="319"/>
      <c r="D1015" s="322" t="s">
        <v>47</v>
      </c>
      <c r="E1015" s="293" t="s">
        <v>1437</v>
      </c>
    </row>
    <row r="1016" spans="1:5" x14ac:dyDescent="0.25">
      <c r="A1016" s="317"/>
      <c r="B1016" s="320"/>
      <c r="C1016" s="321"/>
      <c r="D1016" s="323"/>
      <c r="E1016" s="294" t="s">
        <v>1438</v>
      </c>
    </row>
    <row r="1017" spans="1:5" x14ac:dyDescent="0.25">
      <c r="A1017" s="324" t="s">
        <v>1946</v>
      </c>
      <c r="B1017" s="326" t="s">
        <v>1941</v>
      </c>
      <c r="C1017" s="327"/>
      <c r="D1017" s="330" t="s">
        <v>47</v>
      </c>
      <c r="E1017" s="291" t="s">
        <v>1437</v>
      </c>
    </row>
    <row r="1018" spans="1:5" x14ac:dyDescent="0.25">
      <c r="A1018" s="332"/>
      <c r="B1018" s="333"/>
      <c r="C1018" s="334"/>
      <c r="D1018" s="335"/>
      <c r="E1018" s="292" t="s">
        <v>1438</v>
      </c>
    </row>
    <row r="1019" spans="1:5" x14ac:dyDescent="0.25">
      <c r="A1019" s="316" t="s">
        <v>1947</v>
      </c>
      <c r="B1019" s="318" t="s">
        <v>1941</v>
      </c>
      <c r="C1019" s="319"/>
      <c r="D1019" s="322" t="s">
        <v>47</v>
      </c>
      <c r="E1019" s="293" t="s">
        <v>1437</v>
      </c>
    </row>
    <row r="1020" spans="1:5" x14ac:dyDescent="0.25">
      <c r="A1020" s="317"/>
      <c r="B1020" s="320"/>
      <c r="C1020" s="321"/>
      <c r="D1020" s="323"/>
      <c r="E1020" s="294" t="s">
        <v>1438</v>
      </c>
    </row>
    <row r="1021" spans="1:5" x14ac:dyDescent="0.25">
      <c r="A1021" s="324" t="s">
        <v>1948</v>
      </c>
      <c r="B1021" s="326" t="s">
        <v>1941</v>
      </c>
      <c r="C1021" s="327"/>
      <c r="D1021" s="330" t="s">
        <v>47</v>
      </c>
      <c r="E1021" s="291" t="s">
        <v>1437</v>
      </c>
    </row>
    <row r="1022" spans="1:5" x14ac:dyDescent="0.25">
      <c r="A1022" s="332"/>
      <c r="B1022" s="333"/>
      <c r="C1022" s="334"/>
      <c r="D1022" s="335"/>
      <c r="E1022" s="292" t="s">
        <v>1438</v>
      </c>
    </row>
    <row r="1023" spans="1:5" x14ac:dyDescent="0.25">
      <c r="A1023" s="316" t="s">
        <v>1949</v>
      </c>
      <c r="B1023" s="318" t="s">
        <v>1941</v>
      </c>
      <c r="C1023" s="319"/>
      <c r="D1023" s="322" t="s">
        <v>47</v>
      </c>
      <c r="E1023" s="293" t="s">
        <v>1437</v>
      </c>
    </row>
    <row r="1024" spans="1:5" x14ac:dyDescent="0.25">
      <c r="A1024" s="317"/>
      <c r="B1024" s="320"/>
      <c r="C1024" s="321"/>
      <c r="D1024" s="323"/>
      <c r="E1024" s="294" t="s">
        <v>1438</v>
      </c>
    </row>
    <row r="1025" spans="1:5" x14ac:dyDescent="0.25">
      <c r="A1025" s="324" t="s">
        <v>1950</v>
      </c>
      <c r="B1025" s="326" t="s">
        <v>1951</v>
      </c>
      <c r="C1025" s="327"/>
      <c r="D1025" s="330" t="s">
        <v>47</v>
      </c>
      <c r="E1025" s="291" t="s">
        <v>1437</v>
      </c>
    </row>
    <row r="1026" spans="1:5" x14ac:dyDescent="0.25">
      <c r="A1026" s="332"/>
      <c r="B1026" s="333"/>
      <c r="C1026" s="334"/>
      <c r="D1026" s="335"/>
      <c r="E1026" s="292" t="s">
        <v>1438</v>
      </c>
    </row>
    <row r="1027" spans="1:5" x14ac:dyDescent="0.25">
      <c r="A1027" s="316" t="s">
        <v>1952</v>
      </c>
      <c r="B1027" s="318" t="s">
        <v>1951</v>
      </c>
      <c r="C1027" s="319"/>
      <c r="D1027" s="322" t="s">
        <v>47</v>
      </c>
      <c r="E1027" s="293" t="s">
        <v>1437</v>
      </c>
    </row>
    <row r="1028" spans="1:5" x14ac:dyDescent="0.25">
      <c r="A1028" s="317"/>
      <c r="B1028" s="320"/>
      <c r="C1028" s="321"/>
      <c r="D1028" s="323"/>
      <c r="E1028" s="294" t="s">
        <v>1438</v>
      </c>
    </row>
    <row r="1029" spans="1:5" x14ac:dyDescent="0.25">
      <c r="A1029" s="324" t="s">
        <v>1953</v>
      </c>
      <c r="B1029" s="326" t="s">
        <v>1951</v>
      </c>
      <c r="C1029" s="327"/>
      <c r="D1029" s="330" t="s">
        <v>47</v>
      </c>
      <c r="E1029" s="291" t="s">
        <v>1437</v>
      </c>
    </row>
    <row r="1030" spans="1:5" x14ac:dyDescent="0.25">
      <c r="A1030" s="332"/>
      <c r="B1030" s="333"/>
      <c r="C1030" s="334"/>
      <c r="D1030" s="335"/>
      <c r="E1030" s="292" t="s">
        <v>1438</v>
      </c>
    </row>
    <row r="1031" spans="1:5" x14ac:dyDescent="0.25">
      <c r="A1031" s="316" t="s">
        <v>1954</v>
      </c>
      <c r="B1031" s="318" t="s">
        <v>1951</v>
      </c>
      <c r="C1031" s="319"/>
      <c r="D1031" s="322" t="s">
        <v>47</v>
      </c>
      <c r="E1031" s="293" t="s">
        <v>1437</v>
      </c>
    </row>
    <row r="1032" spans="1:5" x14ac:dyDescent="0.25">
      <c r="A1032" s="317"/>
      <c r="B1032" s="320"/>
      <c r="C1032" s="321"/>
      <c r="D1032" s="323"/>
      <c r="E1032" s="294" t="s">
        <v>1438</v>
      </c>
    </row>
    <row r="1033" spans="1:5" x14ac:dyDescent="0.25">
      <c r="A1033" s="324" t="s">
        <v>1955</v>
      </c>
      <c r="B1033" s="326" t="s">
        <v>1951</v>
      </c>
      <c r="C1033" s="327"/>
      <c r="D1033" s="330" t="s">
        <v>47</v>
      </c>
      <c r="E1033" s="291" t="s">
        <v>1437</v>
      </c>
    </row>
    <row r="1034" spans="1:5" x14ac:dyDescent="0.25">
      <c r="A1034" s="332"/>
      <c r="B1034" s="333"/>
      <c r="C1034" s="334"/>
      <c r="D1034" s="335"/>
      <c r="E1034" s="292" t="s">
        <v>1438</v>
      </c>
    </row>
    <row r="1035" spans="1:5" x14ac:dyDescent="0.25">
      <c r="A1035" s="316" t="s">
        <v>1956</v>
      </c>
      <c r="B1035" s="318" t="s">
        <v>1951</v>
      </c>
      <c r="C1035" s="319"/>
      <c r="D1035" s="322" t="s">
        <v>47</v>
      </c>
      <c r="E1035" s="293" t="s">
        <v>1437</v>
      </c>
    </row>
    <row r="1036" spans="1:5" x14ac:dyDescent="0.25">
      <c r="A1036" s="317"/>
      <c r="B1036" s="320"/>
      <c r="C1036" s="321"/>
      <c r="D1036" s="323"/>
      <c r="E1036" s="294" t="s">
        <v>1438</v>
      </c>
    </row>
    <row r="1037" spans="1:5" x14ac:dyDescent="0.25">
      <c r="A1037" s="324" t="s">
        <v>1957</v>
      </c>
      <c r="B1037" s="326" t="s">
        <v>1951</v>
      </c>
      <c r="C1037" s="327"/>
      <c r="D1037" s="330" t="s">
        <v>47</v>
      </c>
      <c r="E1037" s="291" t="s">
        <v>1437</v>
      </c>
    </row>
    <row r="1038" spans="1:5" x14ac:dyDescent="0.25">
      <c r="A1038" s="332"/>
      <c r="B1038" s="333"/>
      <c r="C1038" s="334"/>
      <c r="D1038" s="335"/>
      <c r="E1038" s="292" t="s">
        <v>1438</v>
      </c>
    </row>
    <row r="1039" spans="1:5" x14ac:dyDescent="0.25">
      <c r="A1039" s="316" t="s">
        <v>1958</v>
      </c>
      <c r="B1039" s="318" t="s">
        <v>1951</v>
      </c>
      <c r="C1039" s="319"/>
      <c r="D1039" s="322" t="s">
        <v>47</v>
      </c>
      <c r="E1039" s="293" t="s">
        <v>1437</v>
      </c>
    </row>
    <row r="1040" spans="1:5" x14ac:dyDescent="0.25">
      <c r="A1040" s="317"/>
      <c r="B1040" s="320"/>
      <c r="C1040" s="321"/>
      <c r="D1040" s="323"/>
      <c r="E1040" s="294" t="s">
        <v>1438</v>
      </c>
    </row>
    <row r="1041" spans="1:5" x14ac:dyDescent="0.25">
      <c r="A1041" s="324" t="s">
        <v>1959</v>
      </c>
      <c r="B1041" s="326" t="s">
        <v>1951</v>
      </c>
      <c r="C1041" s="327"/>
      <c r="D1041" s="330" t="s">
        <v>47</v>
      </c>
      <c r="E1041" s="291" t="s">
        <v>1437</v>
      </c>
    </row>
    <row r="1042" spans="1:5" x14ac:dyDescent="0.25">
      <c r="A1042" s="332"/>
      <c r="B1042" s="333"/>
      <c r="C1042" s="334"/>
      <c r="D1042" s="335"/>
      <c r="E1042" s="292" t="s">
        <v>1438</v>
      </c>
    </row>
    <row r="1043" spans="1:5" x14ac:dyDescent="0.25">
      <c r="A1043" s="316" t="s">
        <v>1960</v>
      </c>
      <c r="B1043" s="318" t="s">
        <v>1951</v>
      </c>
      <c r="C1043" s="319"/>
      <c r="D1043" s="322" t="s">
        <v>47</v>
      </c>
      <c r="E1043" s="293" t="s">
        <v>1437</v>
      </c>
    </row>
    <row r="1044" spans="1:5" x14ac:dyDescent="0.25">
      <c r="A1044" s="317"/>
      <c r="B1044" s="320"/>
      <c r="C1044" s="321"/>
      <c r="D1044" s="323"/>
      <c r="E1044" s="294" t="s">
        <v>1438</v>
      </c>
    </row>
    <row r="1045" spans="1:5" x14ac:dyDescent="0.25">
      <c r="A1045" s="324" t="s">
        <v>1961</v>
      </c>
      <c r="B1045" s="326" t="s">
        <v>1951</v>
      </c>
      <c r="C1045" s="327"/>
      <c r="D1045" s="330" t="s">
        <v>47</v>
      </c>
      <c r="E1045" s="291" t="s">
        <v>1437</v>
      </c>
    </row>
    <row r="1046" spans="1:5" x14ac:dyDescent="0.25">
      <c r="A1046" s="332"/>
      <c r="B1046" s="333"/>
      <c r="C1046" s="334"/>
      <c r="D1046" s="335"/>
      <c r="E1046" s="292" t="s">
        <v>1438</v>
      </c>
    </row>
    <row r="1047" spans="1:5" x14ac:dyDescent="0.25">
      <c r="A1047" s="316" t="s">
        <v>1962</v>
      </c>
      <c r="B1047" s="318" t="s">
        <v>1951</v>
      </c>
      <c r="C1047" s="319"/>
      <c r="D1047" s="322" t="s">
        <v>47</v>
      </c>
      <c r="E1047" s="293" t="s">
        <v>1437</v>
      </c>
    </row>
    <row r="1048" spans="1:5" x14ac:dyDescent="0.25">
      <c r="A1048" s="317"/>
      <c r="B1048" s="320"/>
      <c r="C1048" s="321"/>
      <c r="D1048" s="323"/>
      <c r="E1048" s="294" t="s">
        <v>1438</v>
      </c>
    </row>
    <row r="1049" spans="1:5" x14ac:dyDescent="0.25">
      <c r="A1049" s="324" t="s">
        <v>1963</v>
      </c>
      <c r="B1049" s="326" t="s">
        <v>1951</v>
      </c>
      <c r="C1049" s="327"/>
      <c r="D1049" s="330" t="s">
        <v>47</v>
      </c>
      <c r="E1049" s="291" t="s">
        <v>1437</v>
      </c>
    </row>
    <row r="1050" spans="1:5" x14ac:dyDescent="0.25">
      <c r="A1050" s="332"/>
      <c r="B1050" s="333"/>
      <c r="C1050" s="334"/>
      <c r="D1050" s="335"/>
      <c r="E1050" s="292" t="s">
        <v>1438</v>
      </c>
    </row>
    <row r="1051" spans="1:5" x14ac:dyDescent="0.25">
      <c r="A1051" s="316" t="s">
        <v>1964</v>
      </c>
      <c r="B1051" s="318" t="s">
        <v>1951</v>
      </c>
      <c r="C1051" s="319"/>
      <c r="D1051" s="322" t="s">
        <v>47</v>
      </c>
      <c r="E1051" s="293" t="s">
        <v>1437</v>
      </c>
    </row>
    <row r="1052" spans="1:5" x14ac:dyDescent="0.25">
      <c r="A1052" s="317"/>
      <c r="B1052" s="320"/>
      <c r="C1052" s="321"/>
      <c r="D1052" s="323"/>
      <c r="E1052" s="294" t="s">
        <v>1438</v>
      </c>
    </row>
    <row r="1053" spans="1:5" x14ac:dyDescent="0.25">
      <c r="A1053" s="324" t="s">
        <v>1965</v>
      </c>
      <c r="B1053" s="326" t="s">
        <v>1951</v>
      </c>
      <c r="C1053" s="327"/>
      <c r="D1053" s="330" t="s">
        <v>47</v>
      </c>
      <c r="E1053" s="291" t="s">
        <v>1437</v>
      </c>
    </row>
    <row r="1054" spans="1:5" x14ac:dyDescent="0.25">
      <c r="A1054" s="332"/>
      <c r="B1054" s="333"/>
      <c r="C1054" s="334"/>
      <c r="D1054" s="335"/>
      <c r="E1054" s="292" t="s">
        <v>1438</v>
      </c>
    </row>
    <row r="1055" spans="1:5" x14ac:dyDescent="0.25">
      <c r="A1055" s="316" t="s">
        <v>1966</v>
      </c>
      <c r="B1055" s="318" t="s">
        <v>1951</v>
      </c>
      <c r="C1055" s="319"/>
      <c r="D1055" s="322" t="s">
        <v>47</v>
      </c>
      <c r="E1055" s="293" t="s">
        <v>1437</v>
      </c>
    </row>
    <row r="1056" spans="1:5" x14ac:dyDescent="0.25">
      <c r="A1056" s="317"/>
      <c r="B1056" s="320"/>
      <c r="C1056" s="321"/>
      <c r="D1056" s="323"/>
      <c r="E1056" s="294" t="s">
        <v>1438</v>
      </c>
    </row>
    <row r="1057" spans="1:5" x14ac:dyDescent="0.25">
      <c r="A1057" s="324" t="s">
        <v>1967</v>
      </c>
      <c r="B1057" s="326" t="s">
        <v>1951</v>
      </c>
      <c r="C1057" s="327"/>
      <c r="D1057" s="330" t="s">
        <v>47</v>
      </c>
      <c r="E1057" s="291" t="s">
        <v>1437</v>
      </c>
    </row>
    <row r="1058" spans="1:5" x14ac:dyDescent="0.25">
      <c r="A1058" s="332"/>
      <c r="B1058" s="333"/>
      <c r="C1058" s="334"/>
      <c r="D1058" s="335"/>
      <c r="E1058" s="292" t="s">
        <v>1438</v>
      </c>
    </row>
    <row r="1059" spans="1:5" x14ac:dyDescent="0.25">
      <c r="A1059" s="316" t="s">
        <v>1968</v>
      </c>
      <c r="B1059" s="318" t="s">
        <v>1951</v>
      </c>
      <c r="C1059" s="319"/>
      <c r="D1059" s="322" t="s">
        <v>47</v>
      </c>
      <c r="E1059" s="293" t="s">
        <v>1437</v>
      </c>
    </row>
    <row r="1060" spans="1:5" x14ac:dyDescent="0.25">
      <c r="A1060" s="317"/>
      <c r="B1060" s="320"/>
      <c r="C1060" s="321"/>
      <c r="D1060" s="323"/>
      <c r="E1060" s="294" t="s">
        <v>1438</v>
      </c>
    </row>
    <row r="1061" spans="1:5" x14ac:dyDescent="0.25">
      <c r="A1061" s="324" t="s">
        <v>1969</v>
      </c>
      <c r="B1061" s="326" t="s">
        <v>1951</v>
      </c>
      <c r="C1061" s="327"/>
      <c r="D1061" s="330" t="s">
        <v>47</v>
      </c>
      <c r="E1061" s="291" t="s">
        <v>1437</v>
      </c>
    </row>
    <row r="1062" spans="1:5" x14ac:dyDescent="0.25">
      <c r="A1062" s="332"/>
      <c r="B1062" s="333"/>
      <c r="C1062" s="334"/>
      <c r="D1062" s="335"/>
      <c r="E1062" s="292" t="s">
        <v>1438</v>
      </c>
    </row>
    <row r="1063" spans="1:5" x14ac:dyDescent="0.25">
      <c r="A1063" s="316" t="s">
        <v>1970</v>
      </c>
      <c r="B1063" s="318" t="s">
        <v>1971</v>
      </c>
      <c r="C1063" s="319"/>
      <c r="D1063" s="322" t="s">
        <v>47</v>
      </c>
      <c r="E1063" s="293" t="s">
        <v>1437</v>
      </c>
    </row>
    <row r="1064" spans="1:5" x14ac:dyDescent="0.25">
      <c r="A1064" s="317"/>
      <c r="B1064" s="320"/>
      <c r="C1064" s="321"/>
      <c r="D1064" s="323"/>
      <c r="E1064" s="294" t="s">
        <v>1438</v>
      </c>
    </row>
    <row r="1065" spans="1:5" x14ac:dyDescent="0.25">
      <c r="A1065" s="324" t="s">
        <v>1972</v>
      </c>
      <c r="B1065" s="326" t="s">
        <v>1971</v>
      </c>
      <c r="C1065" s="327"/>
      <c r="D1065" s="330" t="s">
        <v>47</v>
      </c>
      <c r="E1065" s="291" t="s">
        <v>1437</v>
      </c>
    </row>
    <row r="1066" spans="1:5" x14ac:dyDescent="0.25">
      <c r="A1066" s="332"/>
      <c r="B1066" s="333"/>
      <c r="C1066" s="334"/>
      <c r="D1066" s="335"/>
      <c r="E1066" s="292" t="s">
        <v>1438</v>
      </c>
    </row>
    <row r="1067" spans="1:5" x14ac:dyDescent="0.25">
      <c r="A1067" s="316" t="s">
        <v>1973</v>
      </c>
      <c r="B1067" s="318" t="s">
        <v>1971</v>
      </c>
      <c r="C1067" s="319"/>
      <c r="D1067" s="322" t="s">
        <v>47</v>
      </c>
      <c r="E1067" s="293" t="s">
        <v>1437</v>
      </c>
    </row>
    <row r="1068" spans="1:5" x14ac:dyDescent="0.25">
      <c r="A1068" s="317"/>
      <c r="B1068" s="320"/>
      <c r="C1068" s="321"/>
      <c r="D1068" s="323"/>
      <c r="E1068" s="294" t="s">
        <v>1438</v>
      </c>
    </row>
    <row r="1069" spans="1:5" x14ac:dyDescent="0.25">
      <c r="A1069" s="324" t="s">
        <v>1924</v>
      </c>
      <c r="B1069" s="326" t="s">
        <v>1971</v>
      </c>
      <c r="C1069" s="327"/>
      <c r="D1069" s="330" t="s">
        <v>47</v>
      </c>
      <c r="E1069" s="291" t="s">
        <v>1437</v>
      </c>
    </row>
    <row r="1070" spans="1:5" x14ac:dyDescent="0.25">
      <c r="A1070" s="332"/>
      <c r="B1070" s="333"/>
      <c r="C1070" s="334"/>
      <c r="D1070" s="335"/>
      <c r="E1070" s="292" t="s">
        <v>1438</v>
      </c>
    </row>
    <row r="1071" spans="1:5" x14ac:dyDescent="0.25">
      <c r="A1071" s="316" t="s">
        <v>1974</v>
      </c>
      <c r="B1071" s="318" t="s">
        <v>1975</v>
      </c>
      <c r="C1071" s="319"/>
      <c r="D1071" s="322" t="s">
        <v>47</v>
      </c>
      <c r="E1071" s="293" t="s">
        <v>1437</v>
      </c>
    </row>
    <row r="1072" spans="1:5" x14ac:dyDescent="0.25">
      <c r="A1072" s="317"/>
      <c r="B1072" s="320"/>
      <c r="C1072" s="321"/>
      <c r="D1072" s="323"/>
      <c r="E1072" s="294" t="s">
        <v>1438</v>
      </c>
    </row>
    <row r="1073" spans="1:5" x14ac:dyDescent="0.25">
      <c r="A1073" s="324" t="s">
        <v>1976</v>
      </c>
      <c r="B1073" s="326" t="s">
        <v>1975</v>
      </c>
      <c r="C1073" s="327"/>
      <c r="D1073" s="330" t="s">
        <v>47</v>
      </c>
      <c r="E1073" s="291" t="s">
        <v>1437</v>
      </c>
    </row>
    <row r="1074" spans="1:5" x14ac:dyDescent="0.25">
      <c r="A1074" s="332"/>
      <c r="B1074" s="333"/>
      <c r="C1074" s="334"/>
      <c r="D1074" s="335"/>
      <c r="E1074" s="292" t="s">
        <v>1438</v>
      </c>
    </row>
    <row r="1075" spans="1:5" x14ac:dyDescent="0.25">
      <c r="A1075" s="316" t="s">
        <v>1977</v>
      </c>
      <c r="B1075" s="318" t="s">
        <v>1975</v>
      </c>
      <c r="C1075" s="319"/>
      <c r="D1075" s="322" t="s">
        <v>47</v>
      </c>
      <c r="E1075" s="293" t="s">
        <v>1437</v>
      </c>
    </row>
    <row r="1076" spans="1:5" x14ac:dyDescent="0.25">
      <c r="A1076" s="317"/>
      <c r="B1076" s="320"/>
      <c r="C1076" s="321"/>
      <c r="D1076" s="323"/>
      <c r="E1076" s="294" t="s">
        <v>1438</v>
      </c>
    </row>
    <row r="1077" spans="1:5" x14ac:dyDescent="0.25">
      <c r="A1077" s="324" t="s">
        <v>1978</v>
      </c>
      <c r="B1077" s="326" t="s">
        <v>1975</v>
      </c>
      <c r="C1077" s="327"/>
      <c r="D1077" s="330" t="s">
        <v>47</v>
      </c>
      <c r="E1077" s="291" t="s">
        <v>1437</v>
      </c>
    </row>
    <row r="1078" spans="1:5" x14ac:dyDescent="0.25">
      <c r="A1078" s="332"/>
      <c r="B1078" s="333"/>
      <c r="C1078" s="334"/>
      <c r="D1078" s="335"/>
      <c r="E1078" s="292" t="s">
        <v>1438</v>
      </c>
    </row>
    <row r="1079" spans="1:5" x14ac:dyDescent="0.25">
      <c r="A1079" s="316" t="s">
        <v>1979</v>
      </c>
      <c r="B1079" s="318" t="s">
        <v>1980</v>
      </c>
      <c r="C1079" s="319"/>
      <c r="D1079" s="322" t="s">
        <v>47</v>
      </c>
      <c r="E1079" s="293" t="s">
        <v>1437</v>
      </c>
    </row>
    <row r="1080" spans="1:5" x14ac:dyDescent="0.25">
      <c r="A1080" s="317"/>
      <c r="B1080" s="320"/>
      <c r="C1080" s="321"/>
      <c r="D1080" s="323"/>
      <c r="E1080" s="294" t="s">
        <v>1438</v>
      </c>
    </row>
    <row r="1081" spans="1:5" x14ac:dyDescent="0.25">
      <c r="A1081" s="324" t="s">
        <v>1981</v>
      </c>
      <c r="B1081" s="326" t="s">
        <v>1980</v>
      </c>
      <c r="C1081" s="327"/>
      <c r="D1081" s="330" t="s">
        <v>47</v>
      </c>
      <c r="E1081" s="291" t="s">
        <v>1437</v>
      </c>
    </row>
    <row r="1082" spans="1:5" x14ac:dyDescent="0.25">
      <c r="A1082" s="332"/>
      <c r="B1082" s="333"/>
      <c r="C1082" s="334"/>
      <c r="D1082" s="335"/>
      <c r="E1082" s="292" t="s">
        <v>1438</v>
      </c>
    </row>
    <row r="1083" spans="1:5" x14ac:dyDescent="0.25">
      <c r="A1083" s="316" t="s">
        <v>1982</v>
      </c>
      <c r="B1083" s="318" t="s">
        <v>1980</v>
      </c>
      <c r="C1083" s="319"/>
      <c r="D1083" s="322" t="s">
        <v>47</v>
      </c>
      <c r="E1083" s="293" t="s">
        <v>1437</v>
      </c>
    </row>
    <row r="1084" spans="1:5" x14ac:dyDescent="0.25">
      <c r="A1084" s="317"/>
      <c r="B1084" s="320"/>
      <c r="C1084" s="321"/>
      <c r="D1084" s="323"/>
      <c r="E1084" s="294" t="s">
        <v>1438</v>
      </c>
    </row>
    <row r="1085" spans="1:5" x14ac:dyDescent="0.25">
      <c r="A1085" s="324" t="s">
        <v>1983</v>
      </c>
      <c r="B1085" s="326" t="s">
        <v>1980</v>
      </c>
      <c r="C1085" s="327"/>
      <c r="D1085" s="330" t="s">
        <v>47</v>
      </c>
      <c r="E1085" s="291" t="s">
        <v>1437</v>
      </c>
    </row>
    <row r="1086" spans="1:5" x14ac:dyDescent="0.25">
      <c r="A1086" s="332"/>
      <c r="B1086" s="333"/>
      <c r="C1086" s="334"/>
      <c r="D1086" s="335"/>
      <c r="E1086" s="292" t="s">
        <v>1438</v>
      </c>
    </row>
    <row r="1087" spans="1:5" x14ac:dyDescent="0.25">
      <c r="A1087" s="316" t="s">
        <v>1984</v>
      </c>
      <c r="B1087" s="318" t="s">
        <v>1980</v>
      </c>
      <c r="C1087" s="319"/>
      <c r="D1087" s="322" t="s">
        <v>47</v>
      </c>
      <c r="E1087" s="293" t="s">
        <v>1437</v>
      </c>
    </row>
    <row r="1088" spans="1:5" x14ac:dyDescent="0.25">
      <c r="A1088" s="317"/>
      <c r="B1088" s="320"/>
      <c r="C1088" s="321"/>
      <c r="D1088" s="323"/>
      <c r="E1088" s="294" t="s">
        <v>1438</v>
      </c>
    </row>
    <row r="1089" spans="1:5" x14ac:dyDescent="0.25">
      <c r="A1089" s="324" t="s">
        <v>1985</v>
      </c>
      <c r="B1089" s="326" t="s">
        <v>1986</v>
      </c>
      <c r="C1089" s="327"/>
      <c r="D1089" s="330" t="s">
        <v>47</v>
      </c>
      <c r="E1089" s="291" t="s">
        <v>1437</v>
      </c>
    </row>
    <row r="1090" spans="1:5" x14ac:dyDescent="0.25">
      <c r="A1090" s="332"/>
      <c r="B1090" s="333"/>
      <c r="C1090" s="334"/>
      <c r="D1090" s="335"/>
      <c r="E1090" s="292" t="s">
        <v>1438</v>
      </c>
    </row>
    <row r="1091" spans="1:5" x14ac:dyDescent="0.25">
      <c r="A1091" s="316" t="s">
        <v>1555</v>
      </c>
      <c r="B1091" s="318" t="s">
        <v>1986</v>
      </c>
      <c r="C1091" s="319"/>
      <c r="D1091" s="322" t="s">
        <v>47</v>
      </c>
      <c r="E1091" s="293" t="s">
        <v>1437</v>
      </c>
    </row>
    <row r="1092" spans="1:5" x14ac:dyDescent="0.25">
      <c r="A1092" s="317"/>
      <c r="B1092" s="320"/>
      <c r="C1092" s="321"/>
      <c r="D1092" s="323"/>
      <c r="E1092" s="294" t="s">
        <v>1438</v>
      </c>
    </row>
    <row r="1093" spans="1:5" x14ac:dyDescent="0.25">
      <c r="A1093" s="324" t="s">
        <v>1987</v>
      </c>
      <c r="B1093" s="326" t="s">
        <v>1986</v>
      </c>
      <c r="C1093" s="327"/>
      <c r="D1093" s="330" t="s">
        <v>47</v>
      </c>
      <c r="E1093" s="291" t="s">
        <v>1437</v>
      </c>
    </row>
    <row r="1094" spans="1:5" x14ac:dyDescent="0.25">
      <c r="A1094" s="332"/>
      <c r="B1094" s="333"/>
      <c r="C1094" s="334"/>
      <c r="D1094" s="335"/>
      <c r="E1094" s="292" t="s">
        <v>1438</v>
      </c>
    </row>
    <row r="1095" spans="1:5" x14ac:dyDescent="0.25">
      <c r="A1095" s="316" t="s">
        <v>1988</v>
      </c>
      <c r="B1095" s="318" t="s">
        <v>1986</v>
      </c>
      <c r="C1095" s="319"/>
      <c r="D1095" s="322" t="s">
        <v>47</v>
      </c>
      <c r="E1095" s="293" t="s">
        <v>1437</v>
      </c>
    </row>
    <row r="1096" spans="1:5" x14ac:dyDescent="0.25">
      <c r="A1096" s="317"/>
      <c r="B1096" s="320"/>
      <c r="C1096" s="321"/>
      <c r="D1096" s="323"/>
      <c r="E1096" s="294" t="s">
        <v>1438</v>
      </c>
    </row>
    <row r="1097" spans="1:5" x14ac:dyDescent="0.25">
      <c r="A1097" s="324" t="s">
        <v>1989</v>
      </c>
      <c r="B1097" s="326" t="s">
        <v>1986</v>
      </c>
      <c r="C1097" s="327"/>
      <c r="D1097" s="330" t="s">
        <v>47</v>
      </c>
      <c r="E1097" s="291" t="s">
        <v>1437</v>
      </c>
    </row>
    <row r="1098" spans="1:5" x14ac:dyDescent="0.25">
      <c r="A1098" s="332"/>
      <c r="B1098" s="333"/>
      <c r="C1098" s="334"/>
      <c r="D1098" s="335"/>
      <c r="E1098" s="292" t="s">
        <v>1438</v>
      </c>
    </row>
    <row r="1099" spans="1:5" x14ac:dyDescent="0.25">
      <c r="A1099" s="316" t="s">
        <v>1990</v>
      </c>
      <c r="B1099" s="318" t="s">
        <v>1986</v>
      </c>
      <c r="C1099" s="319"/>
      <c r="D1099" s="322" t="s">
        <v>47</v>
      </c>
      <c r="E1099" s="293" t="s">
        <v>1437</v>
      </c>
    </row>
    <row r="1100" spans="1:5" x14ac:dyDescent="0.25">
      <c r="A1100" s="317"/>
      <c r="B1100" s="320"/>
      <c r="C1100" s="321"/>
      <c r="D1100" s="323"/>
      <c r="E1100" s="294" t="s">
        <v>1438</v>
      </c>
    </row>
    <row r="1101" spans="1:5" x14ac:dyDescent="0.25">
      <c r="A1101" s="324" t="s">
        <v>1991</v>
      </c>
      <c r="B1101" s="326" t="s">
        <v>1992</v>
      </c>
      <c r="C1101" s="327"/>
      <c r="D1101" s="330" t="s">
        <v>47</v>
      </c>
      <c r="E1101" s="291" t="s">
        <v>1437</v>
      </c>
    </row>
    <row r="1102" spans="1:5" x14ac:dyDescent="0.25">
      <c r="A1102" s="332"/>
      <c r="B1102" s="333"/>
      <c r="C1102" s="334"/>
      <c r="D1102" s="335"/>
      <c r="E1102" s="292" t="s">
        <v>1438</v>
      </c>
    </row>
    <row r="1103" spans="1:5" x14ac:dyDescent="0.25">
      <c r="A1103" s="316" t="s">
        <v>1993</v>
      </c>
      <c r="B1103" s="318" t="s">
        <v>1992</v>
      </c>
      <c r="C1103" s="319"/>
      <c r="D1103" s="322" t="s">
        <v>47</v>
      </c>
      <c r="E1103" s="293" t="s">
        <v>1437</v>
      </c>
    </row>
    <row r="1104" spans="1:5" x14ac:dyDescent="0.25">
      <c r="A1104" s="317"/>
      <c r="B1104" s="320"/>
      <c r="C1104" s="321"/>
      <c r="D1104" s="323"/>
      <c r="E1104" s="294" t="s">
        <v>1438</v>
      </c>
    </row>
    <row r="1105" spans="1:5" x14ac:dyDescent="0.25">
      <c r="A1105" s="324" t="s">
        <v>1994</v>
      </c>
      <c r="B1105" s="326" t="s">
        <v>1992</v>
      </c>
      <c r="C1105" s="327"/>
      <c r="D1105" s="330" t="s">
        <v>47</v>
      </c>
      <c r="E1105" s="291" t="s">
        <v>1437</v>
      </c>
    </row>
    <row r="1106" spans="1:5" x14ac:dyDescent="0.25">
      <c r="A1106" s="332"/>
      <c r="B1106" s="333"/>
      <c r="C1106" s="334"/>
      <c r="D1106" s="335"/>
      <c r="E1106" s="292" t="s">
        <v>1438</v>
      </c>
    </row>
    <row r="1107" spans="1:5" x14ac:dyDescent="0.25">
      <c r="A1107" s="316" t="s">
        <v>1995</v>
      </c>
      <c r="B1107" s="318" t="s">
        <v>1992</v>
      </c>
      <c r="C1107" s="319"/>
      <c r="D1107" s="322" t="s">
        <v>47</v>
      </c>
      <c r="E1107" s="293" t="s">
        <v>1437</v>
      </c>
    </row>
    <row r="1108" spans="1:5" x14ac:dyDescent="0.25">
      <c r="A1108" s="317"/>
      <c r="B1108" s="320"/>
      <c r="C1108" s="321"/>
      <c r="D1108" s="323"/>
      <c r="E1108" s="294" t="s">
        <v>1438</v>
      </c>
    </row>
    <row r="1109" spans="1:5" x14ac:dyDescent="0.25">
      <c r="A1109" s="324" t="s">
        <v>1996</v>
      </c>
      <c r="B1109" s="326" t="s">
        <v>1992</v>
      </c>
      <c r="C1109" s="327"/>
      <c r="D1109" s="330" t="s">
        <v>47</v>
      </c>
      <c r="E1109" s="291" t="s">
        <v>1437</v>
      </c>
    </row>
    <row r="1110" spans="1:5" x14ac:dyDescent="0.25">
      <c r="A1110" s="332"/>
      <c r="B1110" s="333"/>
      <c r="C1110" s="334"/>
      <c r="D1110" s="335"/>
      <c r="E1110" s="292" t="s">
        <v>1438</v>
      </c>
    </row>
    <row r="1111" spans="1:5" x14ac:dyDescent="0.25">
      <c r="A1111" s="316" t="s">
        <v>1997</v>
      </c>
      <c r="B1111" s="318" t="s">
        <v>1992</v>
      </c>
      <c r="C1111" s="319"/>
      <c r="D1111" s="322" t="s">
        <v>47</v>
      </c>
      <c r="E1111" s="293" t="s">
        <v>1437</v>
      </c>
    </row>
    <row r="1112" spans="1:5" x14ac:dyDescent="0.25">
      <c r="A1112" s="317"/>
      <c r="B1112" s="320"/>
      <c r="C1112" s="321"/>
      <c r="D1112" s="323"/>
      <c r="E1112" s="294" t="s">
        <v>1438</v>
      </c>
    </row>
    <row r="1113" spans="1:5" x14ac:dyDescent="0.25">
      <c r="A1113" s="324" t="s">
        <v>1998</v>
      </c>
      <c r="B1113" s="326" t="s">
        <v>1992</v>
      </c>
      <c r="C1113" s="327"/>
      <c r="D1113" s="330" t="s">
        <v>47</v>
      </c>
      <c r="E1113" s="291" t="s">
        <v>1437</v>
      </c>
    </row>
    <row r="1114" spans="1:5" x14ac:dyDescent="0.25">
      <c r="A1114" s="332"/>
      <c r="B1114" s="333"/>
      <c r="C1114" s="334"/>
      <c r="D1114" s="335"/>
      <c r="E1114" s="292" t="s">
        <v>1438</v>
      </c>
    </row>
    <row r="1115" spans="1:5" x14ac:dyDescent="0.25">
      <c r="A1115" s="316" t="s">
        <v>1999</v>
      </c>
      <c r="B1115" s="318" t="s">
        <v>2000</v>
      </c>
      <c r="C1115" s="319"/>
      <c r="D1115" s="322" t="s">
        <v>47</v>
      </c>
      <c r="E1115" s="293" t="s">
        <v>1437</v>
      </c>
    </row>
    <row r="1116" spans="1:5" x14ac:dyDescent="0.25">
      <c r="A1116" s="317"/>
      <c r="B1116" s="320"/>
      <c r="C1116" s="321"/>
      <c r="D1116" s="323"/>
      <c r="E1116" s="294" t="s">
        <v>1438</v>
      </c>
    </row>
    <row r="1117" spans="1:5" x14ac:dyDescent="0.25">
      <c r="A1117" s="324" t="s">
        <v>2001</v>
      </c>
      <c r="B1117" s="326" t="s">
        <v>2000</v>
      </c>
      <c r="C1117" s="327"/>
      <c r="D1117" s="330" t="s">
        <v>47</v>
      </c>
      <c r="E1117" s="291" t="s">
        <v>1437</v>
      </c>
    </row>
    <row r="1118" spans="1:5" x14ac:dyDescent="0.25">
      <c r="A1118" s="332"/>
      <c r="B1118" s="333"/>
      <c r="C1118" s="334"/>
      <c r="D1118" s="335"/>
      <c r="E1118" s="292" t="s">
        <v>1438</v>
      </c>
    </row>
    <row r="1119" spans="1:5" x14ac:dyDescent="0.25">
      <c r="A1119" s="316" t="s">
        <v>2002</v>
      </c>
      <c r="B1119" s="318" t="s">
        <v>2000</v>
      </c>
      <c r="C1119" s="319"/>
      <c r="D1119" s="322" t="s">
        <v>47</v>
      </c>
      <c r="E1119" s="293" t="s">
        <v>1437</v>
      </c>
    </row>
    <row r="1120" spans="1:5" x14ac:dyDescent="0.25">
      <c r="A1120" s="317"/>
      <c r="B1120" s="320"/>
      <c r="C1120" s="321"/>
      <c r="D1120" s="323"/>
      <c r="E1120" s="294" t="s">
        <v>1438</v>
      </c>
    </row>
    <row r="1121" spans="1:5" x14ac:dyDescent="0.25">
      <c r="A1121" s="324" t="s">
        <v>2003</v>
      </c>
      <c r="B1121" s="326" t="s">
        <v>2000</v>
      </c>
      <c r="C1121" s="327"/>
      <c r="D1121" s="330" t="s">
        <v>47</v>
      </c>
      <c r="E1121" s="291" t="s">
        <v>1437</v>
      </c>
    </row>
    <row r="1122" spans="1:5" x14ac:dyDescent="0.25">
      <c r="A1122" s="332"/>
      <c r="B1122" s="333"/>
      <c r="C1122" s="334"/>
      <c r="D1122" s="335"/>
      <c r="E1122" s="292" t="s">
        <v>1438</v>
      </c>
    </row>
    <row r="1123" spans="1:5" x14ac:dyDescent="0.25">
      <c r="A1123" s="316" t="s">
        <v>2004</v>
      </c>
      <c r="B1123" s="318" t="s">
        <v>2000</v>
      </c>
      <c r="C1123" s="319"/>
      <c r="D1123" s="322" t="s">
        <v>47</v>
      </c>
      <c r="E1123" s="293" t="s">
        <v>1437</v>
      </c>
    </row>
    <row r="1124" spans="1:5" x14ac:dyDescent="0.25">
      <c r="A1124" s="317"/>
      <c r="B1124" s="320"/>
      <c r="C1124" s="321"/>
      <c r="D1124" s="323"/>
      <c r="E1124" s="294" t="s">
        <v>1438</v>
      </c>
    </row>
    <row r="1125" spans="1:5" x14ac:dyDescent="0.25">
      <c r="A1125" s="324" t="s">
        <v>2005</v>
      </c>
      <c r="B1125" s="326" t="s">
        <v>2000</v>
      </c>
      <c r="C1125" s="327"/>
      <c r="D1125" s="330" t="s">
        <v>47</v>
      </c>
      <c r="E1125" s="291" t="s">
        <v>1437</v>
      </c>
    </row>
    <row r="1126" spans="1:5" x14ac:dyDescent="0.25">
      <c r="A1126" s="332"/>
      <c r="B1126" s="333"/>
      <c r="C1126" s="334"/>
      <c r="D1126" s="335"/>
      <c r="E1126" s="292" t="s">
        <v>1438</v>
      </c>
    </row>
    <row r="1127" spans="1:5" x14ac:dyDescent="0.25">
      <c r="A1127" s="316" t="s">
        <v>2006</v>
      </c>
      <c r="B1127" s="318" t="s">
        <v>2000</v>
      </c>
      <c r="C1127" s="319"/>
      <c r="D1127" s="322" t="s">
        <v>47</v>
      </c>
      <c r="E1127" s="293" t="s">
        <v>1437</v>
      </c>
    </row>
    <row r="1128" spans="1:5" x14ac:dyDescent="0.25">
      <c r="A1128" s="317"/>
      <c r="B1128" s="320"/>
      <c r="C1128" s="321"/>
      <c r="D1128" s="323"/>
      <c r="E1128" s="294" t="s">
        <v>1438</v>
      </c>
    </row>
    <row r="1129" spans="1:5" x14ac:dyDescent="0.25">
      <c r="A1129" s="324" t="s">
        <v>2007</v>
      </c>
      <c r="B1129" s="326" t="s">
        <v>2000</v>
      </c>
      <c r="C1129" s="327"/>
      <c r="D1129" s="330" t="s">
        <v>47</v>
      </c>
      <c r="E1129" s="291" t="s">
        <v>1437</v>
      </c>
    </row>
    <row r="1130" spans="1:5" x14ac:dyDescent="0.25">
      <c r="A1130" s="332"/>
      <c r="B1130" s="333"/>
      <c r="C1130" s="334"/>
      <c r="D1130" s="335"/>
      <c r="E1130" s="292" t="s">
        <v>1438</v>
      </c>
    </row>
    <row r="1131" spans="1:5" x14ac:dyDescent="0.25">
      <c r="A1131" s="316" t="s">
        <v>1847</v>
      </c>
      <c r="B1131" s="318"/>
      <c r="C1131" s="319"/>
      <c r="D1131" s="322" t="s">
        <v>47</v>
      </c>
      <c r="E1131" s="293" t="s">
        <v>1437</v>
      </c>
    </row>
    <row r="1132" spans="1:5" x14ac:dyDescent="0.25">
      <c r="A1132" s="317"/>
      <c r="B1132" s="320"/>
      <c r="C1132" s="321"/>
      <c r="D1132" s="323"/>
      <c r="E1132" s="294" t="s">
        <v>1438</v>
      </c>
    </row>
    <row r="1133" spans="1:5" x14ac:dyDescent="0.25">
      <c r="A1133" s="324" t="s">
        <v>1869</v>
      </c>
      <c r="B1133" s="326"/>
      <c r="C1133" s="327"/>
      <c r="D1133" s="330" t="s">
        <v>47</v>
      </c>
      <c r="E1133" s="291" t="s">
        <v>1437</v>
      </c>
    </row>
    <row r="1134" spans="1:5" x14ac:dyDescent="0.25">
      <c r="A1134" s="332"/>
      <c r="B1134" s="333"/>
      <c r="C1134" s="334"/>
      <c r="D1134" s="335"/>
      <c r="E1134" s="292" t="s">
        <v>1438</v>
      </c>
    </row>
    <row r="1135" spans="1:5" x14ac:dyDescent="0.25">
      <c r="A1135" s="316" t="s">
        <v>1875</v>
      </c>
      <c r="B1135" s="318"/>
      <c r="C1135" s="319"/>
      <c r="D1135" s="322" t="s">
        <v>47</v>
      </c>
      <c r="E1135" s="293" t="s">
        <v>1437</v>
      </c>
    </row>
    <row r="1136" spans="1:5" x14ac:dyDescent="0.25">
      <c r="A1136" s="317"/>
      <c r="B1136" s="320"/>
      <c r="C1136" s="321"/>
      <c r="D1136" s="323"/>
      <c r="E1136" s="294" t="s">
        <v>1438</v>
      </c>
    </row>
    <row r="1137" spans="1:5" x14ac:dyDescent="0.25">
      <c r="A1137" s="324" t="s">
        <v>1880</v>
      </c>
      <c r="B1137" s="326"/>
      <c r="C1137" s="327"/>
      <c r="D1137" s="330" t="s">
        <v>47</v>
      </c>
      <c r="E1137" s="291" t="s">
        <v>1437</v>
      </c>
    </row>
    <row r="1138" spans="1:5" x14ac:dyDescent="0.25">
      <c r="A1138" s="332"/>
      <c r="B1138" s="333"/>
      <c r="C1138" s="334"/>
      <c r="D1138" s="335"/>
      <c r="E1138" s="292" t="s">
        <v>1438</v>
      </c>
    </row>
    <row r="1139" spans="1:5" x14ac:dyDescent="0.25">
      <c r="A1139" s="316" t="s">
        <v>1891</v>
      </c>
      <c r="B1139" s="318"/>
      <c r="C1139" s="319"/>
      <c r="D1139" s="322" t="s">
        <v>47</v>
      </c>
      <c r="E1139" s="293" t="s">
        <v>1437</v>
      </c>
    </row>
    <row r="1140" spans="1:5" x14ac:dyDescent="0.25">
      <c r="A1140" s="317"/>
      <c r="B1140" s="320"/>
      <c r="C1140" s="321"/>
      <c r="D1140" s="323"/>
      <c r="E1140" s="294" t="s">
        <v>1438</v>
      </c>
    </row>
    <row r="1141" spans="1:5" x14ac:dyDescent="0.25">
      <c r="A1141" s="324" t="s">
        <v>1898</v>
      </c>
      <c r="B1141" s="326"/>
      <c r="C1141" s="327"/>
      <c r="D1141" s="330" t="s">
        <v>47</v>
      </c>
      <c r="E1141" s="291" t="s">
        <v>1437</v>
      </c>
    </row>
    <row r="1142" spans="1:5" x14ac:dyDescent="0.25">
      <c r="A1142" s="332"/>
      <c r="B1142" s="333"/>
      <c r="C1142" s="334"/>
      <c r="D1142" s="335"/>
      <c r="E1142" s="292" t="s">
        <v>1438</v>
      </c>
    </row>
    <row r="1143" spans="1:5" x14ac:dyDescent="0.25">
      <c r="A1143" s="316" t="s">
        <v>1906</v>
      </c>
      <c r="B1143" s="318"/>
      <c r="C1143" s="319"/>
      <c r="D1143" s="322" t="s">
        <v>47</v>
      </c>
      <c r="E1143" s="293" t="s">
        <v>1437</v>
      </c>
    </row>
    <row r="1144" spans="1:5" x14ac:dyDescent="0.25">
      <c r="A1144" s="317"/>
      <c r="B1144" s="320"/>
      <c r="C1144" s="321"/>
      <c r="D1144" s="323"/>
      <c r="E1144" s="294" t="s">
        <v>1438</v>
      </c>
    </row>
    <row r="1145" spans="1:5" x14ac:dyDescent="0.25">
      <c r="A1145" s="324" t="s">
        <v>1910</v>
      </c>
      <c r="B1145" s="326"/>
      <c r="C1145" s="327"/>
      <c r="D1145" s="330" t="s">
        <v>47</v>
      </c>
      <c r="E1145" s="291" t="s">
        <v>1437</v>
      </c>
    </row>
    <row r="1146" spans="1:5" x14ac:dyDescent="0.25">
      <c r="A1146" s="332"/>
      <c r="B1146" s="333"/>
      <c r="C1146" s="334"/>
      <c r="D1146" s="335"/>
      <c r="E1146" s="292" t="s">
        <v>1438</v>
      </c>
    </row>
    <row r="1147" spans="1:5" x14ac:dyDescent="0.25">
      <c r="A1147" s="316" t="s">
        <v>1926</v>
      </c>
      <c r="B1147" s="318"/>
      <c r="C1147" s="319"/>
      <c r="D1147" s="322" t="s">
        <v>47</v>
      </c>
      <c r="E1147" s="293" t="s">
        <v>1437</v>
      </c>
    </row>
    <row r="1148" spans="1:5" x14ac:dyDescent="0.25">
      <c r="A1148" s="317"/>
      <c r="B1148" s="320"/>
      <c r="C1148" s="321"/>
      <c r="D1148" s="323"/>
      <c r="E1148" s="294" t="s">
        <v>1438</v>
      </c>
    </row>
    <row r="1149" spans="1:5" x14ac:dyDescent="0.25">
      <c r="A1149" s="324" t="s">
        <v>1932</v>
      </c>
      <c r="B1149" s="326"/>
      <c r="C1149" s="327"/>
      <c r="D1149" s="330" t="s">
        <v>47</v>
      </c>
      <c r="E1149" s="291" t="s">
        <v>1437</v>
      </c>
    </row>
    <row r="1150" spans="1:5" x14ac:dyDescent="0.25">
      <c r="A1150" s="332"/>
      <c r="B1150" s="333"/>
      <c r="C1150" s="334"/>
      <c r="D1150" s="335"/>
      <c r="E1150" s="292" t="s">
        <v>1438</v>
      </c>
    </row>
    <row r="1151" spans="1:5" x14ac:dyDescent="0.25">
      <c r="A1151" s="316" t="s">
        <v>1941</v>
      </c>
      <c r="B1151" s="318"/>
      <c r="C1151" s="319"/>
      <c r="D1151" s="322" t="s">
        <v>47</v>
      </c>
      <c r="E1151" s="293" t="s">
        <v>1437</v>
      </c>
    </row>
    <row r="1152" spans="1:5" x14ac:dyDescent="0.25">
      <c r="A1152" s="317"/>
      <c r="B1152" s="320"/>
      <c r="C1152" s="321"/>
      <c r="D1152" s="323"/>
      <c r="E1152" s="294" t="s">
        <v>1438</v>
      </c>
    </row>
    <row r="1153" spans="1:5" x14ac:dyDescent="0.25">
      <c r="A1153" s="324" t="s">
        <v>1971</v>
      </c>
      <c r="B1153" s="326"/>
      <c r="C1153" s="327"/>
      <c r="D1153" s="330" t="s">
        <v>47</v>
      </c>
      <c r="E1153" s="291" t="s">
        <v>1437</v>
      </c>
    </row>
    <row r="1154" spans="1:5" x14ac:dyDescent="0.25">
      <c r="A1154" s="332"/>
      <c r="B1154" s="333"/>
      <c r="C1154" s="334"/>
      <c r="D1154" s="335"/>
      <c r="E1154" s="292" t="s">
        <v>1438</v>
      </c>
    </row>
    <row r="1155" spans="1:5" x14ac:dyDescent="0.25">
      <c r="A1155" s="316" t="s">
        <v>1975</v>
      </c>
      <c r="B1155" s="318"/>
      <c r="C1155" s="319"/>
      <c r="D1155" s="322" t="s">
        <v>47</v>
      </c>
      <c r="E1155" s="293" t="s">
        <v>1437</v>
      </c>
    </row>
    <row r="1156" spans="1:5" x14ac:dyDescent="0.25">
      <c r="A1156" s="317"/>
      <c r="B1156" s="320"/>
      <c r="C1156" s="321"/>
      <c r="D1156" s="323"/>
      <c r="E1156" s="294" t="s">
        <v>1438</v>
      </c>
    </row>
    <row r="1157" spans="1:5" x14ac:dyDescent="0.25">
      <c r="A1157" s="324" t="s">
        <v>1980</v>
      </c>
      <c r="B1157" s="326"/>
      <c r="C1157" s="327"/>
      <c r="D1157" s="330" t="s">
        <v>47</v>
      </c>
      <c r="E1157" s="291" t="s">
        <v>1437</v>
      </c>
    </row>
    <row r="1158" spans="1:5" x14ac:dyDescent="0.25">
      <c r="A1158" s="332"/>
      <c r="B1158" s="333"/>
      <c r="C1158" s="334"/>
      <c r="D1158" s="335"/>
      <c r="E1158" s="292" t="s">
        <v>1438</v>
      </c>
    </row>
    <row r="1159" spans="1:5" x14ac:dyDescent="0.25">
      <c r="A1159" s="316" t="s">
        <v>1986</v>
      </c>
      <c r="B1159" s="318"/>
      <c r="C1159" s="319"/>
      <c r="D1159" s="322" t="s">
        <v>47</v>
      </c>
      <c r="E1159" s="293" t="s">
        <v>1437</v>
      </c>
    </row>
    <row r="1160" spans="1:5" x14ac:dyDescent="0.25">
      <c r="A1160" s="317"/>
      <c r="B1160" s="320"/>
      <c r="C1160" s="321"/>
      <c r="D1160" s="323"/>
      <c r="E1160" s="294" t="s">
        <v>1438</v>
      </c>
    </row>
    <row r="1161" spans="1:5" x14ac:dyDescent="0.25">
      <c r="A1161" s="324" t="s">
        <v>1992</v>
      </c>
      <c r="B1161" s="326"/>
      <c r="C1161" s="327"/>
      <c r="D1161" s="330" t="s">
        <v>47</v>
      </c>
      <c r="E1161" s="291" t="s">
        <v>1437</v>
      </c>
    </row>
    <row r="1162" spans="1:5" x14ac:dyDescent="0.25">
      <c r="A1162" s="332"/>
      <c r="B1162" s="333"/>
      <c r="C1162" s="334"/>
      <c r="D1162" s="335"/>
      <c r="E1162" s="292" t="s">
        <v>1438</v>
      </c>
    </row>
    <row r="1163" spans="1:5" x14ac:dyDescent="0.25">
      <c r="A1163" s="316" t="s">
        <v>1951</v>
      </c>
      <c r="B1163" s="318"/>
      <c r="C1163" s="319"/>
      <c r="D1163" s="322" t="s">
        <v>47</v>
      </c>
      <c r="E1163" s="293" t="s">
        <v>1437</v>
      </c>
    </row>
    <row r="1164" spans="1:5" x14ac:dyDescent="0.25">
      <c r="A1164" s="317"/>
      <c r="B1164" s="320"/>
      <c r="C1164" s="321"/>
      <c r="D1164" s="323"/>
      <c r="E1164" s="294" t="s">
        <v>1438</v>
      </c>
    </row>
    <row r="1165" spans="1:5" x14ac:dyDescent="0.25">
      <c r="A1165" s="324" t="s">
        <v>1957</v>
      </c>
      <c r="B1165" s="326" t="s">
        <v>1906</v>
      </c>
      <c r="C1165" s="327"/>
      <c r="D1165" s="330" t="s">
        <v>47</v>
      </c>
      <c r="E1165" s="291" t="s">
        <v>1437</v>
      </c>
    </row>
    <row r="1166" spans="1:5" x14ac:dyDescent="0.25">
      <c r="A1166" s="332"/>
      <c r="B1166" s="333"/>
      <c r="C1166" s="334"/>
      <c r="D1166" s="335"/>
      <c r="E1166" s="292" t="s">
        <v>1438</v>
      </c>
    </row>
    <row r="1167" spans="1:5" x14ac:dyDescent="0.25">
      <c r="A1167" s="316" t="s">
        <v>2008</v>
      </c>
      <c r="B1167" s="318" t="s">
        <v>1847</v>
      </c>
      <c r="C1167" s="319"/>
      <c r="D1167" s="322" t="s">
        <v>47</v>
      </c>
      <c r="E1167" s="293" t="s">
        <v>1437</v>
      </c>
    </row>
    <row r="1168" spans="1:5" x14ac:dyDescent="0.25">
      <c r="A1168" s="317"/>
      <c r="B1168" s="320"/>
      <c r="C1168" s="321"/>
      <c r="D1168" s="323"/>
      <c r="E1168" s="294" t="s">
        <v>1438</v>
      </c>
    </row>
    <row r="1169" spans="1:5" x14ac:dyDescent="0.25">
      <c r="A1169" s="324" t="s">
        <v>2009</v>
      </c>
      <c r="B1169" s="326" t="s">
        <v>1869</v>
      </c>
      <c r="C1169" s="327"/>
      <c r="D1169" s="330" t="s">
        <v>47</v>
      </c>
      <c r="E1169" s="291" t="s">
        <v>1437</v>
      </c>
    </row>
    <row r="1170" spans="1:5" x14ac:dyDescent="0.25">
      <c r="A1170" s="332"/>
      <c r="B1170" s="333"/>
      <c r="C1170" s="334"/>
      <c r="D1170" s="335"/>
      <c r="E1170" s="292" t="s">
        <v>1438</v>
      </c>
    </row>
    <row r="1171" spans="1:5" x14ac:dyDescent="0.25">
      <c r="A1171" s="316" t="s">
        <v>1757</v>
      </c>
      <c r="B1171" s="318" t="s">
        <v>1875</v>
      </c>
      <c r="C1171" s="319"/>
      <c r="D1171" s="322" t="s">
        <v>47</v>
      </c>
      <c r="E1171" s="293" t="s">
        <v>1437</v>
      </c>
    </row>
    <row r="1172" spans="1:5" x14ac:dyDescent="0.25">
      <c r="A1172" s="317"/>
      <c r="B1172" s="320"/>
      <c r="C1172" s="321"/>
      <c r="D1172" s="323"/>
      <c r="E1172" s="294" t="s">
        <v>1438</v>
      </c>
    </row>
    <row r="1173" spans="1:5" x14ac:dyDescent="0.25">
      <c r="A1173" s="324" t="s">
        <v>2010</v>
      </c>
      <c r="B1173" s="326" t="s">
        <v>1880</v>
      </c>
      <c r="C1173" s="327"/>
      <c r="D1173" s="330" t="s">
        <v>47</v>
      </c>
      <c r="E1173" s="291" t="s">
        <v>1437</v>
      </c>
    </row>
    <row r="1174" spans="1:5" x14ac:dyDescent="0.25">
      <c r="A1174" s="332"/>
      <c r="B1174" s="333"/>
      <c r="C1174" s="334"/>
      <c r="D1174" s="335"/>
      <c r="E1174" s="292" t="s">
        <v>1438</v>
      </c>
    </row>
    <row r="1175" spans="1:5" x14ac:dyDescent="0.25">
      <c r="A1175" s="316" t="s">
        <v>1567</v>
      </c>
      <c r="B1175" s="318" t="s">
        <v>1891</v>
      </c>
      <c r="C1175" s="319"/>
      <c r="D1175" s="322" t="s">
        <v>47</v>
      </c>
      <c r="E1175" s="293" t="s">
        <v>1437</v>
      </c>
    </row>
    <row r="1176" spans="1:5" x14ac:dyDescent="0.25">
      <c r="A1176" s="317"/>
      <c r="B1176" s="320"/>
      <c r="C1176" s="321"/>
      <c r="D1176" s="323"/>
      <c r="E1176" s="294" t="s">
        <v>1438</v>
      </c>
    </row>
    <row r="1177" spans="1:5" x14ac:dyDescent="0.25">
      <c r="A1177" s="324" t="s">
        <v>2011</v>
      </c>
      <c r="B1177" s="326" t="s">
        <v>1910</v>
      </c>
      <c r="C1177" s="327"/>
      <c r="D1177" s="330" t="s">
        <v>47</v>
      </c>
      <c r="E1177" s="291" t="s">
        <v>1437</v>
      </c>
    </row>
    <row r="1178" spans="1:5" x14ac:dyDescent="0.25">
      <c r="A1178" s="332"/>
      <c r="B1178" s="333"/>
      <c r="C1178" s="334"/>
      <c r="D1178" s="335"/>
      <c r="E1178" s="292" t="s">
        <v>1438</v>
      </c>
    </row>
    <row r="1179" spans="1:5" x14ac:dyDescent="0.25">
      <c r="A1179" s="316" t="s">
        <v>2012</v>
      </c>
      <c r="B1179" s="318" t="s">
        <v>1910</v>
      </c>
      <c r="C1179" s="319"/>
      <c r="D1179" s="322" t="s">
        <v>47</v>
      </c>
      <c r="E1179" s="293" t="s">
        <v>1437</v>
      </c>
    </row>
    <row r="1180" spans="1:5" x14ac:dyDescent="0.25">
      <c r="A1180" s="317"/>
      <c r="B1180" s="320"/>
      <c r="C1180" s="321"/>
      <c r="D1180" s="323"/>
      <c r="E1180" s="294" t="s">
        <v>1438</v>
      </c>
    </row>
    <row r="1181" spans="1:5" x14ac:dyDescent="0.25">
      <c r="A1181" s="324" t="s">
        <v>2013</v>
      </c>
      <c r="B1181" s="326" t="s">
        <v>1926</v>
      </c>
      <c r="C1181" s="327"/>
      <c r="D1181" s="330" t="s">
        <v>47</v>
      </c>
      <c r="E1181" s="291" t="s">
        <v>1437</v>
      </c>
    </row>
    <row r="1182" spans="1:5" x14ac:dyDescent="0.25">
      <c r="A1182" s="332"/>
      <c r="B1182" s="333"/>
      <c r="C1182" s="334"/>
      <c r="D1182" s="335"/>
      <c r="E1182" s="292" t="s">
        <v>1438</v>
      </c>
    </row>
    <row r="1183" spans="1:5" x14ac:dyDescent="0.25">
      <c r="A1183" s="316" t="s">
        <v>2014</v>
      </c>
      <c r="B1183" s="318" t="s">
        <v>1941</v>
      </c>
      <c r="C1183" s="319"/>
      <c r="D1183" s="322" t="s">
        <v>47</v>
      </c>
      <c r="E1183" s="293" t="s">
        <v>1437</v>
      </c>
    </row>
    <row r="1184" spans="1:5" x14ac:dyDescent="0.25">
      <c r="A1184" s="317"/>
      <c r="B1184" s="320"/>
      <c r="C1184" s="321"/>
      <c r="D1184" s="323"/>
      <c r="E1184" s="294" t="s">
        <v>1438</v>
      </c>
    </row>
    <row r="1185" spans="1:5" x14ac:dyDescent="0.25">
      <c r="A1185" s="324" t="s">
        <v>2015</v>
      </c>
      <c r="B1185" s="326" t="s">
        <v>1951</v>
      </c>
      <c r="C1185" s="327"/>
      <c r="D1185" s="330" t="s">
        <v>47</v>
      </c>
      <c r="E1185" s="291" t="s">
        <v>1437</v>
      </c>
    </row>
    <row r="1186" spans="1:5" x14ac:dyDescent="0.25">
      <c r="A1186" s="332"/>
      <c r="B1186" s="333"/>
      <c r="C1186" s="334"/>
      <c r="D1186" s="335"/>
      <c r="E1186" s="292" t="s">
        <v>1438</v>
      </c>
    </row>
    <row r="1187" spans="1:5" x14ac:dyDescent="0.25">
      <c r="A1187" s="316" t="s">
        <v>2016</v>
      </c>
      <c r="B1187" s="318" t="s">
        <v>1847</v>
      </c>
      <c r="C1187" s="319"/>
      <c r="D1187" s="322" t="s">
        <v>47</v>
      </c>
      <c r="E1187" s="293" t="s">
        <v>1437</v>
      </c>
    </row>
    <row r="1188" spans="1:5" x14ac:dyDescent="0.25">
      <c r="A1188" s="317"/>
      <c r="B1188" s="320"/>
      <c r="C1188" s="321"/>
      <c r="D1188" s="323"/>
      <c r="E1188" s="294" t="s">
        <v>1438</v>
      </c>
    </row>
    <row r="1189" spans="1:5" x14ac:dyDescent="0.25">
      <c r="A1189" s="324" t="s">
        <v>2017</v>
      </c>
      <c r="B1189" s="326" t="s">
        <v>1898</v>
      </c>
      <c r="C1189" s="327"/>
      <c r="D1189" s="330" t="s">
        <v>47</v>
      </c>
      <c r="E1189" s="291" t="s">
        <v>1437</v>
      </c>
    </row>
    <row r="1190" spans="1:5" x14ac:dyDescent="0.25">
      <c r="A1190" s="332"/>
      <c r="B1190" s="333"/>
      <c r="C1190" s="334"/>
      <c r="D1190" s="335"/>
      <c r="E1190" s="292" t="s">
        <v>1438</v>
      </c>
    </row>
    <row r="1191" spans="1:5" x14ac:dyDescent="0.25">
      <c r="A1191" s="316" t="s">
        <v>2018</v>
      </c>
      <c r="B1191" s="318" t="s">
        <v>1932</v>
      </c>
      <c r="C1191" s="319"/>
      <c r="D1191" s="322" t="s">
        <v>47</v>
      </c>
      <c r="E1191" s="293" t="s">
        <v>1437</v>
      </c>
    </row>
    <row r="1192" spans="1:5" x14ac:dyDescent="0.25">
      <c r="A1192" s="317"/>
      <c r="B1192" s="320"/>
      <c r="C1192" s="321"/>
      <c r="D1192" s="323"/>
      <c r="E1192" s="294" t="s">
        <v>1438</v>
      </c>
    </row>
    <row r="1193" spans="1:5" x14ac:dyDescent="0.25">
      <c r="A1193" s="324" t="s">
        <v>2019</v>
      </c>
      <c r="B1193" s="326" t="s">
        <v>1932</v>
      </c>
      <c r="C1193" s="327"/>
      <c r="D1193" s="330" t="s">
        <v>47</v>
      </c>
      <c r="E1193" s="291" t="s">
        <v>1437</v>
      </c>
    </row>
    <row r="1194" spans="1:5" x14ac:dyDescent="0.25">
      <c r="A1194" s="332"/>
      <c r="B1194" s="333"/>
      <c r="C1194" s="334"/>
      <c r="D1194" s="335"/>
      <c r="E1194" s="292" t="s">
        <v>1438</v>
      </c>
    </row>
    <row r="1195" spans="1:5" x14ac:dyDescent="0.25">
      <c r="A1195" s="316" t="s">
        <v>2000</v>
      </c>
      <c r="B1195" s="318"/>
      <c r="C1195" s="319"/>
      <c r="D1195" s="322" t="s">
        <v>47</v>
      </c>
      <c r="E1195" s="293" t="s">
        <v>1437</v>
      </c>
    </row>
    <row r="1196" spans="1:5" x14ac:dyDescent="0.25">
      <c r="A1196" s="317"/>
      <c r="B1196" s="320"/>
      <c r="C1196" s="321"/>
      <c r="D1196" s="323"/>
      <c r="E1196" s="294" t="s">
        <v>1438</v>
      </c>
    </row>
    <row r="1197" spans="1:5" x14ac:dyDescent="0.25">
      <c r="A1197" s="324" t="s">
        <v>2020</v>
      </c>
      <c r="B1197" s="326" t="s">
        <v>1847</v>
      </c>
      <c r="C1197" s="327"/>
      <c r="D1197" s="330" t="s">
        <v>47</v>
      </c>
      <c r="E1197" s="291" t="s">
        <v>1437</v>
      </c>
    </row>
    <row r="1198" spans="1:5" x14ac:dyDescent="0.25">
      <c r="A1198" s="332"/>
      <c r="B1198" s="333"/>
      <c r="C1198" s="334"/>
      <c r="D1198" s="335"/>
      <c r="E1198" s="292" t="s">
        <v>1438</v>
      </c>
    </row>
    <row r="1199" spans="1:5" x14ac:dyDescent="0.25">
      <c r="A1199" s="316" t="s">
        <v>2021</v>
      </c>
      <c r="B1199" s="318" t="s">
        <v>1847</v>
      </c>
      <c r="C1199" s="319"/>
      <c r="D1199" s="322" t="s">
        <v>47</v>
      </c>
      <c r="E1199" s="293" t="s">
        <v>1437</v>
      </c>
    </row>
    <row r="1200" spans="1:5" x14ac:dyDescent="0.25">
      <c r="A1200" s="317"/>
      <c r="B1200" s="320"/>
      <c r="C1200" s="321"/>
      <c r="D1200" s="323"/>
      <c r="E1200" s="294" t="s">
        <v>1438</v>
      </c>
    </row>
    <row r="1201" spans="1:5" x14ac:dyDescent="0.25">
      <c r="A1201" s="324" t="s">
        <v>2022</v>
      </c>
      <c r="B1201" s="326" t="s">
        <v>1847</v>
      </c>
      <c r="C1201" s="327"/>
      <c r="D1201" s="330" t="s">
        <v>47</v>
      </c>
      <c r="E1201" s="291" t="s">
        <v>1437</v>
      </c>
    </row>
    <row r="1202" spans="1:5" x14ac:dyDescent="0.25">
      <c r="A1202" s="332"/>
      <c r="B1202" s="333"/>
      <c r="C1202" s="334"/>
      <c r="D1202" s="335"/>
      <c r="E1202" s="292" t="s">
        <v>1438</v>
      </c>
    </row>
    <row r="1203" spans="1:5" x14ac:dyDescent="0.25">
      <c r="A1203" s="316" t="s">
        <v>2023</v>
      </c>
      <c r="B1203" s="318" t="s">
        <v>1880</v>
      </c>
      <c r="C1203" s="319"/>
      <c r="D1203" s="322" t="s">
        <v>47</v>
      </c>
      <c r="E1203" s="293" t="s">
        <v>1437</v>
      </c>
    </row>
    <row r="1204" spans="1:5" x14ac:dyDescent="0.25">
      <c r="A1204" s="317"/>
      <c r="B1204" s="320"/>
      <c r="C1204" s="321"/>
      <c r="D1204" s="323"/>
      <c r="E1204" s="294" t="s">
        <v>1438</v>
      </c>
    </row>
    <row r="1205" spans="1:5" x14ac:dyDescent="0.25">
      <c r="A1205" s="324" t="s">
        <v>2024</v>
      </c>
      <c r="B1205" s="326"/>
      <c r="C1205" s="327"/>
      <c r="D1205" s="330" t="s">
        <v>48</v>
      </c>
      <c r="E1205" s="291" t="s">
        <v>1437</v>
      </c>
    </row>
    <row r="1206" spans="1:5" x14ac:dyDescent="0.25">
      <c r="A1206" s="332"/>
      <c r="B1206" s="333"/>
      <c r="C1206" s="334"/>
      <c r="D1206" s="335"/>
      <c r="E1206" s="292" t="s">
        <v>1438</v>
      </c>
    </row>
    <row r="1207" spans="1:5" x14ac:dyDescent="0.25">
      <c r="A1207" s="316" t="s">
        <v>2025</v>
      </c>
      <c r="B1207" s="318"/>
      <c r="C1207" s="319"/>
      <c r="D1207" s="322" t="s">
        <v>48</v>
      </c>
      <c r="E1207" s="293" t="s">
        <v>1437</v>
      </c>
    </row>
    <row r="1208" spans="1:5" x14ac:dyDescent="0.25">
      <c r="A1208" s="317"/>
      <c r="B1208" s="320"/>
      <c r="C1208" s="321"/>
      <c r="D1208" s="323"/>
      <c r="E1208" s="294" t="s">
        <v>1438</v>
      </c>
    </row>
    <row r="1209" spans="1:5" x14ac:dyDescent="0.25">
      <c r="A1209" s="324" t="s">
        <v>2026</v>
      </c>
      <c r="B1209" s="326"/>
      <c r="C1209" s="327"/>
      <c r="D1209" s="330" t="s">
        <v>48</v>
      </c>
      <c r="E1209" s="291" t="s">
        <v>1437</v>
      </c>
    </row>
    <row r="1210" spans="1:5" x14ac:dyDescent="0.25">
      <c r="A1210" s="332"/>
      <c r="B1210" s="333"/>
      <c r="C1210" s="334"/>
      <c r="D1210" s="335"/>
      <c r="E1210" s="292" t="s">
        <v>1438</v>
      </c>
    </row>
    <row r="1211" spans="1:5" x14ac:dyDescent="0.25">
      <c r="A1211" s="316" t="s">
        <v>2027</v>
      </c>
      <c r="B1211" s="318"/>
      <c r="C1211" s="319"/>
      <c r="D1211" s="322" t="s">
        <v>48</v>
      </c>
      <c r="E1211" s="293" t="s">
        <v>1437</v>
      </c>
    </row>
    <row r="1212" spans="1:5" x14ac:dyDescent="0.25">
      <c r="A1212" s="317"/>
      <c r="B1212" s="320"/>
      <c r="C1212" s="321"/>
      <c r="D1212" s="323"/>
      <c r="E1212" s="294" t="s">
        <v>1438</v>
      </c>
    </row>
    <row r="1213" spans="1:5" x14ac:dyDescent="0.25">
      <c r="A1213" s="324" t="s">
        <v>2028</v>
      </c>
      <c r="B1213" s="326"/>
      <c r="C1213" s="327"/>
      <c r="D1213" s="330" t="s">
        <v>48</v>
      </c>
      <c r="E1213" s="291" t="s">
        <v>1437</v>
      </c>
    </row>
    <row r="1214" spans="1:5" x14ac:dyDescent="0.25">
      <c r="A1214" s="332"/>
      <c r="B1214" s="333"/>
      <c r="C1214" s="334"/>
      <c r="D1214" s="335"/>
      <c r="E1214" s="292" t="s">
        <v>1438</v>
      </c>
    </row>
    <row r="1215" spans="1:5" x14ac:dyDescent="0.25">
      <c r="A1215" s="316" t="s">
        <v>2029</v>
      </c>
      <c r="B1215" s="318"/>
      <c r="C1215" s="319"/>
      <c r="D1215" s="322" t="s">
        <v>48</v>
      </c>
      <c r="E1215" s="293" t="s">
        <v>1437</v>
      </c>
    </row>
    <row r="1216" spans="1:5" x14ac:dyDescent="0.25">
      <c r="A1216" s="317"/>
      <c r="B1216" s="320"/>
      <c r="C1216" s="321"/>
      <c r="D1216" s="323"/>
      <c r="E1216" s="294" t="s">
        <v>1438</v>
      </c>
    </row>
    <row r="1217" spans="1:5" x14ac:dyDescent="0.25">
      <c r="A1217" s="324" t="s">
        <v>2030</v>
      </c>
      <c r="B1217" s="326"/>
      <c r="C1217" s="327"/>
      <c r="D1217" s="330" t="s">
        <v>48</v>
      </c>
      <c r="E1217" s="291" t="s">
        <v>1437</v>
      </c>
    </row>
    <row r="1218" spans="1:5" x14ac:dyDescent="0.25">
      <c r="A1218" s="332"/>
      <c r="B1218" s="333"/>
      <c r="C1218" s="334"/>
      <c r="D1218" s="335"/>
      <c r="E1218" s="292" t="s">
        <v>1438</v>
      </c>
    </row>
    <row r="1219" spans="1:5" x14ac:dyDescent="0.25">
      <c r="A1219" s="316" t="s">
        <v>2031</v>
      </c>
      <c r="B1219" s="318"/>
      <c r="C1219" s="319"/>
      <c r="D1219" s="322" t="s">
        <v>48</v>
      </c>
      <c r="E1219" s="293" t="s">
        <v>1437</v>
      </c>
    </row>
    <row r="1220" spans="1:5" x14ac:dyDescent="0.25">
      <c r="A1220" s="317"/>
      <c r="B1220" s="320"/>
      <c r="C1220" s="321"/>
      <c r="D1220" s="323"/>
      <c r="E1220" s="294" t="s">
        <v>1438</v>
      </c>
    </row>
    <row r="1221" spans="1:5" x14ac:dyDescent="0.25">
      <c r="A1221" s="324" t="s">
        <v>2032</v>
      </c>
      <c r="B1221" s="326" t="s">
        <v>2033</v>
      </c>
      <c r="C1221" s="327"/>
      <c r="D1221" s="330" t="s">
        <v>48</v>
      </c>
      <c r="E1221" s="291" t="s">
        <v>1437</v>
      </c>
    </row>
    <row r="1222" spans="1:5" x14ac:dyDescent="0.25">
      <c r="A1222" s="332"/>
      <c r="B1222" s="333"/>
      <c r="C1222" s="334"/>
      <c r="D1222" s="335"/>
      <c r="E1222" s="292" t="s">
        <v>1438</v>
      </c>
    </row>
    <row r="1223" spans="1:5" x14ac:dyDescent="0.25">
      <c r="A1223" s="316" t="s">
        <v>1927</v>
      </c>
      <c r="B1223" s="318" t="s">
        <v>2033</v>
      </c>
      <c r="C1223" s="319"/>
      <c r="D1223" s="322" t="s">
        <v>48</v>
      </c>
      <c r="E1223" s="293" t="s">
        <v>1437</v>
      </c>
    </row>
    <row r="1224" spans="1:5" x14ac:dyDescent="0.25">
      <c r="A1224" s="317"/>
      <c r="B1224" s="320"/>
      <c r="C1224" s="321"/>
      <c r="D1224" s="323"/>
      <c r="E1224" s="294" t="s">
        <v>1438</v>
      </c>
    </row>
    <row r="1225" spans="1:5" x14ac:dyDescent="0.25">
      <c r="A1225" s="324" t="s">
        <v>2034</v>
      </c>
      <c r="B1225" s="326" t="s">
        <v>2033</v>
      </c>
      <c r="C1225" s="327"/>
      <c r="D1225" s="330" t="s">
        <v>48</v>
      </c>
      <c r="E1225" s="291" t="s">
        <v>1437</v>
      </c>
    </row>
    <row r="1226" spans="1:5" x14ac:dyDescent="0.25">
      <c r="A1226" s="332"/>
      <c r="B1226" s="333"/>
      <c r="C1226" s="334"/>
      <c r="D1226" s="335"/>
      <c r="E1226" s="292" t="s">
        <v>1438</v>
      </c>
    </row>
    <row r="1227" spans="1:5" x14ac:dyDescent="0.25">
      <c r="A1227" s="316" t="s">
        <v>2035</v>
      </c>
      <c r="B1227" s="318" t="s">
        <v>2033</v>
      </c>
      <c r="C1227" s="319"/>
      <c r="D1227" s="322" t="s">
        <v>48</v>
      </c>
      <c r="E1227" s="293" t="s">
        <v>1437</v>
      </c>
    </row>
    <row r="1228" spans="1:5" x14ac:dyDescent="0.25">
      <c r="A1228" s="317"/>
      <c r="B1228" s="320"/>
      <c r="C1228" s="321"/>
      <c r="D1228" s="323"/>
      <c r="E1228" s="294" t="s">
        <v>1438</v>
      </c>
    </row>
    <row r="1229" spans="1:5" x14ac:dyDescent="0.25">
      <c r="A1229" s="324" t="s">
        <v>2036</v>
      </c>
      <c r="B1229" s="326" t="s">
        <v>2033</v>
      </c>
      <c r="C1229" s="327"/>
      <c r="D1229" s="330" t="s">
        <v>48</v>
      </c>
      <c r="E1229" s="291" t="s">
        <v>1437</v>
      </c>
    </row>
    <row r="1230" spans="1:5" x14ac:dyDescent="0.25">
      <c r="A1230" s="332"/>
      <c r="B1230" s="333"/>
      <c r="C1230" s="334"/>
      <c r="D1230" s="335"/>
      <c r="E1230" s="292" t="s">
        <v>1438</v>
      </c>
    </row>
    <row r="1231" spans="1:5" x14ac:dyDescent="0.25">
      <c r="A1231" s="316" t="s">
        <v>2037</v>
      </c>
      <c r="B1231" s="318" t="s">
        <v>2033</v>
      </c>
      <c r="C1231" s="319"/>
      <c r="D1231" s="322" t="s">
        <v>48</v>
      </c>
      <c r="E1231" s="293" t="s">
        <v>1437</v>
      </c>
    </row>
    <row r="1232" spans="1:5" x14ac:dyDescent="0.25">
      <c r="A1232" s="317"/>
      <c r="B1232" s="320"/>
      <c r="C1232" s="321"/>
      <c r="D1232" s="323"/>
      <c r="E1232" s="294" t="s">
        <v>1438</v>
      </c>
    </row>
    <row r="1233" spans="1:5" x14ac:dyDescent="0.25">
      <c r="A1233" s="324" t="s">
        <v>2038</v>
      </c>
      <c r="B1233" s="326" t="s">
        <v>2033</v>
      </c>
      <c r="C1233" s="327"/>
      <c r="D1233" s="330" t="s">
        <v>48</v>
      </c>
      <c r="E1233" s="291" t="s">
        <v>1437</v>
      </c>
    </row>
    <row r="1234" spans="1:5" x14ac:dyDescent="0.25">
      <c r="A1234" s="332"/>
      <c r="B1234" s="333"/>
      <c r="C1234" s="334"/>
      <c r="D1234" s="335"/>
      <c r="E1234" s="292" t="s">
        <v>1438</v>
      </c>
    </row>
    <row r="1235" spans="1:5" x14ac:dyDescent="0.25">
      <c r="A1235" s="316" t="s">
        <v>2039</v>
      </c>
      <c r="B1235" s="318" t="s">
        <v>2033</v>
      </c>
      <c r="C1235" s="319"/>
      <c r="D1235" s="322" t="s">
        <v>48</v>
      </c>
      <c r="E1235" s="293" t="s">
        <v>1437</v>
      </c>
    </row>
    <row r="1236" spans="1:5" x14ac:dyDescent="0.25">
      <c r="A1236" s="317"/>
      <c r="B1236" s="320"/>
      <c r="C1236" s="321"/>
      <c r="D1236" s="323"/>
      <c r="E1236" s="294" t="s">
        <v>1438</v>
      </c>
    </row>
    <row r="1237" spans="1:5" x14ac:dyDescent="0.25">
      <c r="A1237" s="324" t="s">
        <v>2040</v>
      </c>
      <c r="B1237" s="326" t="s">
        <v>2033</v>
      </c>
      <c r="C1237" s="327"/>
      <c r="D1237" s="330" t="s">
        <v>48</v>
      </c>
      <c r="E1237" s="291" t="s">
        <v>1437</v>
      </c>
    </row>
    <row r="1238" spans="1:5" x14ac:dyDescent="0.25">
      <c r="A1238" s="332"/>
      <c r="B1238" s="333"/>
      <c r="C1238" s="334"/>
      <c r="D1238" s="335"/>
      <c r="E1238" s="292" t="s">
        <v>1438</v>
      </c>
    </row>
    <row r="1239" spans="1:5" x14ac:dyDescent="0.25">
      <c r="A1239" s="316" t="s">
        <v>1947</v>
      </c>
      <c r="B1239" s="318" t="s">
        <v>2033</v>
      </c>
      <c r="C1239" s="319"/>
      <c r="D1239" s="322" t="s">
        <v>48</v>
      </c>
      <c r="E1239" s="293" t="s">
        <v>1437</v>
      </c>
    </row>
    <row r="1240" spans="1:5" x14ac:dyDescent="0.25">
      <c r="A1240" s="317"/>
      <c r="B1240" s="320"/>
      <c r="C1240" s="321"/>
      <c r="D1240" s="323"/>
      <c r="E1240" s="294" t="s">
        <v>1438</v>
      </c>
    </row>
    <row r="1241" spans="1:5" x14ac:dyDescent="0.25">
      <c r="A1241" s="324" t="s">
        <v>2041</v>
      </c>
      <c r="B1241" s="326" t="s">
        <v>2033</v>
      </c>
      <c r="C1241" s="327"/>
      <c r="D1241" s="330" t="s">
        <v>48</v>
      </c>
      <c r="E1241" s="291" t="s">
        <v>1437</v>
      </c>
    </row>
    <row r="1242" spans="1:5" x14ac:dyDescent="0.25">
      <c r="A1242" s="332"/>
      <c r="B1242" s="333"/>
      <c r="C1242" s="334"/>
      <c r="D1242" s="335"/>
      <c r="E1242" s="292" t="s">
        <v>1438</v>
      </c>
    </row>
    <row r="1243" spans="1:5" x14ac:dyDescent="0.25">
      <c r="A1243" s="316" t="s">
        <v>2042</v>
      </c>
      <c r="B1243" s="318" t="s">
        <v>2033</v>
      </c>
      <c r="C1243" s="319"/>
      <c r="D1243" s="322" t="s">
        <v>48</v>
      </c>
      <c r="E1243" s="293" t="s">
        <v>1437</v>
      </c>
    </row>
    <row r="1244" spans="1:5" x14ac:dyDescent="0.25">
      <c r="A1244" s="317"/>
      <c r="B1244" s="320"/>
      <c r="C1244" s="321"/>
      <c r="D1244" s="323"/>
      <c r="E1244" s="294" t="s">
        <v>1438</v>
      </c>
    </row>
    <row r="1245" spans="1:5" x14ac:dyDescent="0.25">
      <c r="A1245" s="324" t="s">
        <v>2043</v>
      </c>
      <c r="B1245" s="326" t="s">
        <v>2033</v>
      </c>
      <c r="C1245" s="327"/>
      <c r="D1245" s="330" t="s">
        <v>48</v>
      </c>
      <c r="E1245" s="291" t="s">
        <v>1437</v>
      </c>
    </row>
    <row r="1246" spans="1:5" x14ac:dyDescent="0.25">
      <c r="A1246" s="332"/>
      <c r="B1246" s="333"/>
      <c r="C1246" s="334"/>
      <c r="D1246" s="335"/>
      <c r="E1246" s="292" t="s">
        <v>1438</v>
      </c>
    </row>
    <row r="1247" spans="1:5" x14ac:dyDescent="0.25">
      <c r="A1247" s="316" t="s">
        <v>2044</v>
      </c>
      <c r="B1247" s="318" t="s">
        <v>2033</v>
      </c>
      <c r="C1247" s="319"/>
      <c r="D1247" s="322" t="s">
        <v>48</v>
      </c>
      <c r="E1247" s="293" t="s">
        <v>1437</v>
      </c>
    </row>
    <row r="1248" spans="1:5" x14ac:dyDescent="0.25">
      <c r="A1248" s="317"/>
      <c r="B1248" s="320"/>
      <c r="C1248" s="321"/>
      <c r="D1248" s="323"/>
      <c r="E1248" s="294" t="s">
        <v>1438</v>
      </c>
    </row>
    <row r="1249" spans="1:5" x14ac:dyDescent="0.25">
      <c r="A1249" s="324" t="s">
        <v>2045</v>
      </c>
      <c r="B1249" s="326" t="s">
        <v>2033</v>
      </c>
      <c r="C1249" s="327"/>
      <c r="D1249" s="330" t="s">
        <v>48</v>
      </c>
      <c r="E1249" s="291" t="s">
        <v>1437</v>
      </c>
    </row>
    <row r="1250" spans="1:5" x14ac:dyDescent="0.25">
      <c r="A1250" s="332"/>
      <c r="B1250" s="333"/>
      <c r="C1250" s="334"/>
      <c r="D1250" s="335"/>
      <c r="E1250" s="292" t="s">
        <v>1438</v>
      </c>
    </row>
    <row r="1251" spans="1:5" x14ac:dyDescent="0.25">
      <c r="A1251" s="316" t="s">
        <v>2046</v>
      </c>
      <c r="B1251" s="318" t="s">
        <v>2033</v>
      </c>
      <c r="C1251" s="319"/>
      <c r="D1251" s="322" t="s">
        <v>48</v>
      </c>
      <c r="E1251" s="293" t="s">
        <v>1437</v>
      </c>
    </row>
    <row r="1252" spans="1:5" x14ac:dyDescent="0.25">
      <c r="A1252" s="317"/>
      <c r="B1252" s="320"/>
      <c r="C1252" s="321"/>
      <c r="D1252" s="323"/>
      <c r="E1252" s="294" t="s">
        <v>1438</v>
      </c>
    </row>
    <row r="1253" spans="1:5" x14ac:dyDescent="0.25">
      <c r="A1253" s="324" t="s">
        <v>2047</v>
      </c>
      <c r="B1253" s="326" t="s">
        <v>2033</v>
      </c>
      <c r="C1253" s="327"/>
      <c r="D1253" s="330" t="s">
        <v>48</v>
      </c>
      <c r="E1253" s="291" t="s">
        <v>1437</v>
      </c>
    </row>
    <row r="1254" spans="1:5" x14ac:dyDescent="0.25">
      <c r="A1254" s="332"/>
      <c r="B1254" s="333"/>
      <c r="C1254" s="334"/>
      <c r="D1254" s="335"/>
      <c r="E1254" s="292" t="s">
        <v>1438</v>
      </c>
    </row>
    <row r="1255" spans="1:5" x14ac:dyDescent="0.25">
      <c r="A1255" s="316" t="s">
        <v>2048</v>
      </c>
      <c r="B1255" s="318" t="s">
        <v>2049</v>
      </c>
      <c r="C1255" s="319"/>
      <c r="D1255" s="322" t="s">
        <v>48</v>
      </c>
      <c r="E1255" s="293" t="s">
        <v>1437</v>
      </c>
    </row>
    <row r="1256" spans="1:5" x14ac:dyDescent="0.25">
      <c r="A1256" s="317"/>
      <c r="B1256" s="320"/>
      <c r="C1256" s="321"/>
      <c r="D1256" s="323"/>
      <c r="E1256" s="294" t="s">
        <v>1438</v>
      </c>
    </row>
    <row r="1257" spans="1:5" x14ac:dyDescent="0.25">
      <c r="A1257" s="324" t="s">
        <v>2050</v>
      </c>
      <c r="B1257" s="326" t="s">
        <v>2049</v>
      </c>
      <c r="C1257" s="327"/>
      <c r="D1257" s="330" t="s">
        <v>48</v>
      </c>
      <c r="E1257" s="291" t="s">
        <v>1437</v>
      </c>
    </row>
    <row r="1258" spans="1:5" x14ac:dyDescent="0.25">
      <c r="A1258" s="332"/>
      <c r="B1258" s="333"/>
      <c r="C1258" s="334"/>
      <c r="D1258" s="335"/>
      <c r="E1258" s="292" t="s">
        <v>1438</v>
      </c>
    </row>
    <row r="1259" spans="1:5" x14ac:dyDescent="0.25">
      <c r="A1259" s="316" t="s">
        <v>2051</v>
      </c>
      <c r="B1259" s="318" t="s">
        <v>2049</v>
      </c>
      <c r="C1259" s="319"/>
      <c r="D1259" s="322" t="s">
        <v>48</v>
      </c>
      <c r="E1259" s="293" t="s">
        <v>1437</v>
      </c>
    </row>
    <row r="1260" spans="1:5" x14ac:dyDescent="0.25">
      <c r="A1260" s="317"/>
      <c r="B1260" s="320"/>
      <c r="C1260" s="321"/>
      <c r="D1260" s="323"/>
      <c r="E1260" s="294" t="s">
        <v>1438</v>
      </c>
    </row>
    <row r="1261" spans="1:5" x14ac:dyDescent="0.25">
      <c r="A1261" s="324" t="s">
        <v>2052</v>
      </c>
      <c r="B1261" s="326" t="s">
        <v>2049</v>
      </c>
      <c r="C1261" s="327"/>
      <c r="D1261" s="330" t="s">
        <v>48</v>
      </c>
      <c r="E1261" s="291" t="s">
        <v>1437</v>
      </c>
    </row>
    <row r="1262" spans="1:5" x14ac:dyDescent="0.25">
      <c r="A1262" s="332"/>
      <c r="B1262" s="333"/>
      <c r="C1262" s="334"/>
      <c r="D1262" s="335"/>
      <c r="E1262" s="292" t="s">
        <v>1438</v>
      </c>
    </row>
    <row r="1263" spans="1:5" x14ac:dyDescent="0.25">
      <c r="A1263" s="316" t="s">
        <v>2053</v>
      </c>
      <c r="B1263" s="318" t="s">
        <v>2049</v>
      </c>
      <c r="C1263" s="319"/>
      <c r="D1263" s="322" t="s">
        <v>48</v>
      </c>
      <c r="E1263" s="293" t="s">
        <v>1437</v>
      </c>
    </row>
    <row r="1264" spans="1:5" x14ac:dyDescent="0.25">
      <c r="A1264" s="317"/>
      <c r="B1264" s="320"/>
      <c r="C1264" s="321"/>
      <c r="D1264" s="323"/>
      <c r="E1264" s="294" t="s">
        <v>1438</v>
      </c>
    </row>
    <row r="1265" spans="1:5" x14ac:dyDescent="0.25">
      <c r="A1265" s="324" t="s">
        <v>2054</v>
      </c>
      <c r="B1265" s="326" t="s">
        <v>2049</v>
      </c>
      <c r="C1265" s="327"/>
      <c r="D1265" s="330" t="s">
        <v>48</v>
      </c>
      <c r="E1265" s="291" t="s">
        <v>1437</v>
      </c>
    </row>
    <row r="1266" spans="1:5" x14ac:dyDescent="0.25">
      <c r="A1266" s="332"/>
      <c r="B1266" s="333"/>
      <c r="C1266" s="334"/>
      <c r="D1266" s="335"/>
      <c r="E1266" s="292" t="s">
        <v>2055</v>
      </c>
    </row>
    <row r="1267" spans="1:5" x14ac:dyDescent="0.25">
      <c r="A1267" s="316" t="s">
        <v>2056</v>
      </c>
      <c r="B1267" s="318" t="s">
        <v>2049</v>
      </c>
      <c r="C1267" s="319"/>
      <c r="D1267" s="322" t="s">
        <v>48</v>
      </c>
      <c r="E1267" s="293" t="s">
        <v>1437</v>
      </c>
    </row>
    <row r="1268" spans="1:5" x14ac:dyDescent="0.25">
      <c r="A1268" s="317"/>
      <c r="B1268" s="320"/>
      <c r="C1268" s="321"/>
      <c r="D1268" s="323"/>
      <c r="E1268" s="294" t="s">
        <v>1438</v>
      </c>
    </row>
    <row r="1269" spans="1:5" x14ac:dyDescent="0.25">
      <c r="A1269" s="324" t="s">
        <v>2057</v>
      </c>
      <c r="B1269" s="326" t="s">
        <v>2049</v>
      </c>
      <c r="C1269" s="327"/>
      <c r="D1269" s="330" t="s">
        <v>48</v>
      </c>
      <c r="E1269" s="291" t="s">
        <v>1437</v>
      </c>
    </row>
    <row r="1270" spans="1:5" x14ac:dyDescent="0.25">
      <c r="A1270" s="332"/>
      <c r="B1270" s="333"/>
      <c r="C1270" s="334"/>
      <c r="D1270" s="335"/>
      <c r="E1270" s="292" t="s">
        <v>2055</v>
      </c>
    </row>
    <row r="1271" spans="1:5" x14ac:dyDescent="0.25">
      <c r="A1271" s="316" t="s">
        <v>2058</v>
      </c>
      <c r="B1271" s="318" t="s">
        <v>2049</v>
      </c>
      <c r="C1271" s="319"/>
      <c r="D1271" s="322" t="s">
        <v>48</v>
      </c>
      <c r="E1271" s="293" t="s">
        <v>1437</v>
      </c>
    </row>
    <row r="1272" spans="1:5" x14ac:dyDescent="0.25">
      <c r="A1272" s="317"/>
      <c r="B1272" s="320"/>
      <c r="C1272" s="321"/>
      <c r="D1272" s="323"/>
      <c r="E1272" s="294" t="s">
        <v>1438</v>
      </c>
    </row>
    <row r="1273" spans="1:5" x14ac:dyDescent="0.25">
      <c r="A1273" s="324" t="s">
        <v>2059</v>
      </c>
      <c r="B1273" s="326" t="s">
        <v>2049</v>
      </c>
      <c r="C1273" s="327"/>
      <c r="D1273" s="330" t="s">
        <v>48</v>
      </c>
      <c r="E1273" s="291" t="s">
        <v>1437</v>
      </c>
    </row>
    <row r="1274" spans="1:5" x14ac:dyDescent="0.25">
      <c r="A1274" s="332"/>
      <c r="B1274" s="333"/>
      <c r="C1274" s="334"/>
      <c r="D1274" s="335"/>
      <c r="E1274" s="292" t="s">
        <v>1438</v>
      </c>
    </row>
    <row r="1275" spans="1:5" x14ac:dyDescent="0.25">
      <c r="A1275" s="316" t="s">
        <v>2060</v>
      </c>
      <c r="B1275" s="318" t="s">
        <v>2061</v>
      </c>
      <c r="C1275" s="319"/>
      <c r="D1275" s="322" t="s">
        <v>48</v>
      </c>
      <c r="E1275" s="293" t="s">
        <v>1437</v>
      </c>
    </row>
    <row r="1276" spans="1:5" x14ac:dyDescent="0.25">
      <c r="A1276" s="317"/>
      <c r="B1276" s="320"/>
      <c r="C1276" s="321"/>
      <c r="D1276" s="323"/>
      <c r="E1276" s="294" t="s">
        <v>1438</v>
      </c>
    </row>
    <row r="1277" spans="1:5" x14ac:dyDescent="0.25">
      <c r="A1277" s="324" t="s">
        <v>2062</v>
      </c>
      <c r="B1277" s="326" t="s">
        <v>2061</v>
      </c>
      <c r="C1277" s="327"/>
      <c r="D1277" s="330" t="s">
        <v>48</v>
      </c>
      <c r="E1277" s="291" t="s">
        <v>1437</v>
      </c>
    </row>
    <row r="1278" spans="1:5" x14ac:dyDescent="0.25">
      <c r="A1278" s="332"/>
      <c r="B1278" s="333"/>
      <c r="C1278" s="334"/>
      <c r="D1278" s="335"/>
      <c r="E1278" s="292" t="s">
        <v>1438</v>
      </c>
    </row>
    <row r="1279" spans="1:5" x14ac:dyDescent="0.25">
      <c r="A1279" s="316" t="s">
        <v>2063</v>
      </c>
      <c r="B1279" s="318" t="s">
        <v>2061</v>
      </c>
      <c r="C1279" s="319"/>
      <c r="D1279" s="322" t="s">
        <v>48</v>
      </c>
      <c r="E1279" s="293" t="s">
        <v>1437</v>
      </c>
    </row>
    <row r="1280" spans="1:5" x14ac:dyDescent="0.25">
      <c r="A1280" s="317"/>
      <c r="B1280" s="320"/>
      <c r="C1280" s="321"/>
      <c r="D1280" s="323"/>
      <c r="E1280" s="294" t="s">
        <v>1438</v>
      </c>
    </row>
    <row r="1281" spans="1:5" x14ac:dyDescent="0.25">
      <c r="A1281" s="324" t="s">
        <v>2064</v>
      </c>
      <c r="B1281" s="326" t="s">
        <v>2061</v>
      </c>
      <c r="C1281" s="327"/>
      <c r="D1281" s="330" t="s">
        <v>48</v>
      </c>
      <c r="E1281" s="291" t="s">
        <v>1437</v>
      </c>
    </row>
    <row r="1282" spans="1:5" x14ac:dyDescent="0.25">
      <c r="A1282" s="332"/>
      <c r="B1282" s="333"/>
      <c r="C1282" s="334"/>
      <c r="D1282" s="335"/>
      <c r="E1282" s="292" t="s">
        <v>1438</v>
      </c>
    </row>
    <row r="1283" spans="1:5" x14ac:dyDescent="0.25">
      <c r="A1283" s="316" t="s">
        <v>2065</v>
      </c>
      <c r="B1283" s="318" t="s">
        <v>2061</v>
      </c>
      <c r="C1283" s="319"/>
      <c r="D1283" s="322" t="s">
        <v>48</v>
      </c>
      <c r="E1283" s="293" t="s">
        <v>1437</v>
      </c>
    </row>
    <row r="1284" spans="1:5" x14ac:dyDescent="0.25">
      <c r="A1284" s="317"/>
      <c r="B1284" s="320"/>
      <c r="C1284" s="321"/>
      <c r="D1284" s="323"/>
      <c r="E1284" s="294" t="s">
        <v>1438</v>
      </c>
    </row>
    <row r="1285" spans="1:5" x14ac:dyDescent="0.25">
      <c r="A1285" s="324" t="s">
        <v>2066</v>
      </c>
      <c r="B1285" s="326" t="s">
        <v>2061</v>
      </c>
      <c r="C1285" s="327"/>
      <c r="D1285" s="330" t="s">
        <v>48</v>
      </c>
      <c r="E1285" s="291" t="s">
        <v>1437</v>
      </c>
    </row>
    <row r="1286" spans="1:5" x14ac:dyDescent="0.25">
      <c r="A1286" s="332"/>
      <c r="B1286" s="333"/>
      <c r="C1286" s="334"/>
      <c r="D1286" s="335"/>
      <c r="E1286" s="292" t="s">
        <v>1438</v>
      </c>
    </row>
    <row r="1287" spans="1:5" x14ac:dyDescent="0.25">
      <c r="A1287" s="316" t="s">
        <v>2067</v>
      </c>
      <c r="B1287" s="318" t="s">
        <v>2061</v>
      </c>
      <c r="C1287" s="319"/>
      <c r="D1287" s="322" t="s">
        <v>48</v>
      </c>
      <c r="E1287" s="293" t="s">
        <v>1437</v>
      </c>
    </row>
    <row r="1288" spans="1:5" x14ac:dyDescent="0.25">
      <c r="A1288" s="317"/>
      <c r="B1288" s="320"/>
      <c r="C1288" s="321"/>
      <c r="D1288" s="323"/>
      <c r="E1288" s="294" t="s">
        <v>1438</v>
      </c>
    </row>
    <row r="1289" spans="1:5" x14ac:dyDescent="0.25">
      <c r="A1289" s="324" t="s">
        <v>2068</v>
      </c>
      <c r="B1289" s="326" t="s">
        <v>2033</v>
      </c>
      <c r="C1289" s="327"/>
      <c r="D1289" s="330" t="s">
        <v>48</v>
      </c>
      <c r="E1289" s="291" t="s">
        <v>1437</v>
      </c>
    </row>
    <row r="1290" spans="1:5" x14ac:dyDescent="0.25">
      <c r="A1290" s="332"/>
      <c r="B1290" s="333"/>
      <c r="C1290" s="334"/>
      <c r="D1290" s="335"/>
      <c r="E1290" s="292" t="s">
        <v>1438</v>
      </c>
    </row>
    <row r="1291" spans="1:5" x14ac:dyDescent="0.25">
      <c r="A1291" s="316" t="s">
        <v>2069</v>
      </c>
      <c r="B1291" s="318" t="s">
        <v>2061</v>
      </c>
      <c r="C1291" s="319"/>
      <c r="D1291" s="322" t="s">
        <v>48</v>
      </c>
      <c r="E1291" s="293" t="s">
        <v>1437</v>
      </c>
    </row>
    <row r="1292" spans="1:5" x14ac:dyDescent="0.25">
      <c r="A1292" s="317"/>
      <c r="B1292" s="320"/>
      <c r="C1292" s="321"/>
      <c r="D1292" s="323"/>
      <c r="E1292" s="294" t="s">
        <v>1438</v>
      </c>
    </row>
    <row r="1293" spans="1:5" x14ac:dyDescent="0.25">
      <c r="A1293" s="324" t="s">
        <v>2070</v>
      </c>
      <c r="B1293" s="326" t="s">
        <v>2061</v>
      </c>
      <c r="C1293" s="327"/>
      <c r="D1293" s="330" t="s">
        <v>48</v>
      </c>
      <c r="E1293" s="291" t="s">
        <v>1437</v>
      </c>
    </row>
    <row r="1294" spans="1:5" x14ac:dyDescent="0.25">
      <c r="A1294" s="332"/>
      <c r="B1294" s="333"/>
      <c r="C1294" s="334"/>
      <c r="D1294" s="335"/>
      <c r="E1294" s="292" t="s">
        <v>1438</v>
      </c>
    </row>
    <row r="1295" spans="1:5" x14ac:dyDescent="0.25">
      <c r="A1295" s="316" t="s">
        <v>2071</v>
      </c>
      <c r="B1295" s="318" t="s">
        <v>2061</v>
      </c>
      <c r="C1295" s="319"/>
      <c r="D1295" s="322" t="s">
        <v>48</v>
      </c>
      <c r="E1295" s="293" t="s">
        <v>1437</v>
      </c>
    </row>
    <row r="1296" spans="1:5" x14ac:dyDescent="0.25">
      <c r="A1296" s="317"/>
      <c r="B1296" s="320"/>
      <c r="C1296" s="321"/>
      <c r="D1296" s="323"/>
      <c r="E1296" s="294" t="s">
        <v>1438</v>
      </c>
    </row>
    <row r="1297" spans="1:5" x14ac:dyDescent="0.25">
      <c r="A1297" s="324" t="s">
        <v>2072</v>
      </c>
      <c r="B1297" s="326" t="s">
        <v>2061</v>
      </c>
      <c r="C1297" s="327"/>
      <c r="D1297" s="330" t="s">
        <v>48</v>
      </c>
      <c r="E1297" s="291" t="s">
        <v>1437</v>
      </c>
    </row>
    <row r="1298" spans="1:5" x14ac:dyDescent="0.25">
      <c r="A1298" s="332"/>
      <c r="B1298" s="333"/>
      <c r="C1298" s="334"/>
      <c r="D1298" s="335"/>
      <c r="E1298" s="292" t="s">
        <v>1438</v>
      </c>
    </row>
    <row r="1299" spans="1:5" x14ac:dyDescent="0.25">
      <c r="A1299" s="316" t="s">
        <v>2073</v>
      </c>
      <c r="B1299" s="318" t="s">
        <v>2061</v>
      </c>
      <c r="C1299" s="319"/>
      <c r="D1299" s="322" t="s">
        <v>48</v>
      </c>
      <c r="E1299" s="293" t="s">
        <v>1437</v>
      </c>
    </row>
    <row r="1300" spans="1:5" x14ac:dyDescent="0.25">
      <c r="A1300" s="317"/>
      <c r="B1300" s="320"/>
      <c r="C1300" s="321"/>
      <c r="D1300" s="323"/>
      <c r="E1300" s="294" t="s">
        <v>1438</v>
      </c>
    </row>
    <row r="1301" spans="1:5" x14ac:dyDescent="0.25">
      <c r="A1301" s="324" t="s">
        <v>2074</v>
      </c>
      <c r="B1301" s="326" t="s">
        <v>2061</v>
      </c>
      <c r="C1301" s="327"/>
      <c r="D1301" s="330" t="s">
        <v>48</v>
      </c>
      <c r="E1301" s="291" t="s">
        <v>1437</v>
      </c>
    </row>
    <row r="1302" spans="1:5" x14ac:dyDescent="0.25">
      <c r="A1302" s="332"/>
      <c r="B1302" s="333"/>
      <c r="C1302" s="334"/>
      <c r="D1302" s="335"/>
      <c r="E1302" s="292" t="s">
        <v>1438</v>
      </c>
    </row>
    <row r="1303" spans="1:5" x14ac:dyDescent="0.25">
      <c r="A1303" s="316" t="s">
        <v>2075</v>
      </c>
      <c r="B1303" s="318" t="s">
        <v>2061</v>
      </c>
      <c r="C1303" s="319"/>
      <c r="D1303" s="322" t="s">
        <v>48</v>
      </c>
      <c r="E1303" s="293" t="s">
        <v>1437</v>
      </c>
    </row>
    <row r="1304" spans="1:5" x14ac:dyDescent="0.25">
      <c r="A1304" s="317"/>
      <c r="B1304" s="320"/>
      <c r="C1304" s="321"/>
      <c r="D1304" s="323"/>
      <c r="E1304" s="294" t="s">
        <v>1438</v>
      </c>
    </row>
    <row r="1305" spans="1:5" x14ac:dyDescent="0.25">
      <c r="A1305" s="324" t="s">
        <v>2076</v>
      </c>
      <c r="B1305" s="326" t="s">
        <v>2077</v>
      </c>
      <c r="C1305" s="327"/>
      <c r="D1305" s="330" t="s">
        <v>48</v>
      </c>
      <c r="E1305" s="291" t="s">
        <v>1437</v>
      </c>
    </row>
    <row r="1306" spans="1:5" x14ac:dyDescent="0.25">
      <c r="A1306" s="332"/>
      <c r="B1306" s="333"/>
      <c r="C1306" s="334"/>
      <c r="D1306" s="335"/>
      <c r="E1306" s="292" t="s">
        <v>1438</v>
      </c>
    </row>
    <row r="1307" spans="1:5" x14ac:dyDescent="0.25">
      <c r="A1307" s="316" t="s">
        <v>2078</v>
      </c>
      <c r="B1307" s="318" t="s">
        <v>2077</v>
      </c>
      <c r="C1307" s="319"/>
      <c r="D1307" s="322" t="s">
        <v>48</v>
      </c>
      <c r="E1307" s="293" t="s">
        <v>1437</v>
      </c>
    </row>
    <row r="1308" spans="1:5" x14ac:dyDescent="0.25">
      <c r="A1308" s="317"/>
      <c r="B1308" s="320"/>
      <c r="C1308" s="321"/>
      <c r="D1308" s="323"/>
      <c r="E1308" s="294" t="s">
        <v>1438</v>
      </c>
    </row>
    <row r="1309" spans="1:5" x14ac:dyDescent="0.25">
      <c r="A1309" s="324" t="s">
        <v>2079</v>
      </c>
      <c r="B1309" s="326" t="s">
        <v>2080</v>
      </c>
      <c r="C1309" s="327"/>
      <c r="D1309" s="330" t="s">
        <v>48</v>
      </c>
      <c r="E1309" s="291" t="s">
        <v>1437</v>
      </c>
    </row>
    <row r="1310" spans="1:5" x14ac:dyDescent="0.25">
      <c r="A1310" s="332"/>
      <c r="B1310" s="333"/>
      <c r="C1310" s="334"/>
      <c r="D1310" s="335"/>
      <c r="E1310" s="292" t="s">
        <v>1438</v>
      </c>
    </row>
    <row r="1311" spans="1:5" x14ac:dyDescent="0.25">
      <c r="A1311" s="316" t="s">
        <v>2081</v>
      </c>
      <c r="B1311" s="318" t="s">
        <v>2080</v>
      </c>
      <c r="C1311" s="319"/>
      <c r="D1311" s="322" t="s">
        <v>48</v>
      </c>
      <c r="E1311" s="293" t="s">
        <v>1437</v>
      </c>
    </row>
    <row r="1312" spans="1:5" x14ac:dyDescent="0.25">
      <c r="A1312" s="317"/>
      <c r="B1312" s="320"/>
      <c r="C1312" s="321"/>
      <c r="D1312" s="323"/>
      <c r="E1312" s="294" t="s">
        <v>1438</v>
      </c>
    </row>
    <row r="1313" spans="1:5" x14ac:dyDescent="0.25">
      <c r="A1313" s="324" t="s">
        <v>2082</v>
      </c>
      <c r="B1313" s="326" t="s">
        <v>2080</v>
      </c>
      <c r="C1313" s="327"/>
      <c r="D1313" s="330" t="s">
        <v>48</v>
      </c>
      <c r="E1313" s="291" t="s">
        <v>1437</v>
      </c>
    </row>
    <row r="1314" spans="1:5" x14ac:dyDescent="0.25">
      <c r="A1314" s="332"/>
      <c r="B1314" s="333"/>
      <c r="C1314" s="334"/>
      <c r="D1314" s="335"/>
      <c r="E1314" s="292" t="s">
        <v>1438</v>
      </c>
    </row>
    <row r="1315" spans="1:5" x14ac:dyDescent="0.25">
      <c r="A1315" s="316" t="s">
        <v>2083</v>
      </c>
      <c r="B1315" s="318" t="s">
        <v>2080</v>
      </c>
      <c r="C1315" s="319"/>
      <c r="D1315" s="322" t="s">
        <v>48</v>
      </c>
      <c r="E1315" s="293" t="s">
        <v>1437</v>
      </c>
    </row>
    <row r="1316" spans="1:5" x14ac:dyDescent="0.25">
      <c r="A1316" s="317"/>
      <c r="B1316" s="320"/>
      <c r="C1316" s="321"/>
      <c r="D1316" s="323"/>
      <c r="E1316" s="294" t="s">
        <v>1438</v>
      </c>
    </row>
    <row r="1317" spans="1:5" x14ac:dyDescent="0.25">
      <c r="A1317" s="324" t="s">
        <v>2084</v>
      </c>
      <c r="B1317" s="326" t="s">
        <v>2077</v>
      </c>
      <c r="C1317" s="327"/>
      <c r="D1317" s="330" t="s">
        <v>48</v>
      </c>
      <c r="E1317" s="291" t="s">
        <v>1437</v>
      </c>
    </row>
    <row r="1318" spans="1:5" x14ac:dyDescent="0.25">
      <c r="A1318" s="332"/>
      <c r="B1318" s="333"/>
      <c r="C1318" s="334"/>
      <c r="D1318" s="335"/>
      <c r="E1318" s="292" t="s">
        <v>1438</v>
      </c>
    </row>
    <row r="1319" spans="1:5" x14ac:dyDescent="0.25">
      <c r="A1319" s="316" t="s">
        <v>2085</v>
      </c>
      <c r="B1319" s="318" t="s">
        <v>2077</v>
      </c>
      <c r="C1319" s="319"/>
      <c r="D1319" s="322" t="s">
        <v>48</v>
      </c>
      <c r="E1319" s="293" t="s">
        <v>1437</v>
      </c>
    </row>
    <row r="1320" spans="1:5" x14ac:dyDescent="0.25">
      <c r="A1320" s="317"/>
      <c r="B1320" s="320"/>
      <c r="C1320" s="321"/>
      <c r="D1320" s="323"/>
      <c r="E1320" s="294" t="s">
        <v>1438</v>
      </c>
    </row>
    <row r="1321" spans="1:5" x14ac:dyDescent="0.25">
      <c r="A1321" s="324" t="s">
        <v>2086</v>
      </c>
      <c r="B1321" s="326" t="s">
        <v>2077</v>
      </c>
      <c r="C1321" s="327"/>
      <c r="D1321" s="330" t="s">
        <v>48</v>
      </c>
      <c r="E1321" s="291" t="s">
        <v>1437</v>
      </c>
    </row>
    <row r="1322" spans="1:5" x14ac:dyDescent="0.25">
      <c r="A1322" s="332"/>
      <c r="B1322" s="333"/>
      <c r="C1322" s="334"/>
      <c r="D1322" s="335"/>
      <c r="E1322" s="292" t="s">
        <v>1438</v>
      </c>
    </row>
    <row r="1323" spans="1:5" x14ac:dyDescent="0.25">
      <c r="A1323" s="316" t="s">
        <v>2087</v>
      </c>
      <c r="B1323" s="318" t="s">
        <v>2088</v>
      </c>
      <c r="C1323" s="319"/>
      <c r="D1323" s="322" t="s">
        <v>48</v>
      </c>
      <c r="E1323" s="293" t="s">
        <v>1437</v>
      </c>
    </row>
    <row r="1324" spans="1:5" x14ac:dyDescent="0.25">
      <c r="A1324" s="317"/>
      <c r="B1324" s="320"/>
      <c r="C1324" s="321"/>
      <c r="D1324" s="323"/>
      <c r="E1324" s="294" t="s">
        <v>1438</v>
      </c>
    </row>
    <row r="1325" spans="1:5" x14ac:dyDescent="0.25">
      <c r="A1325" s="324" t="s">
        <v>2089</v>
      </c>
      <c r="B1325" s="326" t="s">
        <v>2088</v>
      </c>
      <c r="C1325" s="327"/>
      <c r="D1325" s="330" t="s">
        <v>48</v>
      </c>
      <c r="E1325" s="291" t="s">
        <v>1437</v>
      </c>
    </row>
    <row r="1326" spans="1:5" x14ac:dyDescent="0.25">
      <c r="A1326" s="332"/>
      <c r="B1326" s="333"/>
      <c r="C1326" s="334"/>
      <c r="D1326" s="335"/>
      <c r="E1326" s="292" t="s">
        <v>1438</v>
      </c>
    </row>
    <row r="1327" spans="1:5" x14ac:dyDescent="0.25">
      <c r="A1327" s="316" t="s">
        <v>2090</v>
      </c>
      <c r="B1327" s="318" t="s">
        <v>2088</v>
      </c>
      <c r="C1327" s="319"/>
      <c r="D1327" s="322" t="s">
        <v>48</v>
      </c>
      <c r="E1327" s="293" t="s">
        <v>1437</v>
      </c>
    </row>
    <row r="1328" spans="1:5" x14ac:dyDescent="0.25">
      <c r="A1328" s="317"/>
      <c r="B1328" s="320"/>
      <c r="C1328" s="321"/>
      <c r="D1328" s="323"/>
      <c r="E1328" s="294" t="s">
        <v>1438</v>
      </c>
    </row>
    <row r="1329" spans="1:5" x14ac:dyDescent="0.25">
      <c r="A1329" s="324" t="s">
        <v>2091</v>
      </c>
      <c r="B1329" s="326" t="s">
        <v>2088</v>
      </c>
      <c r="C1329" s="327"/>
      <c r="D1329" s="330" t="s">
        <v>48</v>
      </c>
      <c r="E1329" s="291" t="s">
        <v>1437</v>
      </c>
    </row>
    <row r="1330" spans="1:5" x14ac:dyDescent="0.25">
      <c r="A1330" s="332"/>
      <c r="B1330" s="333"/>
      <c r="C1330" s="334"/>
      <c r="D1330" s="335"/>
      <c r="E1330" s="292" t="s">
        <v>1438</v>
      </c>
    </row>
    <row r="1331" spans="1:5" x14ac:dyDescent="0.25">
      <c r="A1331" s="316" t="s">
        <v>2092</v>
      </c>
      <c r="B1331" s="318" t="s">
        <v>2088</v>
      </c>
      <c r="C1331" s="319"/>
      <c r="D1331" s="322" t="s">
        <v>48</v>
      </c>
      <c r="E1331" s="293" t="s">
        <v>1437</v>
      </c>
    </row>
    <row r="1332" spans="1:5" x14ac:dyDescent="0.25">
      <c r="A1332" s="317"/>
      <c r="B1332" s="320"/>
      <c r="C1332" s="321"/>
      <c r="D1332" s="323"/>
      <c r="E1332" s="294" t="s">
        <v>1438</v>
      </c>
    </row>
    <row r="1333" spans="1:5" x14ac:dyDescent="0.25">
      <c r="A1333" s="324" t="s">
        <v>2093</v>
      </c>
      <c r="B1333" s="326" t="s">
        <v>2094</v>
      </c>
      <c r="C1333" s="327"/>
      <c r="D1333" s="330" t="s">
        <v>48</v>
      </c>
      <c r="E1333" s="291" t="s">
        <v>1437</v>
      </c>
    </row>
    <row r="1334" spans="1:5" x14ac:dyDescent="0.25">
      <c r="A1334" s="332"/>
      <c r="B1334" s="333"/>
      <c r="C1334" s="334"/>
      <c r="D1334" s="335"/>
      <c r="E1334" s="292" t="s">
        <v>1438</v>
      </c>
    </row>
    <row r="1335" spans="1:5" x14ac:dyDescent="0.25">
      <c r="A1335" s="316" t="s">
        <v>2095</v>
      </c>
      <c r="B1335" s="318" t="s">
        <v>2094</v>
      </c>
      <c r="C1335" s="319"/>
      <c r="D1335" s="322" t="s">
        <v>48</v>
      </c>
      <c r="E1335" s="293" t="s">
        <v>1437</v>
      </c>
    </row>
    <row r="1336" spans="1:5" x14ac:dyDescent="0.25">
      <c r="A1336" s="317"/>
      <c r="B1336" s="320"/>
      <c r="C1336" s="321"/>
      <c r="D1336" s="323"/>
      <c r="E1336" s="294" t="s">
        <v>1438</v>
      </c>
    </row>
    <row r="1337" spans="1:5" x14ac:dyDescent="0.25">
      <c r="A1337" s="324" t="s">
        <v>2096</v>
      </c>
      <c r="B1337" s="326" t="s">
        <v>2094</v>
      </c>
      <c r="C1337" s="327"/>
      <c r="D1337" s="330" t="s">
        <v>48</v>
      </c>
      <c r="E1337" s="291" t="s">
        <v>1437</v>
      </c>
    </row>
    <row r="1338" spans="1:5" x14ac:dyDescent="0.25">
      <c r="A1338" s="332"/>
      <c r="B1338" s="333"/>
      <c r="C1338" s="334"/>
      <c r="D1338" s="335"/>
      <c r="E1338" s="292" t="s">
        <v>1438</v>
      </c>
    </row>
    <row r="1339" spans="1:5" x14ac:dyDescent="0.25">
      <c r="A1339" s="316" t="s">
        <v>2097</v>
      </c>
      <c r="B1339" s="318" t="s">
        <v>2098</v>
      </c>
      <c r="C1339" s="319"/>
      <c r="D1339" s="322" t="s">
        <v>48</v>
      </c>
      <c r="E1339" s="293" t="s">
        <v>1437</v>
      </c>
    </row>
    <row r="1340" spans="1:5" x14ac:dyDescent="0.25">
      <c r="A1340" s="317"/>
      <c r="B1340" s="320"/>
      <c r="C1340" s="321"/>
      <c r="D1340" s="323"/>
      <c r="E1340" s="294" t="s">
        <v>1438</v>
      </c>
    </row>
    <row r="1341" spans="1:5" x14ac:dyDescent="0.25">
      <c r="A1341" s="324" t="s">
        <v>2099</v>
      </c>
      <c r="B1341" s="326" t="s">
        <v>2098</v>
      </c>
      <c r="C1341" s="327"/>
      <c r="D1341" s="330" t="s">
        <v>48</v>
      </c>
      <c r="E1341" s="291" t="s">
        <v>1437</v>
      </c>
    </row>
    <row r="1342" spans="1:5" x14ac:dyDescent="0.25">
      <c r="A1342" s="332"/>
      <c r="B1342" s="333"/>
      <c r="C1342" s="334"/>
      <c r="D1342" s="335"/>
      <c r="E1342" s="292" t="s">
        <v>1438</v>
      </c>
    </row>
    <row r="1343" spans="1:5" x14ac:dyDescent="0.25">
      <c r="A1343" s="316" t="s">
        <v>2100</v>
      </c>
      <c r="B1343" s="318" t="s">
        <v>2098</v>
      </c>
      <c r="C1343" s="319"/>
      <c r="D1343" s="322" t="s">
        <v>48</v>
      </c>
      <c r="E1343" s="293" t="s">
        <v>1437</v>
      </c>
    </row>
    <row r="1344" spans="1:5" x14ac:dyDescent="0.25">
      <c r="A1344" s="317"/>
      <c r="B1344" s="320"/>
      <c r="C1344" s="321"/>
      <c r="D1344" s="323"/>
      <c r="E1344" s="294" t="s">
        <v>1438</v>
      </c>
    </row>
    <row r="1345" spans="1:5" x14ac:dyDescent="0.25">
      <c r="A1345" s="324" t="s">
        <v>2101</v>
      </c>
      <c r="B1345" s="326" t="s">
        <v>2098</v>
      </c>
      <c r="C1345" s="327"/>
      <c r="D1345" s="330" t="s">
        <v>48</v>
      </c>
      <c r="E1345" s="291" t="s">
        <v>1437</v>
      </c>
    </row>
    <row r="1346" spans="1:5" x14ac:dyDescent="0.25">
      <c r="A1346" s="332"/>
      <c r="B1346" s="333"/>
      <c r="C1346" s="334"/>
      <c r="D1346" s="335"/>
      <c r="E1346" s="292" t="s">
        <v>1438</v>
      </c>
    </row>
    <row r="1347" spans="1:5" x14ac:dyDescent="0.25">
      <c r="A1347" s="316" t="s">
        <v>2102</v>
      </c>
      <c r="B1347" s="318" t="s">
        <v>2098</v>
      </c>
      <c r="C1347" s="319"/>
      <c r="D1347" s="322" t="s">
        <v>48</v>
      </c>
      <c r="E1347" s="293" t="s">
        <v>1437</v>
      </c>
    </row>
    <row r="1348" spans="1:5" x14ac:dyDescent="0.25">
      <c r="A1348" s="317"/>
      <c r="B1348" s="320"/>
      <c r="C1348" s="321"/>
      <c r="D1348" s="323"/>
      <c r="E1348" s="294" t="s">
        <v>1438</v>
      </c>
    </row>
    <row r="1349" spans="1:5" x14ac:dyDescent="0.25">
      <c r="A1349" s="324" t="s">
        <v>2103</v>
      </c>
      <c r="B1349" s="326" t="s">
        <v>2098</v>
      </c>
      <c r="C1349" s="327"/>
      <c r="D1349" s="330" t="s">
        <v>48</v>
      </c>
      <c r="E1349" s="291" t="s">
        <v>1437</v>
      </c>
    </row>
    <row r="1350" spans="1:5" x14ac:dyDescent="0.25">
      <c r="A1350" s="332"/>
      <c r="B1350" s="333"/>
      <c r="C1350" s="334"/>
      <c r="D1350" s="335"/>
      <c r="E1350" s="292" t="s">
        <v>1438</v>
      </c>
    </row>
    <row r="1351" spans="1:5" x14ac:dyDescent="0.25">
      <c r="A1351" s="316" t="s">
        <v>2104</v>
      </c>
      <c r="B1351" s="318" t="s">
        <v>2098</v>
      </c>
      <c r="C1351" s="319"/>
      <c r="D1351" s="322" t="s">
        <v>48</v>
      </c>
      <c r="E1351" s="293" t="s">
        <v>1437</v>
      </c>
    </row>
    <row r="1352" spans="1:5" x14ac:dyDescent="0.25">
      <c r="A1352" s="317"/>
      <c r="B1352" s="320"/>
      <c r="C1352" s="321"/>
      <c r="D1352" s="323"/>
      <c r="E1352" s="294" t="s">
        <v>1438</v>
      </c>
    </row>
    <row r="1353" spans="1:5" x14ac:dyDescent="0.25">
      <c r="A1353" s="324" t="s">
        <v>2105</v>
      </c>
      <c r="B1353" s="326" t="s">
        <v>2106</v>
      </c>
      <c r="C1353" s="327"/>
      <c r="D1353" s="330" t="s">
        <v>48</v>
      </c>
      <c r="E1353" s="291" t="s">
        <v>1437</v>
      </c>
    </row>
    <row r="1354" spans="1:5" x14ac:dyDescent="0.25">
      <c r="A1354" s="332"/>
      <c r="B1354" s="333"/>
      <c r="C1354" s="334"/>
      <c r="D1354" s="335"/>
      <c r="E1354" s="292" t="s">
        <v>1438</v>
      </c>
    </row>
    <row r="1355" spans="1:5" x14ac:dyDescent="0.25">
      <c r="A1355" s="316" t="s">
        <v>2107</v>
      </c>
      <c r="B1355" s="318" t="s">
        <v>2106</v>
      </c>
      <c r="C1355" s="319"/>
      <c r="D1355" s="322" t="s">
        <v>48</v>
      </c>
      <c r="E1355" s="293" t="s">
        <v>1437</v>
      </c>
    </row>
    <row r="1356" spans="1:5" x14ac:dyDescent="0.25">
      <c r="A1356" s="317"/>
      <c r="B1356" s="320"/>
      <c r="C1356" s="321"/>
      <c r="D1356" s="323"/>
      <c r="E1356" s="294" t="s">
        <v>1438</v>
      </c>
    </row>
    <row r="1357" spans="1:5" x14ac:dyDescent="0.25">
      <c r="A1357" s="324" t="s">
        <v>2108</v>
      </c>
      <c r="B1357" s="326" t="s">
        <v>2106</v>
      </c>
      <c r="C1357" s="327"/>
      <c r="D1357" s="330" t="s">
        <v>48</v>
      </c>
      <c r="E1357" s="291" t="s">
        <v>1437</v>
      </c>
    </row>
    <row r="1358" spans="1:5" x14ac:dyDescent="0.25">
      <c r="A1358" s="332"/>
      <c r="B1358" s="333"/>
      <c r="C1358" s="334"/>
      <c r="D1358" s="335"/>
      <c r="E1358" s="292" t="s">
        <v>1438</v>
      </c>
    </row>
    <row r="1359" spans="1:5" x14ac:dyDescent="0.25">
      <c r="A1359" s="316" t="s">
        <v>2109</v>
      </c>
      <c r="B1359" s="318" t="s">
        <v>2106</v>
      </c>
      <c r="C1359" s="319"/>
      <c r="D1359" s="322" t="s">
        <v>48</v>
      </c>
      <c r="E1359" s="293" t="s">
        <v>1437</v>
      </c>
    </row>
    <row r="1360" spans="1:5" x14ac:dyDescent="0.25">
      <c r="A1360" s="317"/>
      <c r="B1360" s="320"/>
      <c r="C1360" s="321"/>
      <c r="D1360" s="323"/>
      <c r="E1360" s="294" t="s">
        <v>1438</v>
      </c>
    </row>
    <row r="1361" spans="1:5" x14ac:dyDescent="0.25">
      <c r="A1361" s="324" t="s">
        <v>2110</v>
      </c>
      <c r="B1361" s="326" t="s">
        <v>2106</v>
      </c>
      <c r="C1361" s="327"/>
      <c r="D1361" s="330" t="s">
        <v>48</v>
      </c>
      <c r="E1361" s="291" t="s">
        <v>1437</v>
      </c>
    </row>
    <row r="1362" spans="1:5" x14ac:dyDescent="0.25">
      <c r="A1362" s="332"/>
      <c r="B1362" s="333"/>
      <c r="C1362" s="334"/>
      <c r="D1362" s="335"/>
      <c r="E1362" s="292" t="s">
        <v>1438</v>
      </c>
    </row>
    <row r="1363" spans="1:5" x14ac:dyDescent="0.25">
      <c r="A1363" s="316" t="s">
        <v>2111</v>
      </c>
      <c r="B1363" s="318" t="s">
        <v>2080</v>
      </c>
      <c r="C1363" s="319"/>
      <c r="D1363" s="322" t="s">
        <v>48</v>
      </c>
      <c r="E1363" s="293" t="s">
        <v>1437</v>
      </c>
    </row>
    <row r="1364" spans="1:5" x14ac:dyDescent="0.25">
      <c r="A1364" s="317"/>
      <c r="B1364" s="320"/>
      <c r="C1364" s="321"/>
      <c r="D1364" s="323"/>
      <c r="E1364" s="294" t="s">
        <v>1438</v>
      </c>
    </row>
    <row r="1365" spans="1:5" x14ac:dyDescent="0.25">
      <c r="A1365" s="324" t="s">
        <v>2033</v>
      </c>
      <c r="B1365" s="326"/>
      <c r="C1365" s="327"/>
      <c r="D1365" s="330" t="s">
        <v>48</v>
      </c>
      <c r="E1365" s="291" t="s">
        <v>1437</v>
      </c>
    </row>
    <row r="1366" spans="1:5" x14ac:dyDescent="0.25">
      <c r="A1366" s="332"/>
      <c r="B1366" s="333"/>
      <c r="C1366" s="334"/>
      <c r="D1366" s="335"/>
      <c r="E1366" s="292" t="s">
        <v>1438</v>
      </c>
    </row>
    <row r="1367" spans="1:5" x14ac:dyDescent="0.25">
      <c r="A1367" s="316" t="s">
        <v>2061</v>
      </c>
      <c r="B1367" s="318"/>
      <c r="C1367" s="319"/>
      <c r="D1367" s="322" t="s">
        <v>48</v>
      </c>
      <c r="E1367" s="293" t="s">
        <v>1437</v>
      </c>
    </row>
    <row r="1368" spans="1:5" x14ac:dyDescent="0.25">
      <c r="A1368" s="317"/>
      <c r="B1368" s="320"/>
      <c r="C1368" s="321"/>
      <c r="D1368" s="323"/>
      <c r="E1368" s="294" t="s">
        <v>1438</v>
      </c>
    </row>
    <row r="1369" spans="1:5" x14ac:dyDescent="0.25">
      <c r="A1369" s="324" t="s">
        <v>2080</v>
      </c>
      <c r="B1369" s="326"/>
      <c r="C1369" s="327"/>
      <c r="D1369" s="330" t="s">
        <v>48</v>
      </c>
      <c r="E1369" s="291" t="s">
        <v>1437</v>
      </c>
    </row>
    <row r="1370" spans="1:5" x14ac:dyDescent="0.25">
      <c r="A1370" s="332"/>
      <c r="B1370" s="333"/>
      <c r="C1370" s="334"/>
      <c r="D1370" s="335"/>
      <c r="E1370" s="292" t="s">
        <v>1438</v>
      </c>
    </row>
    <row r="1371" spans="1:5" x14ac:dyDescent="0.25">
      <c r="A1371" s="316" t="s">
        <v>2088</v>
      </c>
      <c r="B1371" s="318"/>
      <c r="C1371" s="319"/>
      <c r="D1371" s="322" t="s">
        <v>48</v>
      </c>
      <c r="E1371" s="293" t="s">
        <v>1437</v>
      </c>
    </row>
    <row r="1372" spans="1:5" x14ac:dyDescent="0.25">
      <c r="A1372" s="317"/>
      <c r="B1372" s="320"/>
      <c r="C1372" s="321"/>
      <c r="D1372" s="323"/>
      <c r="E1372" s="294" t="s">
        <v>1438</v>
      </c>
    </row>
    <row r="1373" spans="1:5" x14ac:dyDescent="0.25">
      <c r="A1373" s="324" t="s">
        <v>2049</v>
      </c>
      <c r="B1373" s="326"/>
      <c r="C1373" s="327"/>
      <c r="D1373" s="330" t="s">
        <v>48</v>
      </c>
      <c r="E1373" s="291" t="s">
        <v>1437</v>
      </c>
    </row>
    <row r="1374" spans="1:5" x14ac:dyDescent="0.25">
      <c r="A1374" s="332"/>
      <c r="B1374" s="333"/>
      <c r="C1374" s="334"/>
      <c r="D1374" s="335"/>
      <c r="E1374" s="292" t="s">
        <v>1438</v>
      </c>
    </row>
    <row r="1375" spans="1:5" x14ac:dyDescent="0.25">
      <c r="A1375" s="316" t="s">
        <v>2112</v>
      </c>
      <c r="B1375" s="318" t="s">
        <v>2080</v>
      </c>
      <c r="C1375" s="319"/>
      <c r="D1375" s="322" t="s">
        <v>48</v>
      </c>
      <c r="E1375" s="293" t="s">
        <v>1437</v>
      </c>
    </row>
    <row r="1376" spans="1:5" x14ac:dyDescent="0.25">
      <c r="A1376" s="317"/>
      <c r="B1376" s="320"/>
      <c r="C1376" s="321"/>
      <c r="D1376" s="323"/>
      <c r="E1376" s="294" t="s">
        <v>1438</v>
      </c>
    </row>
    <row r="1377" spans="1:5" x14ac:dyDescent="0.25">
      <c r="A1377" s="324" t="s">
        <v>2113</v>
      </c>
      <c r="B1377" s="326"/>
      <c r="C1377" s="327"/>
      <c r="D1377" s="330" t="s">
        <v>48</v>
      </c>
      <c r="E1377" s="291" t="s">
        <v>1437</v>
      </c>
    </row>
    <row r="1378" spans="1:5" x14ac:dyDescent="0.25">
      <c r="A1378" s="332"/>
      <c r="B1378" s="333"/>
      <c r="C1378" s="334"/>
      <c r="D1378" s="335"/>
      <c r="E1378" s="292" t="s">
        <v>1438</v>
      </c>
    </row>
    <row r="1379" spans="1:5" x14ac:dyDescent="0.25">
      <c r="A1379" s="316" t="s">
        <v>2114</v>
      </c>
      <c r="B1379" s="318" t="s">
        <v>2106</v>
      </c>
      <c r="C1379" s="319"/>
      <c r="D1379" s="322" t="s">
        <v>48</v>
      </c>
      <c r="E1379" s="293" t="s">
        <v>1437</v>
      </c>
    </row>
    <row r="1380" spans="1:5" x14ac:dyDescent="0.25">
      <c r="A1380" s="317"/>
      <c r="B1380" s="320"/>
      <c r="C1380" s="321"/>
      <c r="D1380" s="323"/>
      <c r="E1380" s="294" t="s">
        <v>1438</v>
      </c>
    </row>
    <row r="1381" spans="1:5" x14ac:dyDescent="0.25">
      <c r="A1381" s="324" t="s">
        <v>2094</v>
      </c>
      <c r="B1381" s="326"/>
      <c r="C1381" s="327"/>
      <c r="D1381" s="330" t="s">
        <v>48</v>
      </c>
      <c r="E1381" s="291" t="s">
        <v>1437</v>
      </c>
    </row>
    <row r="1382" spans="1:5" x14ac:dyDescent="0.25">
      <c r="A1382" s="332"/>
      <c r="B1382" s="333"/>
      <c r="C1382" s="334"/>
      <c r="D1382" s="335"/>
      <c r="E1382" s="292" t="s">
        <v>1438</v>
      </c>
    </row>
    <row r="1383" spans="1:5" x14ac:dyDescent="0.25">
      <c r="A1383" s="316" t="s">
        <v>2077</v>
      </c>
      <c r="B1383" s="318"/>
      <c r="C1383" s="319"/>
      <c r="D1383" s="322" t="s">
        <v>48</v>
      </c>
      <c r="E1383" s="293" t="s">
        <v>1437</v>
      </c>
    </row>
    <row r="1384" spans="1:5" x14ac:dyDescent="0.25">
      <c r="A1384" s="317"/>
      <c r="B1384" s="320"/>
      <c r="C1384" s="321"/>
      <c r="D1384" s="323"/>
      <c r="E1384" s="294" t="s">
        <v>1438</v>
      </c>
    </row>
    <row r="1385" spans="1:5" x14ac:dyDescent="0.25">
      <c r="A1385" s="324" t="s">
        <v>2098</v>
      </c>
      <c r="B1385" s="326"/>
      <c r="C1385" s="327"/>
      <c r="D1385" s="330" t="s">
        <v>48</v>
      </c>
      <c r="E1385" s="291" t="s">
        <v>1437</v>
      </c>
    </row>
    <row r="1386" spans="1:5" x14ac:dyDescent="0.25">
      <c r="A1386" s="332"/>
      <c r="B1386" s="333"/>
      <c r="C1386" s="334"/>
      <c r="D1386" s="335"/>
      <c r="E1386" s="292" t="s">
        <v>1438</v>
      </c>
    </row>
    <row r="1387" spans="1:5" x14ac:dyDescent="0.25">
      <c r="A1387" s="316" t="s">
        <v>2106</v>
      </c>
      <c r="B1387" s="318"/>
      <c r="C1387" s="319"/>
      <c r="D1387" s="322" t="s">
        <v>48</v>
      </c>
      <c r="E1387" s="293" t="s">
        <v>1437</v>
      </c>
    </row>
    <row r="1388" spans="1:5" x14ac:dyDescent="0.25">
      <c r="A1388" s="317"/>
      <c r="B1388" s="320"/>
      <c r="C1388" s="321"/>
      <c r="D1388" s="323"/>
      <c r="E1388" s="294" t="s">
        <v>1438</v>
      </c>
    </row>
    <row r="1389" spans="1:5" x14ac:dyDescent="0.25">
      <c r="A1389" s="324" t="s">
        <v>2115</v>
      </c>
      <c r="B1389" s="326" t="s">
        <v>2116</v>
      </c>
      <c r="C1389" s="327"/>
      <c r="D1389" s="330" t="s">
        <v>49</v>
      </c>
      <c r="E1389" s="291" t="s">
        <v>1437</v>
      </c>
    </row>
    <row r="1390" spans="1:5" x14ac:dyDescent="0.25">
      <c r="A1390" s="332"/>
      <c r="B1390" s="333"/>
      <c r="C1390" s="334"/>
      <c r="D1390" s="335"/>
      <c r="E1390" s="292" t="s">
        <v>1438</v>
      </c>
    </row>
    <row r="1391" spans="1:5" x14ac:dyDescent="0.25">
      <c r="A1391" s="316" t="s">
        <v>2117</v>
      </c>
      <c r="B1391" s="318" t="s">
        <v>2116</v>
      </c>
      <c r="C1391" s="319"/>
      <c r="D1391" s="322" t="s">
        <v>49</v>
      </c>
      <c r="E1391" s="293" t="s">
        <v>1437</v>
      </c>
    </row>
    <row r="1392" spans="1:5" x14ac:dyDescent="0.25">
      <c r="A1392" s="317"/>
      <c r="B1392" s="320"/>
      <c r="C1392" s="321"/>
      <c r="D1392" s="323"/>
      <c r="E1392" s="294" t="s">
        <v>1438</v>
      </c>
    </row>
    <row r="1393" spans="1:5" x14ac:dyDescent="0.25">
      <c r="A1393" s="324" t="s">
        <v>2118</v>
      </c>
      <c r="B1393" s="326" t="s">
        <v>2116</v>
      </c>
      <c r="C1393" s="327"/>
      <c r="D1393" s="330" t="s">
        <v>49</v>
      </c>
      <c r="E1393" s="291" t="s">
        <v>1437</v>
      </c>
    </row>
    <row r="1394" spans="1:5" x14ac:dyDescent="0.25">
      <c r="A1394" s="332"/>
      <c r="B1394" s="333"/>
      <c r="C1394" s="334"/>
      <c r="D1394" s="335"/>
      <c r="E1394" s="292" t="s">
        <v>1438</v>
      </c>
    </row>
    <row r="1395" spans="1:5" x14ac:dyDescent="0.25">
      <c r="A1395" s="316" t="s">
        <v>1699</v>
      </c>
      <c r="B1395" s="318" t="s">
        <v>2116</v>
      </c>
      <c r="C1395" s="319"/>
      <c r="D1395" s="322" t="s">
        <v>49</v>
      </c>
      <c r="E1395" s="293" t="s">
        <v>1437</v>
      </c>
    </row>
    <row r="1396" spans="1:5" x14ac:dyDescent="0.25">
      <c r="A1396" s="317"/>
      <c r="B1396" s="320"/>
      <c r="C1396" s="321"/>
      <c r="D1396" s="323"/>
      <c r="E1396" s="294" t="s">
        <v>1438</v>
      </c>
    </row>
    <row r="1397" spans="1:5" x14ac:dyDescent="0.25">
      <c r="A1397" s="324" t="s">
        <v>2119</v>
      </c>
      <c r="B1397" s="326" t="s">
        <v>2116</v>
      </c>
      <c r="C1397" s="327"/>
      <c r="D1397" s="330" t="s">
        <v>49</v>
      </c>
      <c r="E1397" s="291" t="s">
        <v>1437</v>
      </c>
    </row>
    <row r="1398" spans="1:5" x14ac:dyDescent="0.25">
      <c r="A1398" s="332"/>
      <c r="B1398" s="333"/>
      <c r="C1398" s="334"/>
      <c r="D1398" s="335"/>
      <c r="E1398" s="292" t="s">
        <v>1438</v>
      </c>
    </row>
    <row r="1399" spans="1:5" x14ac:dyDescent="0.25">
      <c r="A1399" s="316" t="s">
        <v>2120</v>
      </c>
      <c r="B1399" s="318" t="s">
        <v>2116</v>
      </c>
      <c r="C1399" s="319"/>
      <c r="D1399" s="322" t="s">
        <v>49</v>
      </c>
      <c r="E1399" s="293" t="s">
        <v>1437</v>
      </c>
    </row>
    <row r="1400" spans="1:5" x14ac:dyDescent="0.25">
      <c r="A1400" s="317"/>
      <c r="B1400" s="320"/>
      <c r="C1400" s="321"/>
      <c r="D1400" s="323"/>
      <c r="E1400" s="294" t="s">
        <v>1438</v>
      </c>
    </row>
    <row r="1401" spans="1:5" x14ac:dyDescent="0.25">
      <c r="A1401" s="324" t="s">
        <v>2121</v>
      </c>
      <c r="B1401" s="326" t="s">
        <v>2116</v>
      </c>
      <c r="C1401" s="327"/>
      <c r="D1401" s="330" t="s">
        <v>49</v>
      </c>
      <c r="E1401" s="291" t="s">
        <v>1437</v>
      </c>
    </row>
    <row r="1402" spans="1:5" x14ac:dyDescent="0.25">
      <c r="A1402" s="332"/>
      <c r="B1402" s="333"/>
      <c r="C1402" s="334"/>
      <c r="D1402" s="335"/>
      <c r="E1402" s="292" t="s">
        <v>1438</v>
      </c>
    </row>
    <row r="1403" spans="1:5" x14ac:dyDescent="0.25">
      <c r="A1403" s="316" t="s">
        <v>2122</v>
      </c>
      <c r="B1403" s="318" t="s">
        <v>2116</v>
      </c>
      <c r="C1403" s="319"/>
      <c r="D1403" s="322" t="s">
        <v>49</v>
      </c>
      <c r="E1403" s="293" t="s">
        <v>1437</v>
      </c>
    </row>
    <row r="1404" spans="1:5" x14ac:dyDescent="0.25">
      <c r="A1404" s="317"/>
      <c r="B1404" s="320"/>
      <c r="C1404" s="321"/>
      <c r="D1404" s="323"/>
      <c r="E1404" s="294" t="s">
        <v>1438</v>
      </c>
    </row>
    <row r="1405" spans="1:5" x14ac:dyDescent="0.25">
      <c r="A1405" s="324" t="s">
        <v>2123</v>
      </c>
      <c r="B1405" s="326" t="s">
        <v>2116</v>
      </c>
      <c r="C1405" s="327"/>
      <c r="D1405" s="330" t="s">
        <v>49</v>
      </c>
      <c r="E1405" s="291" t="s">
        <v>1437</v>
      </c>
    </row>
    <row r="1406" spans="1:5" x14ac:dyDescent="0.25">
      <c r="A1406" s="332"/>
      <c r="B1406" s="333"/>
      <c r="C1406" s="334"/>
      <c r="D1406" s="335"/>
      <c r="E1406" s="292" t="s">
        <v>1438</v>
      </c>
    </row>
    <row r="1407" spans="1:5" x14ac:dyDescent="0.25">
      <c r="A1407" s="316" t="s">
        <v>2124</v>
      </c>
      <c r="B1407" s="318" t="s">
        <v>2116</v>
      </c>
      <c r="C1407" s="319"/>
      <c r="D1407" s="322" t="s">
        <v>49</v>
      </c>
      <c r="E1407" s="293" t="s">
        <v>1437</v>
      </c>
    </row>
    <row r="1408" spans="1:5" x14ac:dyDescent="0.25">
      <c r="A1408" s="317"/>
      <c r="B1408" s="320"/>
      <c r="C1408" s="321"/>
      <c r="D1408" s="323"/>
      <c r="E1408" s="294" t="s">
        <v>1438</v>
      </c>
    </row>
    <row r="1409" spans="1:5" x14ac:dyDescent="0.25">
      <c r="A1409" s="324" t="s">
        <v>2125</v>
      </c>
      <c r="B1409" s="326" t="s">
        <v>2116</v>
      </c>
      <c r="C1409" s="327"/>
      <c r="D1409" s="330" t="s">
        <v>49</v>
      </c>
      <c r="E1409" s="291" t="s">
        <v>1437</v>
      </c>
    </row>
    <row r="1410" spans="1:5" x14ac:dyDescent="0.25">
      <c r="A1410" s="332"/>
      <c r="B1410" s="333"/>
      <c r="C1410" s="334"/>
      <c r="D1410" s="335"/>
      <c r="E1410" s="292" t="s">
        <v>1438</v>
      </c>
    </row>
    <row r="1411" spans="1:5" x14ac:dyDescent="0.25">
      <c r="A1411" s="316" t="s">
        <v>2126</v>
      </c>
      <c r="B1411" s="318" t="s">
        <v>2116</v>
      </c>
      <c r="C1411" s="319"/>
      <c r="D1411" s="322" t="s">
        <v>49</v>
      </c>
      <c r="E1411" s="293" t="s">
        <v>1437</v>
      </c>
    </row>
    <row r="1412" spans="1:5" x14ac:dyDescent="0.25">
      <c r="A1412" s="317"/>
      <c r="B1412" s="320"/>
      <c r="C1412" s="321"/>
      <c r="D1412" s="323"/>
      <c r="E1412" s="294" t="s">
        <v>1438</v>
      </c>
    </row>
    <row r="1413" spans="1:5" x14ac:dyDescent="0.25">
      <c r="A1413" s="324" t="s">
        <v>2127</v>
      </c>
      <c r="B1413" s="326" t="s">
        <v>2116</v>
      </c>
      <c r="C1413" s="327"/>
      <c r="D1413" s="330" t="s">
        <v>49</v>
      </c>
      <c r="E1413" s="291" t="s">
        <v>1437</v>
      </c>
    </row>
    <row r="1414" spans="1:5" x14ac:dyDescent="0.25">
      <c r="A1414" s="332"/>
      <c r="B1414" s="333"/>
      <c r="C1414" s="334"/>
      <c r="D1414" s="335"/>
      <c r="E1414" s="292" t="s">
        <v>1438</v>
      </c>
    </row>
    <row r="1415" spans="1:5" x14ac:dyDescent="0.25">
      <c r="A1415" s="316" t="s">
        <v>2128</v>
      </c>
      <c r="B1415" s="318" t="s">
        <v>2116</v>
      </c>
      <c r="C1415" s="319"/>
      <c r="D1415" s="322" t="s">
        <v>49</v>
      </c>
      <c r="E1415" s="293" t="s">
        <v>1437</v>
      </c>
    </row>
    <row r="1416" spans="1:5" x14ac:dyDescent="0.25">
      <c r="A1416" s="317"/>
      <c r="B1416" s="320"/>
      <c r="C1416" s="321"/>
      <c r="D1416" s="323"/>
      <c r="E1416" s="294" t="s">
        <v>1438</v>
      </c>
    </row>
    <row r="1417" spans="1:5" x14ac:dyDescent="0.25">
      <c r="A1417" s="324" t="s">
        <v>2129</v>
      </c>
      <c r="B1417" s="326" t="s">
        <v>2116</v>
      </c>
      <c r="C1417" s="327"/>
      <c r="D1417" s="330" t="s">
        <v>49</v>
      </c>
      <c r="E1417" s="291" t="s">
        <v>1437</v>
      </c>
    </row>
    <row r="1418" spans="1:5" x14ac:dyDescent="0.25">
      <c r="A1418" s="332"/>
      <c r="B1418" s="333"/>
      <c r="C1418" s="334"/>
      <c r="D1418" s="335"/>
      <c r="E1418" s="292" t="s">
        <v>1438</v>
      </c>
    </row>
    <row r="1419" spans="1:5" x14ac:dyDescent="0.25">
      <c r="A1419" s="316" t="s">
        <v>2130</v>
      </c>
      <c r="B1419" s="318" t="s">
        <v>2116</v>
      </c>
      <c r="C1419" s="319"/>
      <c r="D1419" s="322" t="s">
        <v>49</v>
      </c>
      <c r="E1419" s="293" t="s">
        <v>1437</v>
      </c>
    </row>
    <row r="1420" spans="1:5" x14ac:dyDescent="0.25">
      <c r="A1420" s="317"/>
      <c r="B1420" s="320"/>
      <c r="C1420" s="321"/>
      <c r="D1420" s="323"/>
      <c r="E1420" s="294" t="s">
        <v>1438</v>
      </c>
    </row>
    <row r="1421" spans="1:5" x14ac:dyDescent="0.25">
      <c r="A1421" s="324" t="s">
        <v>2131</v>
      </c>
      <c r="B1421" s="326" t="s">
        <v>2116</v>
      </c>
      <c r="C1421" s="327"/>
      <c r="D1421" s="330" t="s">
        <v>49</v>
      </c>
      <c r="E1421" s="291" t="s">
        <v>1437</v>
      </c>
    </row>
    <row r="1422" spans="1:5" x14ac:dyDescent="0.25">
      <c r="A1422" s="332"/>
      <c r="B1422" s="333"/>
      <c r="C1422" s="334"/>
      <c r="D1422" s="335"/>
      <c r="E1422" s="292" t="s">
        <v>1438</v>
      </c>
    </row>
    <row r="1423" spans="1:5" x14ac:dyDescent="0.25">
      <c r="A1423" s="316" t="s">
        <v>2132</v>
      </c>
      <c r="B1423" s="318" t="s">
        <v>2116</v>
      </c>
      <c r="C1423" s="319"/>
      <c r="D1423" s="322" t="s">
        <v>49</v>
      </c>
      <c r="E1423" s="293" t="s">
        <v>1437</v>
      </c>
    </row>
    <row r="1424" spans="1:5" x14ac:dyDescent="0.25">
      <c r="A1424" s="317"/>
      <c r="B1424" s="320"/>
      <c r="C1424" s="321"/>
      <c r="D1424" s="323"/>
      <c r="E1424" s="294" t="s">
        <v>1438</v>
      </c>
    </row>
    <row r="1425" spans="1:5" x14ac:dyDescent="0.25">
      <c r="A1425" s="324" t="s">
        <v>2133</v>
      </c>
      <c r="B1425" s="326" t="s">
        <v>2116</v>
      </c>
      <c r="C1425" s="327"/>
      <c r="D1425" s="330" t="s">
        <v>49</v>
      </c>
      <c r="E1425" s="291" t="s">
        <v>1437</v>
      </c>
    </row>
    <row r="1426" spans="1:5" x14ac:dyDescent="0.25">
      <c r="A1426" s="332"/>
      <c r="B1426" s="333"/>
      <c r="C1426" s="334"/>
      <c r="D1426" s="335"/>
      <c r="E1426" s="292" t="s">
        <v>1438</v>
      </c>
    </row>
    <row r="1427" spans="1:5" x14ac:dyDescent="0.25">
      <c r="A1427" s="316" t="s">
        <v>2134</v>
      </c>
      <c r="B1427" s="318" t="s">
        <v>2135</v>
      </c>
      <c r="C1427" s="319"/>
      <c r="D1427" s="322" t="s">
        <v>49</v>
      </c>
      <c r="E1427" s="293" t="s">
        <v>1437</v>
      </c>
    </row>
    <row r="1428" spans="1:5" x14ac:dyDescent="0.25">
      <c r="A1428" s="317"/>
      <c r="B1428" s="320"/>
      <c r="C1428" s="321"/>
      <c r="D1428" s="323"/>
      <c r="E1428" s="294" t="s">
        <v>1438</v>
      </c>
    </row>
    <row r="1429" spans="1:5" x14ac:dyDescent="0.25">
      <c r="A1429" s="324" t="s">
        <v>2136</v>
      </c>
      <c r="B1429" s="326" t="s">
        <v>2135</v>
      </c>
      <c r="C1429" s="327"/>
      <c r="D1429" s="330" t="s">
        <v>49</v>
      </c>
      <c r="E1429" s="291" t="s">
        <v>1437</v>
      </c>
    </row>
    <row r="1430" spans="1:5" x14ac:dyDescent="0.25">
      <c r="A1430" s="332"/>
      <c r="B1430" s="333"/>
      <c r="C1430" s="334"/>
      <c r="D1430" s="335"/>
      <c r="E1430" s="292" t="s">
        <v>1438</v>
      </c>
    </row>
    <row r="1431" spans="1:5" x14ac:dyDescent="0.25">
      <c r="A1431" s="316" t="s">
        <v>2137</v>
      </c>
      <c r="B1431" s="318" t="s">
        <v>2135</v>
      </c>
      <c r="C1431" s="319"/>
      <c r="D1431" s="322" t="s">
        <v>49</v>
      </c>
      <c r="E1431" s="293" t="s">
        <v>1437</v>
      </c>
    </row>
    <row r="1432" spans="1:5" x14ac:dyDescent="0.25">
      <c r="A1432" s="317"/>
      <c r="B1432" s="320"/>
      <c r="C1432" s="321"/>
      <c r="D1432" s="323"/>
      <c r="E1432" s="294" t="s">
        <v>1438</v>
      </c>
    </row>
    <row r="1433" spans="1:5" x14ac:dyDescent="0.25">
      <c r="A1433" s="324" t="s">
        <v>2138</v>
      </c>
      <c r="B1433" s="326" t="s">
        <v>2135</v>
      </c>
      <c r="C1433" s="327"/>
      <c r="D1433" s="330" t="s">
        <v>49</v>
      </c>
      <c r="E1433" s="291" t="s">
        <v>1437</v>
      </c>
    </row>
    <row r="1434" spans="1:5" x14ac:dyDescent="0.25">
      <c r="A1434" s="332"/>
      <c r="B1434" s="333"/>
      <c r="C1434" s="334"/>
      <c r="D1434" s="335"/>
      <c r="E1434" s="292" t="s">
        <v>1438</v>
      </c>
    </row>
    <row r="1435" spans="1:5" x14ac:dyDescent="0.25">
      <c r="A1435" s="316" t="s">
        <v>2139</v>
      </c>
      <c r="B1435" s="318" t="s">
        <v>2135</v>
      </c>
      <c r="C1435" s="319"/>
      <c r="D1435" s="322" t="s">
        <v>49</v>
      </c>
      <c r="E1435" s="293" t="s">
        <v>1437</v>
      </c>
    </row>
    <row r="1436" spans="1:5" x14ac:dyDescent="0.25">
      <c r="A1436" s="317"/>
      <c r="B1436" s="320"/>
      <c r="C1436" s="321"/>
      <c r="D1436" s="323"/>
      <c r="E1436" s="294" t="s">
        <v>1438</v>
      </c>
    </row>
    <row r="1437" spans="1:5" x14ac:dyDescent="0.25">
      <c r="A1437" s="324" t="s">
        <v>2140</v>
      </c>
      <c r="B1437" s="326" t="s">
        <v>2135</v>
      </c>
      <c r="C1437" s="327"/>
      <c r="D1437" s="330" t="s">
        <v>49</v>
      </c>
      <c r="E1437" s="291" t="s">
        <v>1437</v>
      </c>
    </row>
    <row r="1438" spans="1:5" x14ac:dyDescent="0.25">
      <c r="A1438" s="332"/>
      <c r="B1438" s="333"/>
      <c r="C1438" s="334"/>
      <c r="D1438" s="335"/>
      <c r="E1438" s="292" t="s">
        <v>1438</v>
      </c>
    </row>
    <row r="1439" spans="1:5" x14ac:dyDescent="0.25">
      <c r="A1439" s="316" t="s">
        <v>1954</v>
      </c>
      <c r="B1439" s="318" t="s">
        <v>2135</v>
      </c>
      <c r="C1439" s="319"/>
      <c r="D1439" s="322" t="s">
        <v>49</v>
      </c>
      <c r="E1439" s="293" t="s">
        <v>1437</v>
      </c>
    </row>
    <row r="1440" spans="1:5" x14ac:dyDescent="0.25">
      <c r="A1440" s="317"/>
      <c r="B1440" s="320"/>
      <c r="C1440" s="321"/>
      <c r="D1440" s="323"/>
      <c r="E1440" s="294" t="s">
        <v>1438</v>
      </c>
    </row>
    <row r="1441" spans="1:5" x14ac:dyDescent="0.25">
      <c r="A1441" s="324" t="s">
        <v>2141</v>
      </c>
      <c r="B1441" s="326" t="s">
        <v>2135</v>
      </c>
      <c r="C1441" s="327"/>
      <c r="D1441" s="330" t="s">
        <v>49</v>
      </c>
      <c r="E1441" s="291" t="s">
        <v>1437</v>
      </c>
    </row>
    <row r="1442" spans="1:5" x14ac:dyDescent="0.25">
      <c r="A1442" s="332"/>
      <c r="B1442" s="333"/>
      <c r="C1442" s="334"/>
      <c r="D1442" s="335"/>
      <c r="E1442" s="292" t="s">
        <v>1438</v>
      </c>
    </row>
    <row r="1443" spans="1:5" x14ac:dyDescent="0.25">
      <c r="A1443" s="316" t="s">
        <v>2142</v>
      </c>
      <c r="B1443" s="318" t="s">
        <v>2135</v>
      </c>
      <c r="C1443" s="319"/>
      <c r="D1443" s="322" t="s">
        <v>49</v>
      </c>
      <c r="E1443" s="293" t="s">
        <v>1437</v>
      </c>
    </row>
    <row r="1444" spans="1:5" x14ac:dyDescent="0.25">
      <c r="A1444" s="317"/>
      <c r="B1444" s="320"/>
      <c r="C1444" s="321"/>
      <c r="D1444" s="323"/>
      <c r="E1444" s="294" t="s">
        <v>1438</v>
      </c>
    </row>
    <row r="1445" spans="1:5" x14ac:dyDescent="0.25">
      <c r="A1445" s="324" t="s">
        <v>2143</v>
      </c>
      <c r="B1445" s="326" t="s">
        <v>2135</v>
      </c>
      <c r="C1445" s="327"/>
      <c r="D1445" s="330" t="s">
        <v>49</v>
      </c>
      <c r="E1445" s="291" t="s">
        <v>1437</v>
      </c>
    </row>
    <row r="1446" spans="1:5" x14ac:dyDescent="0.25">
      <c r="A1446" s="332"/>
      <c r="B1446" s="333"/>
      <c r="C1446" s="334"/>
      <c r="D1446" s="335"/>
      <c r="E1446" s="292" t="s">
        <v>1438</v>
      </c>
    </row>
    <row r="1447" spans="1:5" x14ac:dyDescent="0.25">
      <c r="A1447" s="316" t="s">
        <v>2144</v>
      </c>
      <c r="B1447" s="318" t="s">
        <v>2135</v>
      </c>
      <c r="C1447" s="319"/>
      <c r="D1447" s="322" t="s">
        <v>49</v>
      </c>
      <c r="E1447" s="293" t="s">
        <v>1437</v>
      </c>
    </row>
    <row r="1448" spans="1:5" x14ac:dyDescent="0.25">
      <c r="A1448" s="317"/>
      <c r="B1448" s="320"/>
      <c r="C1448" s="321"/>
      <c r="D1448" s="323"/>
      <c r="E1448" s="294" t="s">
        <v>1438</v>
      </c>
    </row>
    <row r="1449" spans="1:5" x14ac:dyDescent="0.25">
      <c r="A1449" s="324" t="s">
        <v>2145</v>
      </c>
      <c r="B1449" s="326" t="s">
        <v>2146</v>
      </c>
      <c r="C1449" s="327"/>
      <c r="D1449" s="330" t="s">
        <v>49</v>
      </c>
      <c r="E1449" s="291" t="s">
        <v>1437</v>
      </c>
    </row>
    <row r="1450" spans="1:5" x14ac:dyDescent="0.25">
      <c r="A1450" s="332"/>
      <c r="B1450" s="333"/>
      <c r="C1450" s="334"/>
      <c r="D1450" s="335"/>
      <c r="E1450" s="292" t="s">
        <v>1438</v>
      </c>
    </row>
    <row r="1451" spans="1:5" x14ac:dyDescent="0.25">
      <c r="A1451" s="316" t="s">
        <v>2147</v>
      </c>
      <c r="B1451" s="318" t="s">
        <v>2146</v>
      </c>
      <c r="C1451" s="319"/>
      <c r="D1451" s="322" t="s">
        <v>49</v>
      </c>
      <c r="E1451" s="293" t="s">
        <v>1437</v>
      </c>
    </row>
    <row r="1452" spans="1:5" x14ac:dyDescent="0.25">
      <c r="A1452" s="317"/>
      <c r="B1452" s="320"/>
      <c r="C1452" s="321"/>
      <c r="D1452" s="323"/>
      <c r="E1452" s="294" t="s">
        <v>1438</v>
      </c>
    </row>
    <row r="1453" spans="1:5" x14ac:dyDescent="0.25">
      <c r="A1453" s="324" t="s">
        <v>2148</v>
      </c>
      <c r="B1453" s="326" t="s">
        <v>2146</v>
      </c>
      <c r="C1453" s="327"/>
      <c r="D1453" s="330" t="s">
        <v>49</v>
      </c>
      <c r="E1453" s="291" t="s">
        <v>1437</v>
      </c>
    </row>
    <row r="1454" spans="1:5" x14ac:dyDescent="0.25">
      <c r="A1454" s="332"/>
      <c r="B1454" s="333"/>
      <c r="C1454" s="334"/>
      <c r="D1454" s="335"/>
      <c r="E1454" s="292" t="s">
        <v>1438</v>
      </c>
    </row>
    <row r="1455" spans="1:5" x14ac:dyDescent="0.25">
      <c r="A1455" s="316" t="s">
        <v>2149</v>
      </c>
      <c r="B1455" s="318" t="s">
        <v>2146</v>
      </c>
      <c r="C1455" s="319"/>
      <c r="D1455" s="322" t="s">
        <v>49</v>
      </c>
      <c r="E1455" s="293" t="s">
        <v>1437</v>
      </c>
    </row>
    <row r="1456" spans="1:5" x14ac:dyDescent="0.25">
      <c r="A1456" s="317"/>
      <c r="B1456" s="320"/>
      <c r="C1456" s="321"/>
      <c r="D1456" s="323"/>
      <c r="E1456" s="294" t="s">
        <v>1438</v>
      </c>
    </row>
    <row r="1457" spans="1:5" x14ac:dyDescent="0.25">
      <c r="A1457" s="324" t="s">
        <v>1924</v>
      </c>
      <c r="B1457" s="326" t="s">
        <v>2146</v>
      </c>
      <c r="C1457" s="327"/>
      <c r="D1457" s="330" t="s">
        <v>49</v>
      </c>
      <c r="E1457" s="291" t="s">
        <v>1437</v>
      </c>
    </row>
    <row r="1458" spans="1:5" x14ac:dyDescent="0.25">
      <c r="A1458" s="332"/>
      <c r="B1458" s="333"/>
      <c r="C1458" s="334"/>
      <c r="D1458" s="335"/>
      <c r="E1458" s="292" t="s">
        <v>1438</v>
      </c>
    </row>
    <row r="1459" spans="1:5" x14ac:dyDescent="0.25">
      <c r="A1459" s="316" t="s">
        <v>2150</v>
      </c>
      <c r="B1459" s="318" t="s">
        <v>2146</v>
      </c>
      <c r="C1459" s="319"/>
      <c r="D1459" s="322" t="s">
        <v>49</v>
      </c>
      <c r="E1459" s="293" t="s">
        <v>1437</v>
      </c>
    </row>
    <row r="1460" spans="1:5" x14ac:dyDescent="0.25">
      <c r="A1460" s="317"/>
      <c r="B1460" s="320"/>
      <c r="C1460" s="321"/>
      <c r="D1460" s="323"/>
      <c r="E1460" s="294" t="s">
        <v>1438</v>
      </c>
    </row>
    <row r="1461" spans="1:5" x14ac:dyDescent="0.25">
      <c r="A1461" s="324" t="s">
        <v>2151</v>
      </c>
      <c r="B1461" s="326" t="s">
        <v>2146</v>
      </c>
      <c r="C1461" s="327"/>
      <c r="D1461" s="330" t="s">
        <v>49</v>
      </c>
      <c r="E1461" s="291" t="s">
        <v>1437</v>
      </c>
    </row>
    <row r="1462" spans="1:5" x14ac:dyDescent="0.25">
      <c r="A1462" s="332"/>
      <c r="B1462" s="333"/>
      <c r="C1462" s="334"/>
      <c r="D1462" s="335"/>
      <c r="E1462" s="292" t="s">
        <v>1438</v>
      </c>
    </row>
    <row r="1463" spans="1:5" x14ac:dyDescent="0.25">
      <c r="A1463" s="316" t="s">
        <v>2152</v>
      </c>
      <c r="B1463" s="318" t="s">
        <v>2146</v>
      </c>
      <c r="C1463" s="319"/>
      <c r="D1463" s="322" t="s">
        <v>49</v>
      </c>
      <c r="E1463" s="293" t="s">
        <v>1437</v>
      </c>
    </row>
    <row r="1464" spans="1:5" x14ac:dyDescent="0.25">
      <c r="A1464" s="317"/>
      <c r="B1464" s="320"/>
      <c r="C1464" s="321"/>
      <c r="D1464" s="323"/>
      <c r="E1464" s="294" t="s">
        <v>1438</v>
      </c>
    </row>
    <row r="1465" spans="1:5" x14ac:dyDescent="0.25">
      <c r="A1465" s="324" t="s">
        <v>2153</v>
      </c>
      <c r="B1465" s="326" t="s">
        <v>2146</v>
      </c>
      <c r="C1465" s="327"/>
      <c r="D1465" s="330" t="s">
        <v>49</v>
      </c>
      <c r="E1465" s="291" t="s">
        <v>1437</v>
      </c>
    </row>
    <row r="1466" spans="1:5" x14ac:dyDescent="0.25">
      <c r="A1466" s="332"/>
      <c r="B1466" s="333"/>
      <c r="C1466" s="334"/>
      <c r="D1466" s="335"/>
      <c r="E1466" s="292" t="s">
        <v>1438</v>
      </c>
    </row>
    <row r="1467" spans="1:5" x14ac:dyDescent="0.25">
      <c r="A1467" s="316" t="s">
        <v>2154</v>
      </c>
      <c r="B1467" s="318" t="s">
        <v>2146</v>
      </c>
      <c r="C1467" s="319"/>
      <c r="D1467" s="322" t="s">
        <v>49</v>
      </c>
      <c r="E1467" s="293" t="s">
        <v>1437</v>
      </c>
    </row>
    <row r="1468" spans="1:5" x14ac:dyDescent="0.25">
      <c r="A1468" s="317"/>
      <c r="B1468" s="320"/>
      <c r="C1468" s="321"/>
      <c r="D1468" s="323"/>
      <c r="E1468" s="294" t="s">
        <v>1438</v>
      </c>
    </row>
    <row r="1469" spans="1:5" x14ac:dyDescent="0.25">
      <c r="A1469" s="324" t="s">
        <v>2155</v>
      </c>
      <c r="B1469" s="326" t="s">
        <v>2146</v>
      </c>
      <c r="C1469" s="327"/>
      <c r="D1469" s="330" t="s">
        <v>49</v>
      </c>
      <c r="E1469" s="291" t="s">
        <v>1437</v>
      </c>
    </row>
    <row r="1470" spans="1:5" x14ac:dyDescent="0.25">
      <c r="A1470" s="332"/>
      <c r="B1470" s="333"/>
      <c r="C1470" s="334"/>
      <c r="D1470" s="335"/>
      <c r="E1470" s="292" t="s">
        <v>1438</v>
      </c>
    </row>
    <row r="1471" spans="1:5" x14ac:dyDescent="0.25">
      <c r="A1471" s="316" t="s">
        <v>2156</v>
      </c>
      <c r="B1471" s="318" t="s">
        <v>2146</v>
      </c>
      <c r="C1471" s="319"/>
      <c r="D1471" s="322" t="s">
        <v>49</v>
      </c>
      <c r="E1471" s="293" t="s">
        <v>1437</v>
      </c>
    </row>
    <row r="1472" spans="1:5" x14ac:dyDescent="0.25">
      <c r="A1472" s="317"/>
      <c r="B1472" s="320"/>
      <c r="C1472" s="321"/>
      <c r="D1472" s="323"/>
      <c r="E1472" s="294" t="s">
        <v>1438</v>
      </c>
    </row>
    <row r="1473" spans="1:5" x14ac:dyDescent="0.25">
      <c r="A1473" s="324" t="s">
        <v>2157</v>
      </c>
      <c r="B1473" s="326" t="s">
        <v>2146</v>
      </c>
      <c r="C1473" s="327"/>
      <c r="D1473" s="330" t="s">
        <v>49</v>
      </c>
      <c r="E1473" s="291" t="s">
        <v>1437</v>
      </c>
    </row>
    <row r="1474" spans="1:5" x14ac:dyDescent="0.25">
      <c r="A1474" s="332"/>
      <c r="B1474" s="333"/>
      <c r="C1474" s="334"/>
      <c r="D1474" s="335"/>
      <c r="E1474" s="292" t="s">
        <v>1438</v>
      </c>
    </row>
    <row r="1475" spans="1:5" x14ac:dyDescent="0.25">
      <c r="A1475" s="316" t="s">
        <v>2158</v>
      </c>
      <c r="B1475" s="318" t="s">
        <v>2146</v>
      </c>
      <c r="C1475" s="319"/>
      <c r="D1475" s="322" t="s">
        <v>49</v>
      </c>
      <c r="E1475" s="293" t="s">
        <v>1437</v>
      </c>
    </row>
    <row r="1476" spans="1:5" x14ac:dyDescent="0.25">
      <c r="A1476" s="317"/>
      <c r="B1476" s="320"/>
      <c r="C1476" s="321"/>
      <c r="D1476" s="323"/>
      <c r="E1476" s="294" t="s">
        <v>1438</v>
      </c>
    </row>
    <row r="1477" spans="1:5" x14ac:dyDescent="0.25">
      <c r="A1477" s="324" t="s">
        <v>2159</v>
      </c>
      <c r="B1477" s="326" t="s">
        <v>2160</v>
      </c>
      <c r="C1477" s="327"/>
      <c r="D1477" s="330" t="s">
        <v>49</v>
      </c>
      <c r="E1477" s="291" t="s">
        <v>1437</v>
      </c>
    </row>
    <row r="1478" spans="1:5" x14ac:dyDescent="0.25">
      <c r="A1478" s="332"/>
      <c r="B1478" s="333"/>
      <c r="C1478" s="334"/>
      <c r="D1478" s="335"/>
      <c r="E1478" s="292" t="s">
        <v>1438</v>
      </c>
    </row>
    <row r="1479" spans="1:5" x14ac:dyDescent="0.25">
      <c r="A1479" s="316" t="s">
        <v>2161</v>
      </c>
      <c r="B1479" s="318" t="s">
        <v>2160</v>
      </c>
      <c r="C1479" s="319"/>
      <c r="D1479" s="322" t="s">
        <v>49</v>
      </c>
      <c r="E1479" s="293" t="s">
        <v>1437</v>
      </c>
    </row>
    <row r="1480" spans="1:5" x14ac:dyDescent="0.25">
      <c r="A1480" s="317"/>
      <c r="B1480" s="320"/>
      <c r="C1480" s="321"/>
      <c r="D1480" s="323"/>
      <c r="E1480" s="294" t="s">
        <v>1438</v>
      </c>
    </row>
    <row r="1481" spans="1:5" x14ac:dyDescent="0.25">
      <c r="A1481" s="324" t="s">
        <v>2162</v>
      </c>
      <c r="B1481" s="326" t="s">
        <v>2160</v>
      </c>
      <c r="C1481" s="327"/>
      <c r="D1481" s="330" t="s">
        <v>49</v>
      </c>
      <c r="E1481" s="291" t="s">
        <v>1437</v>
      </c>
    </row>
    <row r="1482" spans="1:5" x14ac:dyDescent="0.25">
      <c r="A1482" s="332"/>
      <c r="B1482" s="333"/>
      <c r="C1482" s="334"/>
      <c r="D1482" s="335"/>
      <c r="E1482" s="292" t="s">
        <v>1438</v>
      </c>
    </row>
    <row r="1483" spans="1:5" x14ac:dyDescent="0.25">
      <c r="A1483" s="316" t="s">
        <v>2163</v>
      </c>
      <c r="B1483" s="318" t="s">
        <v>2160</v>
      </c>
      <c r="C1483" s="319"/>
      <c r="D1483" s="322" t="s">
        <v>49</v>
      </c>
      <c r="E1483" s="293" t="s">
        <v>1437</v>
      </c>
    </row>
    <row r="1484" spans="1:5" x14ac:dyDescent="0.25">
      <c r="A1484" s="317"/>
      <c r="B1484" s="320"/>
      <c r="C1484" s="321"/>
      <c r="D1484" s="323"/>
      <c r="E1484" s="294" t="s">
        <v>1438</v>
      </c>
    </row>
    <row r="1485" spans="1:5" x14ac:dyDescent="0.25">
      <c r="A1485" s="324" t="s">
        <v>2136</v>
      </c>
      <c r="B1485" s="326" t="s">
        <v>2160</v>
      </c>
      <c r="C1485" s="327"/>
      <c r="D1485" s="330" t="s">
        <v>49</v>
      </c>
      <c r="E1485" s="291" t="s">
        <v>1437</v>
      </c>
    </row>
    <row r="1486" spans="1:5" x14ac:dyDescent="0.25">
      <c r="A1486" s="332"/>
      <c r="B1486" s="333"/>
      <c r="C1486" s="334"/>
      <c r="D1486" s="335"/>
      <c r="E1486" s="292" t="s">
        <v>1438</v>
      </c>
    </row>
    <row r="1487" spans="1:5" x14ac:dyDescent="0.25">
      <c r="A1487" s="316" t="s">
        <v>2164</v>
      </c>
      <c r="B1487" s="318" t="s">
        <v>2160</v>
      </c>
      <c r="C1487" s="319"/>
      <c r="D1487" s="322" t="s">
        <v>49</v>
      </c>
      <c r="E1487" s="293" t="s">
        <v>1437</v>
      </c>
    </row>
    <row r="1488" spans="1:5" x14ac:dyDescent="0.25">
      <c r="A1488" s="317"/>
      <c r="B1488" s="320"/>
      <c r="C1488" s="321"/>
      <c r="D1488" s="323"/>
      <c r="E1488" s="294" t="s">
        <v>1438</v>
      </c>
    </row>
    <row r="1489" spans="1:5" x14ac:dyDescent="0.25">
      <c r="A1489" s="324" t="s">
        <v>2119</v>
      </c>
      <c r="B1489" s="326" t="s">
        <v>2160</v>
      </c>
      <c r="C1489" s="327"/>
      <c r="D1489" s="330" t="s">
        <v>49</v>
      </c>
      <c r="E1489" s="291" t="s">
        <v>1437</v>
      </c>
    </row>
    <row r="1490" spans="1:5" x14ac:dyDescent="0.25">
      <c r="A1490" s="332"/>
      <c r="B1490" s="333"/>
      <c r="C1490" s="334"/>
      <c r="D1490" s="335"/>
      <c r="E1490" s="292" t="s">
        <v>1438</v>
      </c>
    </row>
    <row r="1491" spans="1:5" x14ac:dyDescent="0.25">
      <c r="A1491" s="316" t="s">
        <v>2165</v>
      </c>
      <c r="B1491" s="318" t="s">
        <v>2160</v>
      </c>
      <c r="C1491" s="319"/>
      <c r="D1491" s="322" t="s">
        <v>49</v>
      </c>
      <c r="E1491" s="293" t="s">
        <v>1437</v>
      </c>
    </row>
    <row r="1492" spans="1:5" x14ac:dyDescent="0.25">
      <c r="A1492" s="317"/>
      <c r="B1492" s="320"/>
      <c r="C1492" s="321"/>
      <c r="D1492" s="323"/>
      <c r="E1492" s="294" t="s">
        <v>1438</v>
      </c>
    </row>
    <row r="1493" spans="1:5" x14ac:dyDescent="0.25">
      <c r="A1493" s="324" t="s">
        <v>2166</v>
      </c>
      <c r="B1493" s="326" t="s">
        <v>2160</v>
      </c>
      <c r="C1493" s="327"/>
      <c r="D1493" s="330" t="s">
        <v>49</v>
      </c>
      <c r="E1493" s="291" t="s">
        <v>1437</v>
      </c>
    </row>
    <row r="1494" spans="1:5" x14ac:dyDescent="0.25">
      <c r="A1494" s="332"/>
      <c r="B1494" s="333"/>
      <c r="C1494" s="334"/>
      <c r="D1494" s="335"/>
      <c r="E1494" s="292" t="s">
        <v>1438</v>
      </c>
    </row>
    <row r="1495" spans="1:5" x14ac:dyDescent="0.25">
      <c r="A1495" s="316" t="s">
        <v>2167</v>
      </c>
      <c r="B1495" s="318" t="s">
        <v>2160</v>
      </c>
      <c r="C1495" s="319"/>
      <c r="D1495" s="322" t="s">
        <v>49</v>
      </c>
      <c r="E1495" s="293" t="s">
        <v>1437</v>
      </c>
    </row>
    <row r="1496" spans="1:5" x14ac:dyDescent="0.25">
      <c r="A1496" s="317"/>
      <c r="B1496" s="320"/>
      <c r="C1496" s="321"/>
      <c r="D1496" s="323"/>
      <c r="E1496" s="294" t="s">
        <v>1438</v>
      </c>
    </row>
    <row r="1497" spans="1:5" x14ac:dyDescent="0.25">
      <c r="A1497" s="324" t="s">
        <v>2168</v>
      </c>
      <c r="B1497" s="326" t="s">
        <v>2160</v>
      </c>
      <c r="C1497" s="327"/>
      <c r="D1497" s="330" t="s">
        <v>49</v>
      </c>
      <c r="E1497" s="291" t="s">
        <v>1437</v>
      </c>
    </row>
    <row r="1498" spans="1:5" x14ac:dyDescent="0.25">
      <c r="A1498" s="332"/>
      <c r="B1498" s="333"/>
      <c r="C1498" s="334"/>
      <c r="D1498" s="335"/>
      <c r="E1498" s="292" t="s">
        <v>1438</v>
      </c>
    </row>
    <row r="1499" spans="1:5" x14ac:dyDescent="0.25">
      <c r="A1499" s="316" t="s">
        <v>2169</v>
      </c>
      <c r="B1499" s="318" t="s">
        <v>2160</v>
      </c>
      <c r="C1499" s="319"/>
      <c r="D1499" s="322" t="s">
        <v>49</v>
      </c>
      <c r="E1499" s="293" t="s">
        <v>1437</v>
      </c>
    </row>
    <row r="1500" spans="1:5" x14ac:dyDescent="0.25">
      <c r="A1500" s="317"/>
      <c r="B1500" s="320"/>
      <c r="C1500" s="321"/>
      <c r="D1500" s="323"/>
      <c r="E1500" s="294" t="s">
        <v>1438</v>
      </c>
    </row>
    <row r="1501" spans="1:5" x14ac:dyDescent="0.25">
      <c r="A1501" s="324" t="s">
        <v>2170</v>
      </c>
      <c r="B1501" s="326" t="s">
        <v>2160</v>
      </c>
      <c r="C1501" s="327"/>
      <c r="D1501" s="330" t="s">
        <v>49</v>
      </c>
      <c r="E1501" s="291" t="s">
        <v>1437</v>
      </c>
    </row>
    <row r="1502" spans="1:5" x14ac:dyDescent="0.25">
      <c r="A1502" s="332"/>
      <c r="B1502" s="333"/>
      <c r="C1502" s="334"/>
      <c r="D1502" s="335"/>
      <c r="E1502" s="292" t="s">
        <v>1438</v>
      </c>
    </row>
    <row r="1503" spans="1:5" x14ac:dyDescent="0.25">
      <c r="A1503" s="316" t="s">
        <v>2171</v>
      </c>
      <c r="B1503" s="318" t="s">
        <v>2160</v>
      </c>
      <c r="C1503" s="319"/>
      <c r="D1503" s="322" t="s">
        <v>49</v>
      </c>
      <c r="E1503" s="293" t="s">
        <v>1437</v>
      </c>
    </row>
    <row r="1504" spans="1:5" x14ac:dyDescent="0.25">
      <c r="A1504" s="317"/>
      <c r="B1504" s="320"/>
      <c r="C1504" s="321"/>
      <c r="D1504" s="323"/>
      <c r="E1504" s="294" t="s">
        <v>1438</v>
      </c>
    </row>
    <row r="1505" spans="1:5" x14ac:dyDescent="0.25">
      <c r="A1505" s="324" t="s">
        <v>1963</v>
      </c>
      <c r="B1505" s="326" t="s">
        <v>2160</v>
      </c>
      <c r="C1505" s="327"/>
      <c r="D1505" s="330" t="s">
        <v>49</v>
      </c>
      <c r="E1505" s="291" t="s">
        <v>1437</v>
      </c>
    </row>
    <row r="1506" spans="1:5" x14ac:dyDescent="0.25">
      <c r="A1506" s="332"/>
      <c r="B1506" s="333"/>
      <c r="C1506" s="334"/>
      <c r="D1506" s="335"/>
      <c r="E1506" s="292" t="s">
        <v>1438</v>
      </c>
    </row>
    <row r="1507" spans="1:5" x14ac:dyDescent="0.25">
      <c r="A1507" s="316" t="s">
        <v>2172</v>
      </c>
      <c r="B1507" s="318" t="s">
        <v>2160</v>
      </c>
      <c r="C1507" s="319"/>
      <c r="D1507" s="322" t="s">
        <v>49</v>
      </c>
      <c r="E1507" s="293" t="s">
        <v>1437</v>
      </c>
    </row>
    <row r="1508" spans="1:5" x14ac:dyDescent="0.25">
      <c r="A1508" s="317"/>
      <c r="B1508" s="320"/>
      <c r="C1508" s="321"/>
      <c r="D1508" s="323"/>
      <c r="E1508" s="294" t="s">
        <v>1438</v>
      </c>
    </row>
    <row r="1509" spans="1:5" x14ac:dyDescent="0.25">
      <c r="A1509" s="324" t="s">
        <v>2165</v>
      </c>
      <c r="B1509" s="326" t="s">
        <v>2173</v>
      </c>
      <c r="C1509" s="327"/>
      <c r="D1509" s="330" t="s">
        <v>49</v>
      </c>
      <c r="E1509" s="291" t="s">
        <v>1437</v>
      </c>
    </row>
    <row r="1510" spans="1:5" x14ac:dyDescent="0.25">
      <c r="A1510" s="332"/>
      <c r="B1510" s="333"/>
      <c r="C1510" s="334"/>
      <c r="D1510" s="335"/>
      <c r="E1510" s="292" t="s">
        <v>1438</v>
      </c>
    </row>
    <row r="1511" spans="1:5" x14ac:dyDescent="0.25">
      <c r="A1511" s="316" t="s">
        <v>2174</v>
      </c>
      <c r="B1511" s="318" t="s">
        <v>2173</v>
      </c>
      <c r="C1511" s="319"/>
      <c r="D1511" s="322" t="s">
        <v>49</v>
      </c>
      <c r="E1511" s="293" t="s">
        <v>1437</v>
      </c>
    </row>
    <row r="1512" spans="1:5" x14ac:dyDescent="0.25">
      <c r="A1512" s="317"/>
      <c r="B1512" s="320"/>
      <c r="C1512" s="321"/>
      <c r="D1512" s="323"/>
      <c r="E1512" s="294" t="s">
        <v>1438</v>
      </c>
    </row>
    <row r="1513" spans="1:5" x14ac:dyDescent="0.25">
      <c r="A1513" s="324" t="s">
        <v>2175</v>
      </c>
      <c r="B1513" s="326" t="s">
        <v>2173</v>
      </c>
      <c r="C1513" s="327"/>
      <c r="D1513" s="330" t="s">
        <v>49</v>
      </c>
      <c r="E1513" s="291" t="s">
        <v>1437</v>
      </c>
    </row>
    <row r="1514" spans="1:5" x14ac:dyDescent="0.25">
      <c r="A1514" s="332"/>
      <c r="B1514" s="333"/>
      <c r="C1514" s="334"/>
      <c r="D1514" s="335"/>
      <c r="E1514" s="292" t="s">
        <v>1438</v>
      </c>
    </row>
    <row r="1515" spans="1:5" x14ac:dyDescent="0.25">
      <c r="A1515" s="316" t="s">
        <v>2176</v>
      </c>
      <c r="B1515" s="318" t="s">
        <v>2173</v>
      </c>
      <c r="C1515" s="319"/>
      <c r="D1515" s="322" t="s">
        <v>49</v>
      </c>
      <c r="E1515" s="293" t="s">
        <v>1437</v>
      </c>
    </row>
    <row r="1516" spans="1:5" x14ac:dyDescent="0.25">
      <c r="A1516" s="317"/>
      <c r="B1516" s="320"/>
      <c r="C1516" s="321"/>
      <c r="D1516" s="323"/>
      <c r="E1516" s="294" t="s">
        <v>1438</v>
      </c>
    </row>
    <row r="1517" spans="1:5" x14ac:dyDescent="0.25">
      <c r="A1517" s="324" t="s">
        <v>2177</v>
      </c>
      <c r="B1517" s="326" t="s">
        <v>2173</v>
      </c>
      <c r="C1517" s="327"/>
      <c r="D1517" s="330" t="s">
        <v>49</v>
      </c>
      <c r="E1517" s="291" t="s">
        <v>1437</v>
      </c>
    </row>
    <row r="1518" spans="1:5" x14ac:dyDescent="0.25">
      <c r="A1518" s="332"/>
      <c r="B1518" s="333"/>
      <c r="C1518" s="334"/>
      <c r="D1518" s="335"/>
      <c r="E1518" s="292" t="s">
        <v>1438</v>
      </c>
    </row>
    <row r="1519" spans="1:5" x14ac:dyDescent="0.25">
      <c r="A1519" s="316" t="s">
        <v>2178</v>
      </c>
      <c r="B1519" s="318" t="s">
        <v>2173</v>
      </c>
      <c r="C1519" s="319"/>
      <c r="D1519" s="322" t="s">
        <v>49</v>
      </c>
      <c r="E1519" s="293" t="s">
        <v>1437</v>
      </c>
    </row>
    <row r="1520" spans="1:5" x14ac:dyDescent="0.25">
      <c r="A1520" s="317"/>
      <c r="B1520" s="320"/>
      <c r="C1520" s="321"/>
      <c r="D1520" s="323"/>
      <c r="E1520" s="294" t="s">
        <v>1438</v>
      </c>
    </row>
    <row r="1521" spans="1:5" x14ac:dyDescent="0.25">
      <c r="A1521" s="324" t="s">
        <v>2179</v>
      </c>
      <c r="B1521" s="326" t="s">
        <v>2173</v>
      </c>
      <c r="C1521" s="327"/>
      <c r="D1521" s="330" t="s">
        <v>49</v>
      </c>
      <c r="E1521" s="291" t="s">
        <v>1437</v>
      </c>
    </row>
    <row r="1522" spans="1:5" x14ac:dyDescent="0.25">
      <c r="A1522" s="332"/>
      <c r="B1522" s="333"/>
      <c r="C1522" s="334"/>
      <c r="D1522" s="335"/>
      <c r="E1522" s="292" t="s">
        <v>1438</v>
      </c>
    </row>
    <row r="1523" spans="1:5" x14ac:dyDescent="0.25">
      <c r="A1523" s="316" t="s">
        <v>1861</v>
      </c>
      <c r="B1523" s="318" t="s">
        <v>2173</v>
      </c>
      <c r="C1523" s="319"/>
      <c r="D1523" s="322" t="s">
        <v>49</v>
      </c>
      <c r="E1523" s="293" t="s">
        <v>1437</v>
      </c>
    </row>
    <row r="1524" spans="1:5" x14ac:dyDescent="0.25">
      <c r="A1524" s="317"/>
      <c r="B1524" s="320"/>
      <c r="C1524" s="321"/>
      <c r="D1524" s="323"/>
      <c r="E1524" s="294" t="s">
        <v>1438</v>
      </c>
    </row>
    <row r="1525" spans="1:5" x14ac:dyDescent="0.25">
      <c r="A1525" s="324" t="s">
        <v>2180</v>
      </c>
      <c r="B1525" s="326" t="s">
        <v>2173</v>
      </c>
      <c r="C1525" s="327"/>
      <c r="D1525" s="330" t="s">
        <v>49</v>
      </c>
      <c r="E1525" s="291" t="s">
        <v>1437</v>
      </c>
    </row>
    <row r="1526" spans="1:5" x14ac:dyDescent="0.25">
      <c r="A1526" s="332"/>
      <c r="B1526" s="333"/>
      <c r="C1526" s="334"/>
      <c r="D1526" s="335"/>
      <c r="E1526" s="292" t="s">
        <v>1438</v>
      </c>
    </row>
    <row r="1527" spans="1:5" x14ac:dyDescent="0.25">
      <c r="A1527" s="316" t="s">
        <v>2181</v>
      </c>
      <c r="B1527" s="318" t="s">
        <v>2173</v>
      </c>
      <c r="C1527" s="319"/>
      <c r="D1527" s="322" t="s">
        <v>49</v>
      </c>
      <c r="E1527" s="293" t="s">
        <v>1437</v>
      </c>
    </row>
    <row r="1528" spans="1:5" x14ac:dyDescent="0.25">
      <c r="A1528" s="317"/>
      <c r="B1528" s="320"/>
      <c r="C1528" s="321"/>
      <c r="D1528" s="323"/>
      <c r="E1528" s="294" t="s">
        <v>1438</v>
      </c>
    </row>
    <row r="1529" spans="1:5" x14ac:dyDescent="0.25">
      <c r="A1529" s="324" t="s">
        <v>2182</v>
      </c>
      <c r="B1529" s="326" t="s">
        <v>2173</v>
      </c>
      <c r="C1529" s="327"/>
      <c r="D1529" s="330" t="s">
        <v>49</v>
      </c>
      <c r="E1529" s="291" t="s">
        <v>1437</v>
      </c>
    </row>
    <row r="1530" spans="1:5" x14ac:dyDescent="0.25">
      <c r="A1530" s="332"/>
      <c r="B1530" s="333"/>
      <c r="C1530" s="334"/>
      <c r="D1530" s="335"/>
      <c r="E1530" s="292" t="s">
        <v>1438</v>
      </c>
    </row>
    <row r="1531" spans="1:5" x14ac:dyDescent="0.25">
      <c r="A1531" s="316" t="s">
        <v>2183</v>
      </c>
      <c r="B1531" s="318" t="s">
        <v>2184</v>
      </c>
      <c r="C1531" s="319"/>
      <c r="D1531" s="322" t="s">
        <v>49</v>
      </c>
      <c r="E1531" s="293" t="s">
        <v>1437</v>
      </c>
    </row>
    <row r="1532" spans="1:5" x14ac:dyDescent="0.25">
      <c r="A1532" s="317"/>
      <c r="B1532" s="320"/>
      <c r="C1532" s="321"/>
      <c r="D1532" s="323"/>
      <c r="E1532" s="294" t="s">
        <v>1438</v>
      </c>
    </row>
    <row r="1533" spans="1:5" x14ac:dyDescent="0.25">
      <c r="A1533" s="324" t="s">
        <v>2185</v>
      </c>
      <c r="B1533" s="326" t="s">
        <v>2184</v>
      </c>
      <c r="C1533" s="327"/>
      <c r="D1533" s="330" t="s">
        <v>49</v>
      </c>
      <c r="E1533" s="291" t="s">
        <v>1437</v>
      </c>
    </row>
    <row r="1534" spans="1:5" x14ac:dyDescent="0.25">
      <c r="A1534" s="332"/>
      <c r="B1534" s="333"/>
      <c r="C1534" s="334"/>
      <c r="D1534" s="335"/>
      <c r="E1534" s="292" t="s">
        <v>1438</v>
      </c>
    </row>
    <row r="1535" spans="1:5" x14ac:dyDescent="0.25">
      <c r="A1535" s="316" t="s">
        <v>2186</v>
      </c>
      <c r="B1535" s="318" t="s">
        <v>2184</v>
      </c>
      <c r="C1535" s="319"/>
      <c r="D1535" s="322" t="s">
        <v>49</v>
      </c>
      <c r="E1535" s="293" t="s">
        <v>1437</v>
      </c>
    </row>
    <row r="1536" spans="1:5" x14ac:dyDescent="0.25">
      <c r="A1536" s="317"/>
      <c r="B1536" s="320"/>
      <c r="C1536" s="321"/>
      <c r="D1536" s="323"/>
      <c r="E1536" s="294" t="s">
        <v>1438</v>
      </c>
    </row>
    <row r="1537" spans="1:5" x14ac:dyDescent="0.25">
      <c r="A1537" s="324" t="s">
        <v>2187</v>
      </c>
      <c r="B1537" s="326" t="s">
        <v>2184</v>
      </c>
      <c r="C1537" s="327"/>
      <c r="D1537" s="330" t="s">
        <v>49</v>
      </c>
      <c r="E1537" s="291" t="s">
        <v>1437</v>
      </c>
    </row>
    <row r="1538" spans="1:5" x14ac:dyDescent="0.25">
      <c r="A1538" s="332"/>
      <c r="B1538" s="333"/>
      <c r="C1538" s="334"/>
      <c r="D1538" s="335"/>
      <c r="E1538" s="292" t="s">
        <v>1438</v>
      </c>
    </row>
    <row r="1539" spans="1:5" x14ac:dyDescent="0.25">
      <c r="A1539" s="316" t="s">
        <v>2188</v>
      </c>
      <c r="B1539" s="318" t="s">
        <v>2184</v>
      </c>
      <c r="C1539" s="319"/>
      <c r="D1539" s="322" t="s">
        <v>49</v>
      </c>
      <c r="E1539" s="293" t="s">
        <v>1437</v>
      </c>
    </row>
    <row r="1540" spans="1:5" x14ac:dyDescent="0.25">
      <c r="A1540" s="317"/>
      <c r="B1540" s="320"/>
      <c r="C1540" s="321"/>
      <c r="D1540" s="323"/>
      <c r="E1540" s="294" t="s">
        <v>1438</v>
      </c>
    </row>
    <row r="1541" spans="1:5" x14ac:dyDescent="0.25">
      <c r="A1541" s="324" t="s">
        <v>2189</v>
      </c>
      <c r="B1541" s="326" t="s">
        <v>2184</v>
      </c>
      <c r="C1541" s="327"/>
      <c r="D1541" s="330" t="s">
        <v>49</v>
      </c>
      <c r="E1541" s="291" t="s">
        <v>1437</v>
      </c>
    </row>
    <row r="1542" spans="1:5" x14ac:dyDescent="0.25">
      <c r="A1542" s="332"/>
      <c r="B1542" s="333"/>
      <c r="C1542" s="334"/>
      <c r="D1542" s="335"/>
      <c r="E1542" s="292" t="s">
        <v>1438</v>
      </c>
    </row>
    <row r="1543" spans="1:5" x14ac:dyDescent="0.25">
      <c r="A1543" s="316" t="s">
        <v>2190</v>
      </c>
      <c r="B1543" s="318" t="s">
        <v>2184</v>
      </c>
      <c r="C1543" s="319"/>
      <c r="D1543" s="322" t="s">
        <v>49</v>
      </c>
      <c r="E1543" s="293" t="s">
        <v>1437</v>
      </c>
    </row>
    <row r="1544" spans="1:5" x14ac:dyDescent="0.25">
      <c r="A1544" s="317"/>
      <c r="B1544" s="320"/>
      <c r="C1544" s="321"/>
      <c r="D1544" s="323"/>
      <c r="E1544" s="294" t="s">
        <v>1438</v>
      </c>
    </row>
    <row r="1545" spans="1:5" x14ac:dyDescent="0.25">
      <c r="A1545" s="324" t="s">
        <v>2116</v>
      </c>
      <c r="B1545" s="326"/>
      <c r="C1545" s="327"/>
      <c r="D1545" s="330" t="s">
        <v>49</v>
      </c>
      <c r="E1545" s="291" t="s">
        <v>1437</v>
      </c>
    </row>
    <row r="1546" spans="1:5" x14ac:dyDescent="0.25">
      <c r="A1546" s="332"/>
      <c r="B1546" s="333"/>
      <c r="C1546" s="334"/>
      <c r="D1546" s="335"/>
      <c r="E1546" s="292" t="s">
        <v>1438</v>
      </c>
    </row>
    <row r="1547" spans="1:5" x14ac:dyDescent="0.25">
      <c r="A1547" s="316" t="s">
        <v>2135</v>
      </c>
      <c r="B1547" s="318"/>
      <c r="C1547" s="319"/>
      <c r="D1547" s="322" t="s">
        <v>49</v>
      </c>
      <c r="E1547" s="293" t="s">
        <v>1437</v>
      </c>
    </row>
    <row r="1548" spans="1:5" x14ac:dyDescent="0.25">
      <c r="A1548" s="317"/>
      <c r="B1548" s="320"/>
      <c r="C1548" s="321"/>
      <c r="D1548" s="323"/>
      <c r="E1548" s="294" t="s">
        <v>1438</v>
      </c>
    </row>
    <row r="1549" spans="1:5" x14ac:dyDescent="0.25">
      <c r="A1549" s="324" t="s">
        <v>2146</v>
      </c>
      <c r="B1549" s="326"/>
      <c r="C1549" s="327"/>
      <c r="D1549" s="330" t="s">
        <v>49</v>
      </c>
      <c r="E1549" s="291" t="s">
        <v>1437</v>
      </c>
    </row>
    <row r="1550" spans="1:5" x14ac:dyDescent="0.25">
      <c r="A1550" s="332"/>
      <c r="B1550" s="333"/>
      <c r="C1550" s="334"/>
      <c r="D1550" s="335"/>
      <c r="E1550" s="292" t="s">
        <v>1438</v>
      </c>
    </row>
    <row r="1551" spans="1:5" x14ac:dyDescent="0.25">
      <c r="A1551" s="316" t="s">
        <v>2160</v>
      </c>
      <c r="B1551" s="318"/>
      <c r="C1551" s="319"/>
      <c r="D1551" s="322" t="s">
        <v>49</v>
      </c>
      <c r="E1551" s="293" t="s">
        <v>1437</v>
      </c>
    </row>
    <row r="1552" spans="1:5" x14ac:dyDescent="0.25">
      <c r="A1552" s="317"/>
      <c r="B1552" s="320"/>
      <c r="C1552" s="321"/>
      <c r="D1552" s="323"/>
      <c r="E1552" s="294" t="s">
        <v>1438</v>
      </c>
    </row>
    <row r="1553" spans="1:5" x14ac:dyDescent="0.25">
      <c r="A1553" s="324" t="s">
        <v>2173</v>
      </c>
      <c r="B1553" s="326"/>
      <c r="C1553" s="327"/>
      <c r="D1553" s="330" t="s">
        <v>49</v>
      </c>
      <c r="E1553" s="291" t="s">
        <v>1437</v>
      </c>
    </row>
    <row r="1554" spans="1:5" x14ac:dyDescent="0.25">
      <c r="A1554" s="332"/>
      <c r="B1554" s="333"/>
      <c r="C1554" s="334"/>
      <c r="D1554" s="335"/>
      <c r="E1554" s="292" t="s">
        <v>1438</v>
      </c>
    </row>
    <row r="1555" spans="1:5" x14ac:dyDescent="0.25">
      <c r="A1555" s="316" t="s">
        <v>2191</v>
      </c>
      <c r="B1555" s="318" t="s">
        <v>2173</v>
      </c>
      <c r="C1555" s="319"/>
      <c r="D1555" s="322" t="s">
        <v>49</v>
      </c>
      <c r="E1555" s="293" t="s">
        <v>1437</v>
      </c>
    </row>
    <row r="1556" spans="1:5" x14ac:dyDescent="0.25">
      <c r="A1556" s="317"/>
      <c r="B1556" s="320"/>
      <c r="C1556" s="321"/>
      <c r="D1556" s="323"/>
      <c r="E1556" s="294" t="s">
        <v>1438</v>
      </c>
    </row>
    <row r="1557" spans="1:5" x14ac:dyDescent="0.25">
      <c r="A1557" s="324" t="s">
        <v>2165</v>
      </c>
      <c r="B1557" s="326" t="s">
        <v>2116</v>
      </c>
      <c r="C1557" s="327"/>
      <c r="D1557" s="330" t="s">
        <v>49</v>
      </c>
      <c r="E1557" s="291" t="s">
        <v>1437</v>
      </c>
    </row>
    <row r="1558" spans="1:5" x14ac:dyDescent="0.25">
      <c r="A1558" s="332"/>
      <c r="B1558" s="333"/>
      <c r="C1558" s="334"/>
      <c r="D1558" s="335"/>
      <c r="E1558" s="292" t="s">
        <v>1438</v>
      </c>
    </row>
    <row r="1559" spans="1:5" x14ac:dyDescent="0.25">
      <c r="A1559" s="316" t="s">
        <v>2192</v>
      </c>
      <c r="B1559" s="318" t="s">
        <v>2160</v>
      </c>
      <c r="C1559" s="319"/>
      <c r="D1559" s="322" t="s">
        <v>49</v>
      </c>
      <c r="E1559" s="293" t="s">
        <v>1437</v>
      </c>
    </row>
    <row r="1560" spans="1:5" x14ac:dyDescent="0.25">
      <c r="A1560" s="317"/>
      <c r="B1560" s="320"/>
      <c r="C1560" s="321"/>
      <c r="D1560" s="323"/>
      <c r="E1560" s="294" t="s">
        <v>1438</v>
      </c>
    </row>
    <row r="1561" spans="1:5" x14ac:dyDescent="0.25">
      <c r="A1561" s="324" t="s">
        <v>2193</v>
      </c>
      <c r="B1561" s="326" t="s">
        <v>2173</v>
      </c>
      <c r="C1561" s="327"/>
      <c r="D1561" s="330" t="s">
        <v>49</v>
      </c>
      <c r="E1561" s="291" t="s">
        <v>1437</v>
      </c>
    </row>
    <row r="1562" spans="1:5" x14ac:dyDescent="0.25">
      <c r="A1562" s="332"/>
      <c r="B1562" s="333"/>
      <c r="C1562" s="334"/>
      <c r="D1562" s="335"/>
      <c r="E1562" s="292" t="s">
        <v>1438</v>
      </c>
    </row>
    <row r="1563" spans="1:5" x14ac:dyDescent="0.25">
      <c r="A1563" s="316" t="s">
        <v>1820</v>
      </c>
      <c r="B1563" s="318" t="s">
        <v>2135</v>
      </c>
      <c r="C1563" s="319"/>
      <c r="D1563" s="322" t="s">
        <v>49</v>
      </c>
      <c r="E1563" s="293" t="s">
        <v>1437</v>
      </c>
    </row>
    <row r="1564" spans="1:5" x14ac:dyDescent="0.25">
      <c r="A1564" s="317"/>
      <c r="B1564" s="320"/>
      <c r="C1564" s="321"/>
      <c r="D1564" s="323"/>
      <c r="E1564" s="294" t="s">
        <v>1438</v>
      </c>
    </row>
    <row r="1565" spans="1:5" x14ac:dyDescent="0.25">
      <c r="A1565" s="324" t="s">
        <v>2184</v>
      </c>
      <c r="B1565" s="326"/>
      <c r="C1565" s="327"/>
      <c r="D1565" s="330" t="s">
        <v>49</v>
      </c>
      <c r="E1565" s="291" t="s">
        <v>1437</v>
      </c>
    </row>
    <row r="1566" spans="1:5" x14ac:dyDescent="0.25">
      <c r="A1566" s="332"/>
      <c r="B1566" s="333"/>
      <c r="C1566" s="334"/>
      <c r="D1566" s="335"/>
      <c r="E1566" s="292" t="s">
        <v>1438</v>
      </c>
    </row>
    <row r="1567" spans="1:5" x14ac:dyDescent="0.25">
      <c r="A1567" s="289" t="s">
        <v>2194</v>
      </c>
      <c r="B1567" s="338"/>
      <c r="C1567" s="339"/>
      <c r="D1567" s="279" t="s">
        <v>50</v>
      </c>
      <c r="E1567" s="290"/>
    </row>
    <row r="1568" spans="1:5" x14ac:dyDescent="0.25">
      <c r="A1568" s="287" t="s">
        <v>2195</v>
      </c>
      <c r="B1568" s="336"/>
      <c r="C1568" s="337"/>
      <c r="D1568" s="278" t="s">
        <v>50</v>
      </c>
      <c r="E1568" s="288"/>
    </row>
    <row r="1569" spans="1:5" x14ac:dyDescent="0.25">
      <c r="A1569" s="289" t="s">
        <v>2196</v>
      </c>
      <c r="B1569" s="338"/>
      <c r="C1569" s="339"/>
      <c r="D1569" s="279" t="s">
        <v>50</v>
      </c>
      <c r="E1569" s="290"/>
    </row>
    <row r="1570" spans="1:5" x14ac:dyDescent="0.25">
      <c r="A1570" s="287" t="s">
        <v>2197</v>
      </c>
      <c r="B1570" s="336"/>
      <c r="C1570" s="337"/>
      <c r="D1570" s="278" t="s">
        <v>50</v>
      </c>
      <c r="E1570" s="288"/>
    </row>
    <row r="1571" spans="1:5" x14ac:dyDescent="0.25">
      <c r="A1571" s="289" t="s">
        <v>2198</v>
      </c>
      <c r="B1571" s="338"/>
      <c r="C1571" s="339"/>
      <c r="D1571" s="279" t="s">
        <v>50</v>
      </c>
      <c r="E1571" s="290"/>
    </row>
    <row r="1572" spans="1:5" x14ac:dyDescent="0.25">
      <c r="A1572" s="287" t="s">
        <v>2199</v>
      </c>
      <c r="B1572" s="336"/>
      <c r="C1572" s="337"/>
      <c r="D1572" s="278" t="s">
        <v>50</v>
      </c>
      <c r="E1572" s="288"/>
    </row>
    <row r="1573" spans="1:5" x14ac:dyDescent="0.25">
      <c r="A1573" s="289" t="s">
        <v>2200</v>
      </c>
      <c r="B1573" s="338"/>
      <c r="C1573" s="339"/>
      <c r="D1573" s="279" t="s">
        <v>50</v>
      </c>
      <c r="E1573" s="290"/>
    </row>
    <row r="1574" spans="1:5" x14ac:dyDescent="0.25">
      <c r="A1574" s="287" t="s">
        <v>2201</v>
      </c>
      <c r="B1574" s="336"/>
      <c r="C1574" s="337"/>
      <c r="D1574" s="278" t="s">
        <v>50</v>
      </c>
      <c r="E1574" s="288"/>
    </row>
    <row r="1575" spans="1:5" x14ac:dyDescent="0.25">
      <c r="A1575" s="289" t="s">
        <v>2202</v>
      </c>
      <c r="B1575" s="338"/>
      <c r="C1575" s="339"/>
      <c r="D1575" s="279" t="s">
        <v>50</v>
      </c>
      <c r="E1575" s="290"/>
    </row>
    <row r="1576" spans="1:5" x14ac:dyDescent="0.25">
      <c r="A1576" s="287" t="s">
        <v>2203</v>
      </c>
      <c r="B1576" s="336"/>
      <c r="C1576" s="337"/>
      <c r="D1576" s="278" t="s">
        <v>50</v>
      </c>
      <c r="E1576" s="288"/>
    </row>
    <row r="1577" spans="1:5" x14ac:dyDescent="0.25">
      <c r="A1577" s="289" t="s">
        <v>2204</v>
      </c>
      <c r="B1577" s="338"/>
      <c r="C1577" s="339"/>
      <c r="D1577" s="279" t="s">
        <v>50</v>
      </c>
      <c r="E1577" s="290"/>
    </row>
    <row r="1578" spans="1:5" x14ac:dyDescent="0.25">
      <c r="A1578" s="324" t="s">
        <v>2205</v>
      </c>
      <c r="B1578" s="326"/>
      <c r="C1578" s="327"/>
      <c r="D1578" s="330" t="s">
        <v>50</v>
      </c>
      <c r="E1578" s="291" t="s">
        <v>1437</v>
      </c>
    </row>
    <row r="1579" spans="1:5" x14ac:dyDescent="0.25">
      <c r="A1579" s="332"/>
      <c r="B1579" s="333"/>
      <c r="C1579" s="334"/>
      <c r="D1579" s="335"/>
      <c r="E1579" s="292" t="s">
        <v>1438</v>
      </c>
    </row>
    <row r="1580" spans="1:5" x14ac:dyDescent="0.25">
      <c r="A1580" s="289" t="s">
        <v>2206</v>
      </c>
      <c r="B1580" s="338"/>
      <c r="C1580" s="339"/>
      <c r="D1580" s="279" t="s">
        <v>50</v>
      </c>
      <c r="E1580" s="290"/>
    </row>
    <row r="1581" spans="1:5" x14ac:dyDescent="0.25">
      <c r="A1581" s="287" t="s">
        <v>2207</v>
      </c>
      <c r="B1581" s="336"/>
      <c r="C1581" s="337"/>
      <c r="D1581" s="278" t="s">
        <v>50</v>
      </c>
      <c r="E1581" s="288"/>
    </row>
    <row r="1582" spans="1:5" x14ac:dyDescent="0.25">
      <c r="A1582" s="289" t="s">
        <v>2208</v>
      </c>
      <c r="B1582" s="338"/>
      <c r="C1582" s="339"/>
      <c r="D1582" s="279" t="s">
        <v>50</v>
      </c>
      <c r="E1582" s="290"/>
    </row>
    <row r="1583" spans="1:5" x14ac:dyDescent="0.25">
      <c r="A1583" s="287" t="s">
        <v>2209</v>
      </c>
      <c r="B1583" s="336"/>
      <c r="C1583" s="337"/>
      <c r="D1583" s="278" t="s">
        <v>50</v>
      </c>
      <c r="E1583" s="288"/>
    </row>
    <row r="1584" spans="1:5" x14ac:dyDescent="0.25">
      <c r="A1584" s="289" t="s">
        <v>2210</v>
      </c>
      <c r="B1584" s="338"/>
      <c r="C1584" s="339"/>
      <c r="D1584" s="279" t="s">
        <v>50</v>
      </c>
      <c r="E1584" s="290"/>
    </row>
    <row r="1585" spans="1:5" x14ac:dyDescent="0.25">
      <c r="A1585" s="287" t="s">
        <v>2211</v>
      </c>
      <c r="B1585" s="336"/>
      <c r="C1585" s="337"/>
      <c r="D1585" s="278" t="s">
        <v>50</v>
      </c>
      <c r="E1585" s="288"/>
    </row>
    <row r="1586" spans="1:5" x14ac:dyDescent="0.25">
      <c r="A1586" s="289" t="s">
        <v>2212</v>
      </c>
      <c r="B1586" s="338"/>
      <c r="C1586" s="339"/>
      <c r="D1586" s="279" t="s">
        <v>50</v>
      </c>
      <c r="E1586" s="290"/>
    </row>
    <row r="1587" spans="1:5" x14ac:dyDescent="0.25">
      <c r="A1587" s="324" t="s">
        <v>2213</v>
      </c>
      <c r="B1587" s="326" t="s">
        <v>2214</v>
      </c>
      <c r="C1587" s="327"/>
      <c r="D1587" s="330" t="s">
        <v>50</v>
      </c>
      <c r="E1587" s="291" t="s">
        <v>1437</v>
      </c>
    </row>
    <row r="1588" spans="1:5" x14ac:dyDescent="0.25">
      <c r="A1588" s="332"/>
      <c r="B1588" s="333"/>
      <c r="C1588" s="334"/>
      <c r="D1588" s="335"/>
      <c r="E1588" s="292" t="s">
        <v>1438</v>
      </c>
    </row>
    <row r="1589" spans="1:5" x14ac:dyDescent="0.25">
      <c r="A1589" s="316" t="s">
        <v>2215</v>
      </c>
      <c r="B1589" s="318" t="s">
        <v>2214</v>
      </c>
      <c r="C1589" s="319"/>
      <c r="D1589" s="322" t="s">
        <v>50</v>
      </c>
      <c r="E1589" s="293" t="s">
        <v>1437</v>
      </c>
    </row>
    <row r="1590" spans="1:5" x14ac:dyDescent="0.25">
      <c r="A1590" s="317"/>
      <c r="B1590" s="320"/>
      <c r="C1590" s="321"/>
      <c r="D1590" s="323"/>
      <c r="E1590" s="294" t="s">
        <v>1438</v>
      </c>
    </row>
    <row r="1591" spans="1:5" x14ac:dyDescent="0.25">
      <c r="A1591" s="324" t="s">
        <v>2216</v>
      </c>
      <c r="B1591" s="326" t="s">
        <v>2214</v>
      </c>
      <c r="C1591" s="327"/>
      <c r="D1591" s="330" t="s">
        <v>50</v>
      </c>
      <c r="E1591" s="291" t="s">
        <v>1437</v>
      </c>
    </row>
    <row r="1592" spans="1:5" x14ac:dyDescent="0.25">
      <c r="A1592" s="332"/>
      <c r="B1592" s="333"/>
      <c r="C1592" s="334"/>
      <c r="D1592" s="335"/>
      <c r="E1592" s="292" t="s">
        <v>1438</v>
      </c>
    </row>
    <row r="1593" spans="1:5" x14ac:dyDescent="0.25">
      <c r="A1593" s="316" t="s">
        <v>2217</v>
      </c>
      <c r="B1593" s="318" t="s">
        <v>2214</v>
      </c>
      <c r="C1593" s="319"/>
      <c r="D1593" s="322" t="s">
        <v>50</v>
      </c>
      <c r="E1593" s="293" t="s">
        <v>1437</v>
      </c>
    </row>
    <row r="1594" spans="1:5" x14ac:dyDescent="0.25">
      <c r="A1594" s="317"/>
      <c r="B1594" s="320"/>
      <c r="C1594" s="321"/>
      <c r="D1594" s="323"/>
      <c r="E1594" s="294" t="s">
        <v>1438</v>
      </c>
    </row>
    <row r="1595" spans="1:5" x14ac:dyDescent="0.25">
      <c r="A1595" s="324" t="s">
        <v>2218</v>
      </c>
      <c r="B1595" s="326" t="s">
        <v>2214</v>
      </c>
      <c r="C1595" s="327"/>
      <c r="D1595" s="330" t="s">
        <v>50</v>
      </c>
      <c r="E1595" s="291" t="s">
        <v>1437</v>
      </c>
    </row>
    <row r="1596" spans="1:5" x14ac:dyDescent="0.25">
      <c r="A1596" s="332"/>
      <c r="B1596" s="333"/>
      <c r="C1596" s="334"/>
      <c r="D1596" s="335"/>
      <c r="E1596" s="292" t="s">
        <v>1438</v>
      </c>
    </row>
    <row r="1597" spans="1:5" x14ac:dyDescent="0.25">
      <c r="A1597" s="316" t="s">
        <v>2219</v>
      </c>
      <c r="B1597" s="318" t="s">
        <v>2214</v>
      </c>
      <c r="C1597" s="319"/>
      <c r="D1597" s="322" t="s">
        <v>50</v>
      </c>
      <c r="E1597" s="293" t="s">
        <v>1437</v>
      </c>
    </row>
    <row r="1598" spans="1:5" x14ac:dyDescent="0.25">
      <c r="A1598" s="317"/>
      <c r="B1598" s="320"/>
      <c r="C1598" s="321"/>
      <c r="D1598" s="323"/>
      <c r="E1598" s="294" t="s">
        <v>1438</v>
      </c>
    </row>
    <row r="1599" spans="1:5" x14ac:dyDescent="0.25">
      <c r="A1599" s="324" t="s">
        <v>2220</v>
      </c>
      <c r="B1599" s="326" t="s">
        <v>2214</v>
      </c>
      <c r="C1599" s="327"/>
      <c r="D1599" s="330" t="s">
        <v>50</v>
      </c>
      <c r="E1599" s="291" t="s">
        <v>1437</v>
      </c>
    </row>
    <row r="1600" spans="1:5" x14ac:dyDescent="0.25">
      <c r="A1600" s="332"/>
      <c r="B1600" s="333"/>
      <c r="C1600" s="334"/>
      <c r="D1600" s="335"/>
      <c r="E1600" s="292" t="s">
        <v>1438</v>
      </c>
    </row>
    <row r="1601" spans="1:5" x14ac:dyDescent="0.25">
      <c r="A1601" s="316" t="s">
        <v>2221</v>
      </c>
      <c r="B1601" s="318" t="s">
        <v>2214</v>
      </c>
      <c r="C1601" s="319"/>
      <c r="D1601" s="322" t="s">
        <v>50</v>
      </c>
      <c r="E1601" s="293" t="s">
        <v>1437</v>
      </c>
    </row>
    <row r="1602" spans="1:5" x14ac:dyDescent="0.25">
      <c r="A1602" s="317"/>
      <c r="B1602" s="320"/>
      <c r="C1602" s="321"/>
      <c r="D1602" s="323"/>
      <c r="E1602" s="294" t="s">
        <v>1438</v>
      </c>
    </row>
    <row r="1603" spans="1:5" x14ac:dyDescent="0.25">
      <c r="A1603" s="324" t="s">
        <v>2222</v>
      </c>
      <c r="B1603" s="326" t="s">
        <v>2214</v>
      </c>
      <c r="C1603" s="327"/>
      <c r="D1603" s="330" t="s">
        <v>50</v>
      </c>
      <c r="E1603" s="291" t="s">
        <v>1437</v>
      </c>
    </row>
    <row r="1604" spans="1:5" x14ac:dyDescent="0.25">
      <c r="A1604" s="332"/>
      <c r="B1604" s="333"/>
      <c r="C1604" s="334"/>
      <c r="D1604" s="335"/>
      <c r="E1604" s="292" t="s">
        <v>1438</v>
      </c>
    </row>
    <row r="1605" spans="1:5" x14ac:dyDescent="0.25">
      <c r="A1605" s="316" t="s">
        <v>2223</v>
      </c>
      <c r="B1605" s="318" t="s">
        <v>2214</v>
      </c>
      <c r="C1605" s="319"/>
      <c r="D1605" s="322" t="s">
        <v>50</v>
      </c>
      <c r="E1605" s="293" t="s">
        <v>1437</v>
      </c>
    </row>
    <row r="1606" spans="1:5" x14ac:dyDescent="0.25">
      <c r="A1606" s="317"/>
      <c r="B1606" s="320"/>
      <c r="C1606" s="321"/>
      <c r="D1606" s="323"/>
      <c r="E1606" s="294" t="s">
        <v>1438</v>
      </c>
    </row>
    <row r="1607" spans="1:5" x14ac:dyDescent="0.25">
      <c r="A1607" s="324" t="s">
        <v>2224</v>
      </c>
      <c r="B1607" s="326" t="s">
        <v>2214</v>
      </c>
      <c r="C1607" s="327"/>
      <c r="D1607" s="330" t="s">
        <v>50</v>
      </c>
      <c r="E1607" s="291" t="s">
        <v>1437</v>
      </c>
    </row>
    <row r="1608" spans="1:5" x14ac:dyDescent="0.25">
      <c r="A1608" s="332"/>
      <c r="B1608" s="333"/>
      <c r="C1608" s="334"/>
      <c r="D1608" s="335"/>
      <c r="E1608" s="292" t="s">
        <v>1438</v>
      </c>
    </row>
    <row r="1609" spans="1:5" x14ac:dyDescent="0.25">
      <c r="A1609" s="316" t="s">
        <v>2225</v>
      </c>
      <c r="B1609" s="318" t="s">
        <v>2214</v>
      </c>
      <c r="C1609" s="319"/>
      <c r="D1609" s="322" t="s">
        <v>50</v>
      </c>
      <c r="E1609" s="293" t="s">
        <v>1437</v>
      </c>
    </row>
    <row r="1610" spans="1:5" x14ac:dyDescent="0.25">
      <c r="A1610" s="317"/>
      <c r="B1610" s="320"/>
      <c r="C1610" s="321"/>
      <c r="D1610" s="323"/>
      <c r="E1610" s="294" t="s">
        <v>1438</v>
      </c>
    </row>
    <row r="1611" spans="1:5" x14ac:dyDescent="0.25">
      <c r="A1611" s="324" t="s">
        <v>2226</v>
      </c>
      <c r="B1611" s="326" t="s">
        <v>2214</v>
      </c>
      <c r="C1611" s="327"/>
      <c r="D1611" s="330" t="s">
        <v>50</v>
      </c>
      <c r="E1611" s="291" t="s">
        <v>1437</v>
      </c>
    </row>
    <row r="1612" spans="1:5" x14ac:dyDescent="0.25">
      <c r="A1612" s="332"/>
      <c r="B1612" s="333"/>
      <c r="C1612" s="334"/>
      <c r="D1612" s="335"/>
      <c r="E1612" s="292" t="s">
        <v>1438</v>
      </c>
    </row>
    <row r="1613" spans="1:5" x14ac:dyDescent="0.25">
      <c r="A1613" s="316" t="s">
        <v>2227</v>
      </c>
      <c r="B1613" s="318" t="s">
        <v>2214</v>
      </c>
      <c r="C1613" s="319"/>
      <c r="D1613" s="322" t="s">
        <v>50</v>
      </c>
      <c r="E1613" s="293" t="s">
        <v>1437</v>
      </c>
    </row>
    <row r="1614" spans="1:5" x14ac:dyDescent="0.25">
      <c r="A1614" s="317"/>
      <c r="B1614" s="320"/>
      <c r="C1614" s="321"/>
      <c r="D1614" s="323"/>
      <c r="E1614" s="294" t="s">
        <v>1438</v>
      </c>
    </row>
    <row r="1615" spans="1:5" x14ac:dyDescent="0.25">
      <c r="A1615" s="324" t="s">
        <v>2228</v>
      </c>
      <c r="B1615" s="326" t="s">
        <v>2214</v>
      </c>
      <c r="C1615" s="327"/>
      <c r="D1615" s="330" t="s">
        <v>50</v>
      </c>
      <c r="E1615" s="291" t="s">
        <v>1437</v>
      </c>
    </row>
    <row r="1616" spans="1:5" x14ac:dyDescent="0.25">
      <c r="A1616" s="332"/>
      <c r="B1616" s="333"/>
      <c r="C1616" s="334"/>
      <c r="D1616" s="335"/>
      <c r="E1616" s="292" t="s">
        <v>1438</v>
      </c>
    </row>
    <row r="1617" spans="1:5" x14ac:dyDescent="0.25">
      <c r="A1617" s="316" t="s">
        <v>2229</v>
      </c>
      <c r="B1617" s="318" t="s">
        <v>2214</v>
      </c>
      <c r="C1617" s="319"/>
      <c r="D1617" s="322" t="s">
        <v>50</v>
      </c>
      <c r="E1617" s="293" t="s">
        <v>1437</v>
      </c>
    </row>
    <row r="1618" spans="1:5" x14ac:dyDescent="0.25">
      <c r="A1618" s="317"/>
      <c r="B1618" s="320"/>
      <c r="C1618" s="321"/>
      <c r="D1618" s="323"/>
      <c r="E1618" s="294" t="s">
        <v>1438</v>
      </c>
    </row>
    <row r="1619" spans="1:5" x14ac:dyDescent="0.25">
      <c r="A1619" s="324" t="s">
        <v>2230</v>
      </c>
      <c r="B1619" s="326" t="s">
        <v>2214</v>
      </c>
      <c r="C1619" s="327"/>
      <c r="D1619" s="330" t="s">
        <v>50</v>
      </c>
      <c r="E1619" s="291" t="s">
        <v>1437</v>
      </c>
    </row>
    <row r="1620" spans="1:5" x14ac:dyDescent="0.25">
      <c r="A1620" s="332"/>
      <c r="B1620" s="333"/>
      <c r="C1620" s="334"/>
      <c r="D1620" s="335"/>
      <c r="E1620" s="292" t="s">
        <v>1438</v>
      </c>
    </row>
    <row r="1621" spans="1:5" x14ac:dyDescent="0.25">
      <c r="A1621" s="316" t="s">
        <v>2231</v>
      </c>
      <c r="B1621" s="318" t="s">
        <v>2214</v>
      </c>
      <c r="C1621" s="319"/>
      <c r="D1621" s="322" t="s">
        <v>50</v>
      </c>
      <c r="E1621" s="293" t="s">
        <v>1437</v>
      </c>
    </row>
    <row r="1622" spans="1:5" x14ac:dyDescent="0.25">
      <c r="A1622" s="317"/>
      <c r="B1622" s="320"/>
      <c r="C1622" s="321"/>
      <c r="D1622" s="323"/>
      <c r="E1622" s="294" t="s">
        <v>1438</v>
      </c>
    </row>
    <row r="1623" spans="1:5" x14ac:dyDescent="0.25">
      <c r="A1623" s="324" t="s">
        <v>2232</v>
      </c>
      <c r="B1623" s="326" t="s">
        <v>2214</v>
      </c>
      <c r="C1623" s="327"/>
      <c r="D1623" s="330" t="s">
        <v>50</v>
      </c>
      <c r="E1623" s="291" t="s">
        <v>1437</v>
      </c>
    </row>
    <row r="1624" spans="1:5" x14ac:dyDescent="0.25">
      <c r="A1624" s="332"/>
      <c r="B1624" s="333"/>
      <c r="C1624" s="334"/>
      <c r="D1624" s="335"/>
      <c r="E1624" s="292" t="s">
        <v>1438</v>
      </c>
    </row>
    <row r="1625" spans="1:5" x14ac:dyDescent="0.25">
      <c r="A1625" s="316" t="s">
        <v>2233</v>
      </c>
      <c r="B1625" s="318" t="s">
        <v>2214</v>
      </c>
      <c r="C1625" s="319"/>
      <c r="D1625" s="322" t="s">
        <v>50</v>
      </c>
      <c r="E1625" s="293" t="s">
        <v>1437</v>
      </c>
    </row>
    <row r="1626" spans="1:5" x14ac:dyDescent="0.25">
      <c r="A1626" s="317"/>
      <c r="B1626" s="320"/>
      <c r="C1626" s="321"/>
      <c r="D1626" s="323"/>
      <c r="E1626" s="294" t="s">
        <v>1438</v>
      </c>
    </row>
    <row r="1627" spans="1:5" x14ac:dyDescent="0.25">
      <c r="A1627" s="324" t="s">
        <v>2234</v>
      </c>
      <c r="B1627" s="326" t="s">
        <v>2214</v>
      </c>
      <c r="C1627" s="327"/>
      <c r="D1627" s="330" t="s">
        <v>50</v>
      </c>
      <c r="E1627" s="291" t="s">
        <v>1437</v>
      </c>
    </row>
    <row r="1628" spans="1:5" x14ac:dyDescent="0.25">
      <c r="A1628" s="332"/>
      <c r="B1628" s="333"/>
      <c r="C1628" s="334"/>
      <c r="D1628" s="335"/>
      <c r="E1628" s="292" t="s">
        <v>1438</v>
      </c>
    </row>
    <row r="1629" spans="1:5" x14ac:dyDescent="0.25">
      <c r="A1629" s="316" t="s">
        <v>2235</v>
      </c>
      <c r="B1629" s="318" t="s">
        <v>2214</v>
      </c>
      <c r="C1629" s="319"/>
      <c r="D1629" s="322" t="s">
        <v>50</v>
      </c>
      <c r="E1629" s="293" t="s">
        <v>1437</v>
      </c>
    </row>
    <row r="1630" spans="1:5" x14ac:dyDescent="0.25">
      <c r="A1630" s="317"/>
      <c r="B1630" s="320"/>
      <c r="C1630" s="321"/>
      <c r="D1630" s="323"/>
      <c r="E1630" s="294" t="s">
        <v>1438</v>
      </c>
    </row>
    <row r="1631" spans="1:5" x14ac:dyDescent="0.25">
      <c r="A1631" s="324" t="s">
        <v>2236</v>
      </c>
      <c r="B1631" s="326" t="s">
        <v>2214</v>
      </c>
      <c r="C1631" s="327"/>
      <c r="D1631" s="330" t="s">
        <v>50</v>
      </c>
      <c r="E1631" s="291" t="s">
        <v>1437</v>
      </c>
    </row>
    <row r="1632" spans="1:5" x14ac:dyDescent="0.25">
      <c r="A1632" s="332"/>
      <c r="B1632" s="333"/>
      <c r="C1632" s="334"/>
      <c r="D1632" s="335"/>
      <c r="E1632" s="292" t="s">
        <v>1438</v>
      </c>
    </row>
    <row r="1633" spans="1:5" x14ac:dyDescent="0.25">
      <c r="A1633" s="316" t="s">
        <v>2237</v>
      </c>
      <c r="B1633" s="318" t="s">
        <v>2214</v>
      </c>
      <c r="C1633" s="319"/>
      <c r="D1633" s="322" t="s">
        <v>50</v>
      </c>
      <c r="E1633" s="293" t="s">
        <v>1437</v>
      </c>
    </row>
    <row r="1634" spans="1:5" x14ac:dyDescent="0.25">
      <c r="A1634" s="317"/>
      <c r="B1634" s="320"/>
      <c r="C1634" s="321"/>
      <c r="D1634" s="323"/>
      <c r="E1634" s="294" t="s">
        <v>1438</v>
      </c>
    </row>
    <row r="1635" spans="1:5" x14ac:dyDescent="0.25">
      <c r="A1635" s="324" t="s">
        <v>2238</v>
      </c>
      <c r="B1635" s="326" t="s">
        <v>2239</v>
      </c>
      <c r="C1635" s="327"/>
      <c r="D1635" s="330" t="s">
        <v>50</v>
      </c>
      <c r="E1635" s="291" t="s">
        <v>1437</v>
      </c>
    </row>
    <row r="1636" spans="1:5" x14ac:dyDescent="0.25">
      <c r="A1636" s="332"/>
      <c r="B1636" s="333"/>
      <c r="C1636" s="334"/>
      <c r="D1636" s="335"/>
      <c r="E1636" s="292" t="s">
        <v>1438</v>
      </c>
    </row>
    <row r="1637" spans="1:5" x14ac:dyDescent="0.25">
      <c r="A1637" s="316" t="s">
        <v>2240</v>
      </c>
      <c r="B1637" s="318" t="s">
        <v>2239</v>
      </c>
      <c r="C1637" s="319"/>
      <c r="D1637" s="322" t="s">
        <v>50</v>
      </c>
      <c r="E1637" s="293" t="s">
        <v>1437</v>
      </c>
    </row>
    <row r="1638" spans="1:5" x14ac:dyDescent="0.25">
      <c r="A1638" s="317"/>
      <c r="B1638" s="320"/>
      <c r="C1638" s="321"/>
      <c r="D1638" s="323"/>
      <c r="E1638" s="294" t="s">
        <v>1438</v>
      </c>
    </row>
    <row r="1639" spans="1:5" x14ac:dyDescent="0.25">
      <c r="A1639" s="324" t="s">
        <v>2241</v>
      </c>
      <c r="B1639" s="326" t="s">
        <v>2239</v>
      </c>
      <c r="C1639" s="327"/>
      <c r="D1639" s="330" t="s">
        <v>50</v>
      </c>
      <c r="E1639" s="291" t="s">
        <v>1437</v>
      </c>
    </row>
    <row r="1640" spans="1:5" x14ac:dyDescent="0.25">
      <c r="A1640" s="332"/>
      <c r="B1640" s="333"/>
      <c r="C1640" s="334"/>
      <c r="D1640" s="335"/>
      <c r="E1640" s="292" t="s">
        <v>1438</v>
      </c>
    </row>
    <row r="1641" spans="1:5" x14ac:dyDescent="0.25">
      <c r="A1641" s="316" t="s">
        <v>2242</v>
      </c>
      <c r="B1641" s="318" t="s">
        <v>2239</v>
      </c>
      <c r="C1641" s="319"/>
      <c r="D1641" s="322" t="s">
        <v>50</v>
      </c>
      <c r="E1641" s="293" t="s">
        <v>1437</v>
      </c>
    </row>
    <row r="1642" spans="1:5" x14ac:dyDescent="0.25">
      <c r="A1642" s="317"/>
      <c r="B1642" s="320"/>
      <c r="C1642" s="321"/>
      <c r="D1642" s="323"/>
      <c r="E1642" s="294" t="s">
        <v>1438</v>
      </c>
    </row>
    <row r="1643" spans="1:5" x14ac:dyDescent="0.25">
      <c r="A1643" s="324" t="s">
        <v>2243</v>
      </c>
      <c r="B1643" s="326" t="s">
        <v>2239</v>
      </c>
      <c r="C1643" s="327"/>
      <c r="D1643" s="330" t="s">
        <v>50</v>
      </c>
      <c r="E1643" s="291" t="s">
        <v>1437</v>
      </c>
    </row>
    <row r="1644" spans="1:5" x14ac:dyDescent="0.25">
      <c r="A1644" s="332"/>
      <c r="B1644" s="333"/>
      <c r="C1644" s="334"/>
      <c r="D1644" s="335"/>
      <c r="E1644" s="292" t="s">
        <v>1438</v>
      </c>
    </row>
    <row r="1645" spans="1:5" x14ac:dyDescent="0.25">
      <c r="A1645" s="316" t="s">
        <v>2244</v>
      </c>
      <c r="B1645" s="318" t="s">
        <v>2239</v>
      </c>
      <c r="C1645" s="319"/>
      <c r="D1645" s="322" t="s">
        <v>50</v>
      </c>
      <c r="E1645" s="293" t="s">
        <v>1437</v>
      </c>
    </row>
    <row r="1646" spans="1:5" x14ac:dyDescent="0.25">
      <c r="A1646" s="317"/>
      <c r="B1646" s="320"/>
      <c r="C1646" s="321"/>
      <c r="D1646" s="323"/>
      <c r="E1646" s="294" t="s">
        <v>1438</v>
      </c>
    </row>
    <row r="1647" spans="1:5" x14ac:dyDescent="0.25">
      <c r="A1647" s="324" t="s">
        <v>2245</v>
      </c>
      <c r="B1647" s="326" t="s">
        <v>2239</v>
      </c>
      <c r="C1647" s="327"/>
      <c r="D1647" s="330" t="s">
        <v>50</v>
      </c>
      <c r="E1647" s="291" t="s">
        <v>1437</v>
      </c>
    </row>
    <row r="1648" spans="1:5" x14ac:dyDescent="0.25">
      <c r="A1648" s="332"/>
      <c r="B1648" s="333"/>
      <c r="C1648" s="334"/>
      <c r="D1648" s="335"/>
      <c r="E1648" s="292" t="s">
        <v>1438</v>
      </c>
    </row>
    <row r="1649" spans="1:5" x14ac:dyDescent="0.25">
      <c r="A1649" s="316" t="s">
        <v>2246</v>
      </c>
      <c r="B1649" s="318" t="s">
        <v>2247</v>
      </c>
      <c r="C1649" s="319"/>
      <c r="D1649" s="322" t="s">
        <v>50</v>
      </c>
      <c r="E1649" s="293" t="s">
        <v>1437</v>
      </c>
    </row>
    <row r="1650" spans="1:5" x14ac:dyDescent="0.25">
      <c r="A1650" s="317"/>
      <c r="B1650" s="320"/>
      <c r="C1650" s="321"/>
      <c r="D1650" s="323"/>
      <c r="E1650" s="294" t="s">
        <v>1438</v>
      </c>
    </row>
    <row r="1651" spans="1:5" x14ac:dyDescent="0.25">
      <c r="A1651" s="324" t="s">
        <v>2248</v>
      </c>
      <c r="B1651" s="326" t="s">
        <v>2247</v>
      </c>
      <c r="C1651" s="327"/>
      <c r="D1651" s="330" t="s">
        <v>50</v>
      </c>
      <c r="E1651" s="291" t="s">
        <v>1437</v>
      </c>
    </row>
    <row r="1652" spans="1:5" x14ac:dyDescent="0.25">
      <c r="A1652" s="332"/>
      <c r="B1652" s="333"/>
      <c r="C1652" s="334"/>
      <c r="D1652" s="335"/>
      <c r="E1652" s="292" t="s">
        <v>1438</v>
      </c>
    </row>
    <row r="1653" spans="1:5" x14ac:dyDescent="0.25">
      <c r="A1653" s="316" t="s">
        <v>2249</v>
      </c>
      <c r="B1653" s="318" t="s">
        <v>2247</v>
      </c>
      <c r="C1653" s="319"/>
      <c r="D1653" s="322" t="s">
        <v>50</v>
      </c>
      <c r="E1653" s="293" t="s">
        <v>1437</v>
      </c>
    </row>
    <row r="1654" spans="1:5" x14ac:dyDescent="0.25">
      <c r="A1654" s="317"/>
      <c r="B1654" s="320"/>
      <c r="C1654" s="321"/>
      <c r="D1654" s="323"/>
      <c r="E1654" s="294" t="s">
        <v>1438</v>
      </c>
    </row>
    <row r="1655" spans="1:5" x14ac:dyDescent="0.25">
      <c r="A1655" s="324" t="s">
        <v>2250</v>
      </c>
      <c r="B1655" s="326" t="s">
        <v>2247</v>
      </c>
      <c r="C1655" s="327"/>
      <c r="D1655" s="330" t="s">
        <v>50</v>
      </c>
      <c r="E1655" s="291" t="s">
        <v>1437</v>
      </c>
    </row>
    <row r="1656" spans="1:5" x14ac:dyDescent="0.25">
      <c r="A1656" s="332"/>
      <c r="B1656" s="333"/>
      <c r="C1656" s="334"/>
      <c r="D1656" s="335"/>
      <c r="E1656" s="292" t="s">
        <v>1438</v>
      </c>
    </row>
    <row r="1657" spans="1:5" x14ac:dyDescent="0.25">
      <c r="A1657" s="316" t="s">
        <v>2251</v>
      </c>
      <c r="B1657" s="318" t="s">
        <v>2247</v>
      </c>
      <c r="C1657" s="319"/>
      <c r="D1657" s="322" t="s">
        <v>50</v>
      </c>
      <c r="E1657" s="293" t="s">
        <v>1437</v>
      </c>
    </row>
    <row r="1658" spans="1:5" x14ac:dyDescent="0.25">
      <c r="A1658" s="317"/>
      <c r="B1658" s="320"/>
      <c r="C1658" s="321"/>
      <c r="D1658" s="323"/>
      <c r="E1658" s="294" t="s">
        <v>1438</v>
      </c>
    </row>
    <row r="1659" spans="1:5" x14ac:dyDescent="0.25">
      <c r="A1659" s="324" t="s">
        <v>2252</v>
      </c>
      <c r="B1659" s="326" t="s">
        <v>2247</v>
      </c>
      <c r="C1659" s="327"/>
      <c r="D1659" s="330" t="s">
        <v>50</v>
      </c>
      <c r="E1659" s="291" t="s">
        <v>1437</v>
      </c>
    </row>
    <row r="1660" spans="1:5" x14ac:dyDescent="0.25">
      <c r="A1660" s="332"/>
      <c r="B1660" s="333"/>
      <c r="C1660" s="334"/>
      <c r="D1660" s="335"/>
      <c r="E1660" s="292" t="s">
        <v>1438</v>
      </c>
    </row>
    <row r="1661" spans="1:5" x14ac:dyDescent="0.25">
      <c r="A1661" s="316" t="s">
        <v>2253</v>
      </c>
      <c r="B1661" s="318" t="s">
        <v>2247</v>
      </c>
      <c r="C1661" s="319"/>
      <c r="D1661" s="322" t="s">
        <v>50</v>
      </c>
      <c r="E1661" s="293" t="s">
        <v>1437</v>
      </c>
    </row>
    <row r="1662" spans="1:5" x14ac:dyDescent="0.25">
      <c r="A1662" s="317"/>
      <c r="B1662" s="320"/>
      <c r="C1662" s="321"/>
      <c r="D1662" s="323"/>
      <c r="E1662" s="294" t="s">
        <v>1438</v>
      </c>
    </row>
    <row r="1663" spans="1:5" x14ac:dyDescent="0.25">
      <c r="A1663" s="324" t="s">
        <v>2254</v>
      </c>
      <c r="B1663" s="326" t="s">
        <v>2247</v>
      </c>
      <c r="C1663" s="327"/>
      <c r="D1663" s="330" t="s">
        <v>50</v>
      </c>
      <c r="E1663" s="291" t="s">
        <v>1437</v>
      </c>
    </row>
    <row r="1664" spans="1:5" x14ac:dyDescent="0.25">
      <c r="A1664" s="332"/>
      <c r="B1664" s="333"/>
      <c r="C1664" s="334"/>
      <c r="D1664" s="335"/>
      <c r="E1664" s="292" t="s">
        <v>1438</v>
      </c>
    </row>
    <row r="1665" spans="1:5" x14ac:dyDescent="0.25">
      <c r="A1665" s="316" t="s">
        <v>2255</v>
      </c>
      <c r="B1665" s="318" t="s">
        <v>2256</v>
      </c>
      <c r="C1665" s="319"/>
      <c r="D1665" s="322" t="s">
        <v>50</v>
      </c>
      <c r="E1665" s="293" t="s">
        <v>1437</v>
      </c>
    </row>
    <row r="1666" spans="1:5" x14ac:dyDescent="0.25">
      <c r="A1666" s="317"/>
      <c r="B1666" s="320"/>
      <c r="C1666" s="321"/>
      <c r="D1666" s="323"/>
      <c r="E1666" s="294" t="s">
        <v>1438</v>
      </c>
    </row>
    <row r="1667" spans="1:5" x14ac:dyDescent="0.25">
      <c r="A1667" s="324" t="s">
        <v>2257</v>
      </c>
      <c r="B1667" s="326" t="s">
        <v>2256</v>
      </c>
      <c r="C1667" s="327"/>
      <c r="D1667" s="330" t="s">
        <v>50</v>
      </c>
      <c r="E1667" s="291" t="s">
        <v>1437</v>
      </c>
    </row>
    <row r="1668" spans="1:5" x14ac:dyDescent="0.25">
      <c r="A1668" s="332"/>
      <c r="B1668" s="333"/>
      <c r="C1668" s="334"/>
      <c r="D1668" s="335"/>
      <c r="E1668" s="292" t="s">
        <v>1438</v>
      </c>
    </row>
    <row r="1669" spans="1:5" x14ac:dyDescent="0.25">
      <c r="A1669" s="316" t="s">
        <v>2258</v>
      </c>
      <c r="B1669" s="318" t="s">
        <v>2256</v>
      </c>
      <c r="C1669" s="319"/>
      <c r="D1669" s="322" t="s">
        <v>50</v>
      </c>
      <c r="E1669" s="293" t="s">
        <v>1437</v>
      </c>
    </row>
    <row r="1670" spans="1:5" x14ac:dyDescent="0.25">
      <c r="A1670" s="317"/>
      <c r="B1670" s="320"/>
      <c r="C1670" s="321"/>
      <c r="D1670" s="323"/>
      <c r="E1670" s="294" t="s">
        <v>1438</v>
      </c>
    </row>
    <row r="1671" spans="1:5" x14ac:dyDescent="0.25">
      <c r="A1671" s="324" t="s">
        <v>2259</v>
      </c>
      <c r="B1671" s="326" t="s">
        <v>2256</v>
      </c>
      <c r="C1671" s="327"/>
      <c r="D1671" s="330" t="s">
        <v>50</v>
      </c>
      <c r="E1671" s="291" t="s">
        <v>1437</v>
      </c>
    </row>
    <row r="1672" spans="1:5" x14ac:dyDescent="0.25">
      <c r="A1672" s="332"/>
      <c r="B1672" s="333"/>
      <c r="C1672" s="334"/>
      <c r="D1672" s="335"/>
      <c r="E1672" s="292" t="s">
        <v>1438</v>
      </c>
    </row>
    <row r="1673" spans="1:5" x14ac:dyDescent="0.25">
      <c r="A1673" s="316" t="s">
        <v>2260</v>
      </c>
      <c r="B1673" s="318" t="s">
        <v>2256</v>
      </c>
      <c r="C1673" s="319"/>
      <c r="D1673" s="322" t="s">
        <v>50</v>
      </c>
      <c r="E1673" s="293" t="s">
        <v>1437</v>
      </c>
    </row>
    <row r="1674" spans="1:5" x14ac:dyDescent="0.25">
      <c r="A1674" s="317"/>
      <c r="B1674" s="320"/>
      <c r="C1674" s="321"/>
      <c r="D1674" s="323"/>
      <c r="E1674" s="294" t="s">
        <v>1438</v>
      </c>
    </row>
    <row r="1675" spans="1:5" x14ac:dyDescent="0.25">
      <c r="A1675" s="324" t="s">
        <v>2261</v>
      </c>
      <c r="B1675" s="326" t="s">
        <v>2262</v>
      </c>
      <c r="C1675" s="327"/>
      <c r="D1675" s="330" t="s">
        <v>50</v>
      </c>
      <c r="E1675" s="291" t="s">
        <v>1437</v>
      </c>
    </row>
    <row r="1676" spans="1:5" x14ac:dyDescent="0.25">
      <c r="A1676" s="332"/>
      <c r="B1676" s="333"/>
      <c r="C1676" s="334"/>
      <c r="D1676" s="335"/>
      <c r="E1676" s="292" t="s">
        <v>1438</v>
      </c>
    </row>
    <row r="1677" spans="1:5" x14ac:dyDescent="0.25">
      <c r="A1677" s="316" t="s">
        <v>2263</v>
      </c>
      <c r="B1677" s="318" t="s">
        <v>2256</v>
      </c>
      <c r="C1677" s="319"/>
      <c r="D1677" s="322" t="s">
        <v>50</v>
      </c>
      <c r="E1677" s="293" t="s">
        <v>1437</v>
      </c>
    </row>
    <row r="1678" spans="1:5" x14ac:dyDescent="0.25">
      <c r="A1678" s="317"/>
      <c r="B1678" s="320"/>
      <c r="C1678" s="321"/>
      <c r="D1678" s="323"/>
      <c r="E1678" s="294" t="s">
        <v>1438</v>
      </c>
    </row>
    <row r="1679" spans="1:5" x14ac:dyDescent="0.25">
      <c r="A1679" s="324" t="s">
        <v>2264</v>
      </c>
      <c r="B1679" s="326" t="s">
        <v>2256</v>
      </c>
      <c r="C1679" s="327"/>
      <c r="D1679" s="330" t="s">
        <v>50</v>
      </c>
      <c r="E1679" s="291" t="s">
        <v>1437</v>
      </c>
    </row>
    <row r="1680" spans="1:5" x14ac:dyDescent="0.25">
      <c r="A1680" s="332"/>
      <c r="B1680" s="333"/>
      <c r="C1680" s="334"/>
      <c r="D1680" s="335"/>
      <c r="E1680" s="292" t="s">
        <v>1438</v>
      </c>
    </row>
    <row r="1681" spans="1:5" x14ac:dyDescent="0.25">
      <c r="A1681" s="316" t="s">
        <v>2265</v>
      </c>
      <c r="B1681" s="318" t="s">
        <v>2262</v>
      </c>
      <c r="C1681" s="319"/>
      <c r="D1681" s="322" t="s">
        <v>50</v>
      </c>
      <c r="E1681" s="293" t="s">
        <v>1437</v>
      </c>
    </row>
    <row r="1682" spans="1:5" x14ac:dyDescent="0.25">
      <c r="A1682" s="317"/>
      <c r="B1682" s="320"/>
      <c r="C1682" s="321"/>
      <c r="D1682" s="323"/>
      <c r="E1682" s="294" t="s">
        <v>1438</v>
      </c>
    </row>
    <row r="1683" spans="1:5" x14ac:dyDescent="0.25">
      <c r="A1683" s="324" t="s">
        <v>2266</v>
      </c>
      <c r="B1683" s="326" t="s">
        <v>2262</v>
      </c>
      <c r="C1683" s="327"/>
      <c r="D1683" s="330" t="s">
        <v>50</v>
      </c>
      <c r="E1683" s="291" t="s">
        <v>1437</v>
      </c>
    </row>
    <row r="1684" spans="1:5" x14ac:dyDescent="0.25">
      <c r="A1684" s="332"/>
      <c r="B1684" s="333"/>
      <c r="C1684" s="334"/>
      <c r="D1684" s="335"/>
      <c r="E1684" s="292" t="s">
        <v>1438</v>
      </c>
    </row>
    <row r="1685" spans="1:5" x14ac:dyDescent="0.25">
      <c r="A1685" s="316" t="s">
        <v>2267</v>
      </c>
      <c r="B1685" s="318" t="s">
        <v>2256</v>
      </c>
      <c r="C1685" s="319"/>
      <c r="D1685" s="322" t="s">
        <v>50</v>
      </c>
      <c r="E1685" s="293" t="s">
        <v>1437</v>
      </c>
    </row>
    <row r="1686" spans="1:5" x14ac:dyDescent="0.25">
      <c r="A1686" s="317"/>
      <c r="B1686" s="320"/>
      <c r="C1686" s="321"/>
      <c r="D1686" s="323"/>
      <c r="E1686" s="294" t="s">
        <v>1438</v>
      </c>
    </row>
    <row r="1687" spans="1:5" x14ac:dyDescent="0.25">
      <c r="A1687" s="324" t="s">
        <v>2268</v>
      </c>
      <c r="B1687" s="326" t="s">
        <v>2256</v>
      </c>
      <c r="C1687" s="327"/>
      <c r="D1687" s="330" t="s">
        <v>50</v>
      </c>
      <c r="E1687" s="291" t="s">
        <v>1437</v>
      </c>
    </row>
    <row r="1688" spans="1:5" x14ac:dyDescent="0.25">
      <c r="A1688" s="332"/>
      <c r="B1688" s="333"/>
      <c r="C1688" s="334"/>
      <c r="D1688" s="335"/>
      <c r="E1688" s="292" t="s">
        <v>1438</v>
      </c>
    </row>
    <row r="1689" spans="1:5" x14ac:dyDescent="0.25">
      <c r="A1689" s="316" t="s">
        <v>2269</v>
      </c>
      <c r="B1689" s="318" t="s">
        <v>2256</v>
      </c>
      <c r="C1689" s="319"/>
      <c r="D1689" s="322" t="s">
        <v>50</v>
      </c>
      <c r="E1689" s="293" t="s">
        <v>1437</v>
      </c>
    </row>
    <row r="1690" spans="1:5" x14ac:dyDescent="0.25">
      <c r="A1690" s="317"/>
      <c r="B1690" s="320"/>
      <c r="C1690" s="321"/>
      <c r="D1690" s="323"/>
      <c r="E1690" s="294" t="s">
        <v>1438</v>
      </c>
    </row>
    <row r="1691" spans="1:5" x14ac:dyDescent="0.25">
      <c r="A1691" s="324" t="s">
        <v>2270</v>
      </c>
      <c r="B1691" s="326" t="s">
        <v>2262</v>
      </c>
      <c r="C1691" s="327"/>
      <c r="D1691" s="330" t="s">
        <v>50</v>
      </c>
      <c r="E1691" s="291" t="s">
        <v>1437</v>
      </c>
    </row>
    <row r="1692" spans="1:5" x14ac:dyDescent="0.25">
      <c r="A1692" s="332"/>
      <c r="B1692" s="333"/>
      <c r="C1692" s="334"/>
      <c r="D1692" s="335"/>
      <c r="E1692" s="292" t="s">
        <v>1438</v>
      </c>
    </row>
    <row r="1693" spans="1:5" x14ac:dyDescent="0.25">
      <c r="A1693" s="316" t="s">
        <v>2271</v>
      </c>
      <c r="B1693" s="318" t="s">
        <v>2256</v>
      </c>
      <c r="C1693" s="319"/>
      <c r="D1693" s="322" t="s">
        <v>50</v>
      </c>
      <c r="E1693" s="293" t="s">
        <v>1437</v>
      </c>
    </row>
    <row r="1694" spans="1:5" x14ac:dyDescent="0.25">
      <c r="A1694" s="317"/>
      <c r="B1694" s="320"/>
      <c r="C1694" s="321"/>
      <c r="D1694" s="323"/>
      <c r="E1694" s="294" t="s">
        <v>1438</v>
      </c>
    </row>
    <row r="1695" spans="1:5" x14ac:dyDescent="0.25">
      <c r="A1695" s="324" t="s">
        <v>2272</v>
      </c>
      <c r="B1695" s="326" t="s">
        <v>2256</v>
      </c>
      <c r="C1695" s="327"/>
      <c r="D1695" s="330" t="s">
        <v>50</v>
      </c>
      <c r="E1695" s="291" t="s">
        <v>1437</v>
      </c>
    </row>
    <row r="1696" spans="1:5" x14ac:dyDescent="0.25">
      <c r="A1696" s="332"/>
      <c r="B1696" s="333"/>
      <c r="C1696" s="334"/>
      <c r="D1696" s="335"/>
      <c r="E1696" s="292" t="s">
        <v>1438</v>
      </c>
    </row>
    <row r="1697" spans="1:5" x14ac:dyDescent="0.25">
      <c r="A1697" s="316" t="s">
        <v>2273</v>
      </c>
      <c r="B1697" s="318" t="s">
        <v>2256</v>
      </c>
      <c r="C1697" s="319"/>
      <c r="D1697" s="322" t="s">
        <v>50</v>
      </c>
      <c r="E1697" s="293" t="s">
        <v>1437</v>
      </c>
    </row>
    <row r="1698" spans="1:5" x14ac:dyDescent="0.25">
      <c r="A1698" s="317"/>
      <c r="B1698" s="320"/>
      <c r="C1698" s="321"/>
      <c r="D1698" s="323"/>
      <c r="E1698" s="294" t="s">
        <v>1438</v>
      </c>
    </row>
    <row r="1699" spans="1:5" x14ac:dyDescent="0.25">
      <c r="A1699" s="324" t="s">
        <v>2274</v>
      </c>
      <c r="B1699" s="326" t="s">
        <v>2256</v>
      </c>
      <c r="C1699" s="327"/>
      <c r="D1699" s="330" t="s">
        <v>50</v>
      </c>
      <c r="E1699" s="291" t="s">
        <v>1437</v>
      </c>
    </row>
    <row r="1700" spans="1:5" x14ac:dyDescent="0.25">
      <c r="A1700" s="332"/>
      <c r="B1700" s="333"/>
      <c r="C1700" s="334"/>
      <c r="D1700" s="335"/>
      <c r="E1700" s="292" t="s">
        <v>1438</v>
      </c>
    </row>
    <row r="1701" spans="1:5" x14ac:dyDescent="0.25">
      <c r="A1701" s="316" t="s">
        <v>2275</v>
      </c>
      <c r="B1701" s="318" t="s">
        <v>2256</v>
      </c>
      <c r="C1701" s="319"/>
      <c r="D1701" s="322" t="s">
        <v>50</v>
      </c>
      <c r="E1701" s="293" t="s">
        <v>1437</v>
      </c>
    </row>
    <row r="1702" spans="1:5" x14ac:dyDescent="0.25">
      <c r="A1702" s="317"/>
      <c r="B1702" s="320"/>
      <c r="C1702" s="321"/>
      <c r="D1702" s="323"/>
      <c r="E1702" s="294" t="s">
        <v>1438</v>
      </c>
    </row>
    <row r="1703" spans="1:5" x14ac:dyDescent="0.25">
      <c r="A1703" s="324" t="s">
        <v>2276</v>
      </c>
      <c r="B1703" s="326" t="s">
        <v>2256</v>
      </c>
      <c r="C1703" s="327"/>
      <c r="D1703" s="330" t="s">
        <v>50</v>
      </c>
      <c r="E1703" s="291" t="s">
        <v>1437</v>
      </c>
    </row>
    <row r="1704" spans="1:5" x14ac:dyDescent="0.25">
      <c r="A1704" s="332"/>
      <c r="B1704" s="333"/>
      <c r="C1704" s="334"/>
      <c r="D1704" s="335"/>
      <c r="E1704" s="292" t="s">
        <v>1438</v>
      </c>
    </row>
    <row r="1705" spans="1:5" x14ac:dyDescent="0.25">
      <c r="A1705" s="316" t="s">
        <v>2277</v>
      </c>
      <c r="B1705" s="318" t="s">
        <v>2278</v>
      </c>
      <c r="C1705" s="319"/>
      <c r="D1705" s="322" t="s">
        <v>50</v>
      </c>
      <c r="E1705" s="293" t="s">
        <v>1437</v>
      </c>
    </row>
    <row r="1706" spans="1:5" x14ac:dyDescent="0.25">
      <c r="A1706" s="317"/>
      <c r="B1706" s="320"/>
      <c r="C1706" s="321"/>
      <c r="D1706" s="323"/>
      <c r="E1706" s="294" t="s">
        <v>1438</v>
      </c>
    </row>
    <row r="1707" spans="1:5" x14ac:dyDescent="0.25">
      <c r="A1707" s="324" t="s">
        <v>2279</v>
      </c>
      <c r="B1707" s="326" t="s">
        <v>2278</v>
      </c>
      <c r="C1707" s="327"/>
      <c r="D1707" s="330" t="s">
        <v>50</v>
      </c>
      <c r="E1707" s="291" t="s">
        <v>1437</v>
      </c>
    </row>
    <row r="1708" spans="1:5" x14ac:dyDescent="0.25">
      <c r="A1708" s="332"/>
      <c r="B1708" s="333"/>
      <c r="C1708" s="334"/>
      <c r="D1708" s="335"/>
      <c r="E1708" s="292" t="s">
        <v>1438</v>
      </c>
    </row>
    <row r="1709" spans="1:5" x14ac:dyDescent="0.25">
      <c r="A1709" s="316" t="s">
        <v>2280</v>
      </c>
      <c r="B1709" s="318" t="s">
        <v>2278</v>
      </c>
      <c r="C1709" s="319"/>
      <c r="D1709" s="322" t="s">
        <v>50</v>
      </c>
      <c r="E1709" s="293" t="s">
        <v>1437</v>
      </c>
    </row>
    <row r="1710" spans="1:5" x14ac:dyDescent="0.25">
      <c r="A1710" s="317"/>
      <c r="B1710" s="320"/>
      <c r="C1710" s="321"/>
      <c r="D1710" s="323"/>
      <c r="E1710" s="294" t="s">
        <v>1438</v>
      </c>
    </row>
    <row r="1711" spans="1:5" x14ac:dyDescent="0.25">
      <c r="A1711" s="324" t="s">
        <v>2281</v>
      </c>
      <c r="B1711" s="326" t="s">
        <v>2278</v>
      </c>
      <c r="C1711" s="327"/>
      <c r="D1711" s="330" t="s">
        <v>50</v>
      </c>
      <c r="E1711" s="291" t="s">
        <v>1437</v>
      </c>
    </row>
    <row r="1712" spans="1:5" x14ac:dyDescent="0.25">
      <c r="A1712" s="332"/>
      <c r="B1712" s="333"/>
      <c r="C1712" s="334"/>
      <c r="D1712" s="335"/>
      <c r="E1712" s="292" t="s">
        <v>1438</v>
      </c>
    </row>
    <row r="1713" spans="1:5" x14ac:dyDescent="0.25">
      <c r="A1713" s="316" t="s">
        <v>2282</v>
      </c>
      <c r="B1713" s="318" t="s">
        <v>2278</v>
      </c>
      <c r="C1713" s="319"/>
      <c r="D1713" s="322" t="s">
        <v>50</v>
      </c>
      <c r="E1713" s="293" t="s">
        <v>1437</v>
      </c>
    </row>
    <row r="1714" spans="1:5" x14ac:dyDescent="0.25">
      <c r="A1714" s="317"/>
      <c r="B1714" s="320"/>
      <c r="C1714" s="321"/>
      <c r="D1714" s="323"/>
      <c r="E1714" s="294" t="s">
        <v>1438</v>
      </c>
    </row>
    <row r="1715" spans="1:5" x14ac:dyDescent="0.25">
      <c r="A1715" s="324" t="s">
        <v>2283</v>
      </c>
      <c r="B1715" s="326" t="s">
        <v>2278</v>
      </c>
      <c r="C1715" s="327"/>
      <c r="D1715" s="330" t="s">
        <v>50</v>
      </c>
      <c r="E1715" s="291" t="s">
        <v>1437</v>
      </c>
    </row>
    <row r="1716" spans="1:5" x14ac:dyDescent="0.25">
      <c r="A1716" s="332"/>
      <c r="B1716" s="333"/>
      <c r="C1716" s="334"/>
      <c r="D1716" s="335"/>
      <c r="E1716" s="292" t="s">
        <v>1438</v>
      </c>
    </row>
    <row r="1717" spans="1:5" x14ac:dyDescent="0.25">
      <c r="A1717" s="316" t="s">
        <v>2284</v>
      </c>
      <c r="B1717" s="318" t="s">
        <v>2278</v>
      </c>
      <c r="C1717" s="319"/>
      <c r="D1717" s="322" t="s">
        <v>50</v>
      </c>
      <c r="E1717" s="293" t="s">
        <v>1437</v>
      </c>
    </row>
    <row r="1718" spans="1:5" x14ac:dyDescent="0.25">
      <c r="A1718" s="317"/>
      <c r="B1718" s="320"/>
      <c r="C1718" s="321"/>
      <c r="D1718" s="323"/>
      <c r="E1718" s="294" t="s">
        <v>1438</v>
      </c>
    </row>
    <row r="1719" spans="1:5" x14ac:dyDescent="0.25">
      <c r="A1719" s="324" t="s">
        <v>2246</v>
      </c>
      <c r="B1719" s="326" t="s">
        <v>2278</v>
      </c>
      <c r="C1719" s="327"/>
      <c r="D1719" s="330" t="s">
        <v>50</v>
      </c>
      <c r="E1719" s="291" t="s">
        <v>1437</v>
      </c>
    </row>
    <row r="1720" spans="1:5" x14ac:dyDescent="0.25">
      <c r="A1720" s="332"/>
      <c r="B1720" s="333"/>
      <c r="C1720" s="334"/>
      <c r="D1720" s="335"/>
      <c r="E1720" s="292" t="s">
        <v>1438</v>
      </c>
    </row>
    <row r="1721" spans="1:5" x14ac:dyDescent="0.25">
      <c r="A1721" s="316" t="s">
        <v>2285</v>
      </c>
      <c r="B1721" s="318" t="s">
        <v>2286</v>
      </c>
      <c r="C1721" s="319"/>
      <c r="D1721" s="322" t="s">
        <v>50</v>
      </c>
      <c r="E1721" s="293" t="s">
        <v>1437</v>
      </c>
    </row>
    <row r="1722" spans="1:5" x14ac:dyDescent="0.25">
      <c r="A1722" s="317"/>
      <c r="B1722" s="320"/>
      <c r="C1722" s="321"/>
      <c r="D1722" s="323"/>
      <c r="E1722" s="294" t="s">
        <v>1438</v>
      </c>
    </row>
    <row r="1723" spans="1:5" x14ac:dyDescent="0.25">
      <c r="A1723" s="324" t="s">
        <v>2287</v>
      </c>
      <c r="B1723" s="326" t="s">
        <v>2286</v>
      </c>
      <c r="C1723" s="327"/>
      <c r="D1723" s="330" t="s">
        <v>50</v>
      </c>
      <c r="E1723" s="291" t="s">
        <v>1437</v>
      </c>
    </row>
    <row r="1724" spans="1:5" x14ac:dyDescent="0.25">
      <c r="A1724" s="332"/>
      <c r="B1724" s="333"/>
      <c r="C1724" s="334"/>
      <c r="D1724" s="335"/>
      <c r="E1724" s="292" t="s">
        <v>1438</v>
      </c>
    </row>
    <row r="1725" spans="1:5" x14ac:dyDescent="0.25">
      <c r="A1725" s="316" t="s">
        <v>2288</v>
      </c>
      <c r="B1725" s="318" t="s">
        <v>2286</v>
      </c>
      <c r="C1725" s="319"/>
      <c r="D1725" s="322" t="s">
        <v>50</v>
      </c>
      <c r="E1725" s="293" t="s">
        <v>1437</v>
      </c>
    </row>
    <row r="1726" spans="1:5" x14ac:dyDescent="0.25">
      <c r="A1726" s="317"/>
      <c r="B1726" s="320"/>
      <c r="C1726" s="321"/>
      <c r="D1726" s="323"/>
      <c r="E1726" s="294" t="s">
        <v>1438</v>
      </c>
    </row>
    <row r="1727" spans="1:5" x14ac:dyDescent="0.25">
      <c r="A1727" s="324" t="s">
        <v>2289</v>
      </c>
      <c r="B1727" s="326" t="s">
        <v>2286</v>
      </c>
      <c r="C1727" s="327"/>
      <c r="D1727" s="330" t="s">
        <v>50</v>
      </c>
      <c r="E1727" s="291" t="s">
        <v>1437</v>
      </c>
    </row>
    <row r="1728" spans="1:5" x14ac:dyDescent="0.25">
      <c r="A1728" s="332"/>
      <c r="B1728" s="333"/>
      <c r="C1728" s="334"/>
      <c r="D1728" s="335"/>
      <c r="E1728" s="292" t="s">
        <v>1438</v>
      </c>
    </row>
    <row r="1729" spans="1:5" x14ac:dyDescent="0.25">
      <c r="A1729" s="316" t="s">
        <v>2290</v>
      </c>
      <c r="B1729" s="318" t="s">
        <v>2286</v>
      </c>
      <c r="C1729" s="319"/>
      <c r="D1729" s="322" t="s">
        <v>50</v>
      </c>
      <c r="E1729" s="293" t="s">
        <v>1437</v>
      </c>
    </row>
    <row r="1730" spans="1:5" x14ac:dyDescent="0.25">
      <c r="A1730" s="317"/>
      <c r="B1730" s="320"/>
      <c r="C1730" s="321"/>
      <c r="D1730" s="323"/>
      <c r="E1730" s="294" t="s">
        <v>1438</v>
      </c>
    </row>
    <row r="1731" spans="1:5" x14ac:dyDescent="0.25">
      <c r="A1731" s="324" t="s">
        <v>2291</v>
      </c>
      <c r="B1731" s="326" t="s">
        <v>2286</v>
      </c>
      <c r="C1731" s="327"/>
      <c r="D1731" s="330" t="s">
        <v>50</v>
      </c>
      <c r="E1731" s="291" t="s">
        <v>1437</v>
      </c>
    </row>
    <row r="1732" spans="1:5" x14ac:dyDescent="0.25">
      <c r="A1732" s="332"/>
      <c r="B1732" s="333"/>
      <c r="C1732" s="334"/>
      <c r="D1732" s="335"/>
      <c r="E1732" s="292" t="s">
        <v>1438</v>
      </c>
    </row>
    <row r="1733" spans="1:5" x14ac:dyDescent="0.25">
      <c r="A1733" s="316" t="s">
        <v>2292</v>
      </c>
      <c r="B1733" s="318" t="s">
        <v>2286</v>
      </c>
      <c r="C1733" s="319"/>
      <c r="D1733" s="322" t="s">
        <v>50</v>
      </c>
      <c r="E1733" s="293" t="s">
        <v>1437</v>
      </c>
    </row>
    <row r="1734" spans="1:5" x14ac:dyDescent="0.25">
      <c r="A1734" s="317"/>
      <c r="B1734" s="320"/>
      <c r="C1734" s="321"/>
      <c r="D1734" s="323"/>
      <c r="E1734" s="294" t="s">
        <v>1438</v>
      </c>
    </row>
    <row r="1735" spans="1:5" x14ac:dyDescent="0.25">
      <c r="A1735" s="324" t="s">
        <v>2293</v>
      </c>
      <c r="B1735" s="326" t="s">
        <v>2286</v>
      </c>
      <c r="C1735" s="327"/>
      <c r="D1735" s="330" t="s">
        <v>50</v>
      </c>
      <c r="E1735" s="291" t="s">
        <v>1437</v>
      </c>
    </row>
    <row r="1736" spans="1:5" x14ac:dyDescent="0.25">
      <c r="A1736" s="332"/>
      <c r="B1736" s="333"/>
      <c r="C1736" s="334"/>
      <c r="D1736" s="335"/>
      <c r="E1736" s="292" t="s">
        <v>1438</v>
      </c>
    </row>
    <row r="1737" spans="1:5" x14ac:dyDescent="0.25">
      <c r="A1737" s="316" t="s">
        <v>2294</v>
      </c>
      <c r="B1737" s="318" t="s">
        <v>2286</v>
      </c>
      <c r="C1737" s="319"/>
      <c r="D1737" s="322" t="s">
        <v>50</v>
      </c>
      <c r="E1737" s="293" t="s">
        <v>1437</v>
      </c>
    </row>
    <row r="1738" spans="1:5" x14ac:dyDescent="0.25">
      <c r="A1738" s="317"/>
      <c r="B1738" s="320"/>
      <c r="C1738" s="321"/>
      <c r="D1738" s="323"/>
      <c r="E1738" s="294" t="s">
        <v>1438</v>
      </c>
    </row>
    <row r="1739" spans="1:5" x14ac:dyDescent="0.25">
      <c r="A1739" s="324" t="s">
        <v>2295</v>
      </c>
      <c r="B1739" s="326" t="s">
        <v>2286</v>
      </c>
      <c r="C1739" s="327"/>
      <c r="D1739" s="330" t="s">
        <v>50</v>
      </c>
      <c r="E1739" s="291" t="s">
        <v>1437</v>
      </c>
    </row>
    <row r="1740" spans="1:5" x14ac:dyDescent="0.25">
      <c r="A1740" s="332"/>
      <c r="B1740" s="333"/>
      <c r="C1740" s="334"/>
      <c r="D1740" s="335"/>
      <c r="E1740" s="292" t="s">
        <v>1438</v>
      </c>
    </row>
    <row r="1741" spans="1:5" x14ac:dyDescent="0.25">
      <c r="A1741" s="316" t="s">
        <v>2296</v>
      </c>
      <c r="B1741" s="318" t="s">
        <v>2286</v>
      </c>
      <c r="C1741" s="319"/>
      <c r="D1741" s="322" t="s">
        <v>50</v>
      </c>
      <c r="E1741" s="293" t="s">
        <v>1437</v>
      </c>
    </row>
    <row r="1742" spans="1:5" x14ac:dyDescent="0.25">
      <c r="A1742" s="317"/>
      <c r="B1742" s="320"/>
      <c r="C1742" s="321"/>
      <c r="D1742" s="323"/>
      <c r="E1742" s="294" t="s">
        <v>1438</v>
      </c>
    </row>
    <row r="1743" spans="1:5" x14ac:dyDescent="0.25">
      <c r="A1743" s="324" t="s">
        <v>2297</v>
      </c>
      <c r="B1743" s="326" t="s">
        <v>2286</v>
      </c>
      <c r="C1743" s="327"/>
      <c r="D1743" s="330" t="s">
        <v>50</v>
      </c>
      <c r="E1743" s="291" t="s">
        <v>1437</v>
      </c>
    </row>
    <row r="1744" spans="1:5" x14ac:dyDescent="0.25">
      <c r="A1744" s="332"/>
      <c r="B1744" s="333"/>
      <c r="C1744" s="334"/>
      <c r="D1744" s="335"/>
      <c r="E1744" s="292" t="s">
        <v>1438</v>
      </c>
    </row>
    <row r="1745" spans="1:5" x14ac:dyDescent="0.25">
      <c r="A1745" s="316" t="s">
        <v>2298</v>
      </c>
      <c r="B1745" s="318" t="s">
        <v>2286</v>
      </c>
      <c r="C1745" s="319"/>
      <c r="D1745" s="322" t="s">
        <v>50</v>
      </c>
      <c r="E1745" s="293" t="s">
        <v>1437</v>
      </c>
    </row>
    <row r="1746" spans="1:5" x14ac:dyDescent="0.25">
      <c r="A1746" s="317"/>
      <c r="B1746" s="320"/>
      <c r="C1746" s="321"/>
      <c r="D1746" s="323"/>
      <c r="E1746" s="294" t="s">
        <v>1438</v>
      </c>
    </row>
    <row r="1747" spans="1:5" x14ac:dyDescent="0.25">
      <c r="A1747" s="324" t="s">
        <v>2299</v>
      </c>
      <c r="B1747" s="326" t="s">
        <v>2300</v>
      </c>
      <c r="C1747" s="327"/>
      <c r="D1747" s="330" t="s">
        <v>50</v>
      </c>
      <c r="E1747" s="291" t="s">
        <v>1437</v>
      </c>
    </row>
    <row r="1748" spans="1:5" x14ac:dyDescent="0.25">
      <c r="A1748" s="332"/>
      <c r="B1748" s="333"/>
      <c r="C1748" s="334"/>
      <c r="D1748" s="335"/>
      <c r="E1748" s="292" t="s">
        <v>1438</v>
      </c>
    </row>
    <row r="1749" spans="1:5" x14ac:dyDescent="0.25">
      <c r="A1749" s="316" t="s">
        <v>2301</v>
      </c>
      <c r="B1749" s="318" t="s">
        <v>2300</v>
      </c>
      <c r="C1749" s="319"/>
      <c r="D1749" s="322" t="s">
        <v>50</v>
      </c>
      <c r="E1749" s="293" t="s">
        <v>1437</v>
      </c>
    </row>
    <row r="1750" spans="1:5" x14ac:dyDescent="0.25">
      <c r="A1750" s="317"/>
      <c r="B1750" s="320"/>
      <c r="C1750" s="321"/>
      <c r="D1750" s="323"/>
      <c r="E1750" s="294" t="s">
        <v>1438</v>
      </c>
    </row>
    <row r="1751" spans="1:5" x14ac:dyDescent="0.25">
      <c r="A1751" s="324" t="s">
        <v>2302</v>
      </c>
      <c r="B1751" s="326" t="s">
        <v>2300</v>
      </c>
      <c r="C1751" s="327"/>
      <c r="D1751" s="330" t="s">
        <v>50</v>
      </c>
      <c r="E1751" s="291" t="s">
        <v>1437</v>
      </c>
    </row>
    <row r="1752" spans="1:5" x14ac:dyDescent="0.25">
      <c r="A1752" s="332"/>
      <c r="B1752" s="333"/>
      <c r="C1752" s="334"/>
      <c r="D1752" s="335"/>
      <c r="E1752" s="292" t="s">
        <v>1438</v>
      </c>
    </row>
    <row r="1753" spans="1:5" x14ac:dyDescent="0.25">
      <c r="A1753" s="316" t="s">
        <v>2303</v>
      </c>
      <c r="B1753" s="318" t="s">
        <v>2300</v>
      </c>
      <c r="C1753" s="319"/>
      <c r="D1753" s="322" t="s">
        <v>50</v>
      </c>
      <c r="E1753" s="293" t="s">
        <v>1437</v>
      </c>
    </row>
    <row r="1754" spans="1:5" x14ac:dyDescent="0.25">
      <c r="A1754" s="317"/>
      <c r="B1754" s="320"/>
      <c r="C1754" s="321"/>
      <c r="D1754" s="323"/>
      <c r="E1754" s="294" t="s">
        <v>1438</v>
      </c>
    </row>
    <row r="1755" spans="1:5" x14ac:dyDescent="0.25">
      <c r="A1755" s="324" t="s">
        <v>2304</v>
      </c>
      <c r="B1755" s="326" t="s">
        <v>2300</v>
      </c>
      <c r="C1755" s="327"/>
      <c r="D1755" s="330" t="s">
        <v>50</v>
      </c>
      <c r="E1755" s="291" t="s">
        <v>1437</v>
      </c>
    </row>
    <row r="1756" spans="1:5" x14ac:dyDescent="0.25">
      <c r="A1756" s="332"/>
      <c r="B1756" s="333"/>
      <c r="C1756" s="334"/>
      <c r="D1756" s="335"/>
      <c r="E1756" s="292" t="s">
        <v>1438</v>
      </c>
    </row>
    <row r="1757" spans="1:5" x14ac:dyDescent="0.25">
      <c r="A1757" s="316" t="s">
        <v>2305</v>
      </c>
      <c r="B1757" s="318" t="s">
        <v>2306</v>
      </c>
      <c r="C1757" s="319"/>
      <c r="D1757" s="322" t="s">
        <v>50</v>
      </c>
      <c r="E1757" s="293" t="s">
        <v>1437</v>
      </c>
    </row>
    <row r="1758" spans="1:5" x14ac:dyDescent="0.25">
      <c r="A1758" s="317"/>
      <c r="B1758" s="320"/>
      <c r="C1758" s="321"/>
      <c r="D1758" s="323"/>
      <c r="E1758" s="294" t="s">
        <v>1438</v>
      </c>
    </row>
    <row r="1759" spans="1:5" x14ac:dyDescent="0.25">
      <c r="A1759" s="324" t="s">
        <v>2307</v>
      </c>
      <c r="B1759" s="326" t="s">
        <v>2306</v>
      </c>
      <c r="C1759" s="327"/>
      <c r="D1759" s="330" t="s">
        <v>50</v>
      </c>
      <c r="E1759" s="291" t="s">
        <v>1437</v>
      </c>
    </row>
    <row r="1760" spans="1:5" x14ac:dyDescent="0.25">
      <c r="A1760" s="332"/>
      <c r="B1760" s="333"/>
      <c r="C1760" s="334"/>
      <c r="D1760" s="335"/>
      <c r="E1760" s="292" t="s">
        <v>1438</v>
      </c>
    </row>
    <row r="1761" spans="1:5" x14ac:dyDescent="0.25">
      <c r="A1761" s="316" t="s">
        <v>2308</v>
      </c>
      <c r="B1761" s="318" t="s">
        <v>2306</v>
      </c>
      <c r="C1761" s="319"/>
      <c r="D1761" s="322" t="s">
        <v>50</v>
      </c>
      <c r="E1761" s="293" t="s">
        <v>1437</v>
      </c>
    </row>
    <row r="1762" spans="1:5" x14ac:dyDescent="0.25">
      <c r="A1762" s="317"/>
      <c r="B1762" s="320"/>
      <c r="C1762" s="321"/>
      <c r="D1762" s="323"/>
      <c r="E1762" s="294" t="s">
        <v>1438</v>
      </c>
    </row>
    <row r="1763" spans="1:5" x14ac:dyDescent="0.25">
      <c r="A1763" s="324" t="s">
        <v>2309</v>
      </c>
      <c r="B1763" s="326" t="s">
        <v>2306</v>
      </c>
      <c r="C1763" s="327"/>
      <c r="D1763" s="330" t="s">
        <v>50</v>
      </c>
      <c r="E1763" s="291" t="s">
        <v>1437</v>
      </c>
    </row>
    <row r="1764" spans="1:5" x14ac:dyDescent="0.25">
      <c r="A1764" s="332"/>
      <c r="B1764" s="333"/>
      <c r="C1764" s="334"/>
      <c r="D1764" s="335"/>
      <c r="E1764" s="292" t="s">
        <v>1438</v>
      </c>
    </row>
    <row r="1765" spans="1:5" x14ac:dyDescent="0.25">
      <c r="A1765" s="316" t="s">
        <v>2310</v>
      </c>
      <c r="B1765" s="318" t="s">
        <v>2311</v>
      </c>
      <c r="C1765" s="319"/>
      <c r="D1765" s="322" t="s">
        <v>50</v>
      </c>
      <c r="E1765" s="293" t="s">
        <v>1437</v>
      </c>
    </row>
    <row r="1766" spans="1:5" x14ac:dyDescent="0.25">
      <c r="A1766" s="317"/>
      <c r="B1766" s="320"/>
      <c r="C1766" s="321"/>
      <c r="D1766" s="323"/>
      <c r="E1766" s="294" t="s">
        <v>1438</v>
      </c>
    </row>
    <row r="1767" spans="1:5" x14ac:dyDescent="0.25">
      <c r="A1767" s="324" t="s">
        <v>2312</v>
      </c>
      <c r="B1767" s="326" t="s">
        <v>2311</v>
      </c>
      <c r="C1767" s="327"/>
      <c r="D1767" s="330" t="s">
        <v>50</v>
      </c>
      <c r="E1767" s="291" t="s">
        <v>1437</v>
      </c>
    </row>
    <row r="1768" spans="1:5" x14ac:dyDescent="0.25">
      <c r="A1768" s="332"/>
      <c r="B1768" s="333"/>
      <c r="C1768" s="334"/>
      <c r="D1768" s="335"/>
      <c r="E1768" s="292" t="s">
        <v>1438</v>
      </c>
    </row>
    <row r="1769" spans="1:5" x14ac:dyDescent="0.25">
      <c r="A1769" s="316" t="s">
        <v>2313</v>
      </c>
      <c r="B1769" s="318" t="s">
        <v>2311</v>
      </c>
      <c r="C1769" s="319"/>
      <c r="D1769" s="322" t="s">
        <v>50</v>
      </c>
      <c r="E1769" s="293" t="s">
        <v>1437</v>
      </c>
    </row>
    <row r="1770" spans="1:5" x14ac:dyDescent="0.25">
      <c r="A1770" s="317"/>
      <c r="B1770" s="320"/>
      <c r="C1770" s="321"/>
      <c r="D1770" s="323"/>
      <c r="E1770" s="294" t="s">
        <v>1438</v>
      </c>
    </row>
    <row r="1771" spans="1:5" x14ac:dyDescent="0.25">
      <c r="A1771" s="324" t="s">
        <v>2314</v>
      </c>
      <c r="B1771" s="326" t="s">
        <v>2311</v>
      </c>
      <c r="C1771" s="327"/>
      <c r="D1771" s="330" t="s">
        <v>50</v>
      </c>
      <c r="E1771" s="291" t="s">
        <v>1437</v>
      </c>
    </row>
    <row r="1772" spans="1:5" x14ac:dyDescent="0.25">
      <c r="A1772" s="332"/>
      <c r="B1772" s="333"/>
      <c r="C1772" s="334"/>
      <c r="D1772" s="335"/>
      <c r="E1772" s="292" t="s">
        <v>1438</v>
      </c>
    </row>
    <row r="1773" spans="1:5" x14ac:dyDescent="0.25">
      <c r="A1773" s="316" t="s">
        <v>2315</v>
      </c>
      <c r="B1773" s="318" t="s">
        <v>2311</v>
      </c>
      <c r="C1773" s="319"/>
      <c r="D1773" s="322" t="s">
        <v>50</v>
      </c>
      <c r="E1773" s="293" t="s">
        <v>1437</v>
      </c>
    </row>
    <row r="1774" spans="1:5" x14ac:dyDescent="0.25">
      <c r="A1774" s="317"/>
      <c r="B1774" s="320"/>
      <c r="C1774" s="321"/>
      <c r="D1774" s="323"/>
      <c r="E1774" s="294" t="s">
        <v>1438</v>
      </c>
    </row>
    <row r="1775" spans="1:5" x14ac:dyDescent="0.25">
      <c r="A1775" s="324" t="s">
        <v>2316</v>
      </c>
      <c r="B1775" s="326" t="s">
        <v>2311</v>
      </c>
      <c r="C1775" s="327"/>
      <c r="D1775" s="330" t="s">
        <v>50</v>
      </c>
      <c r="E1775" s="291" t="s">
        <v>1437</v>
      </c>
    </row>
    <row r="1776" spans="1:5" x14ac:dyDescent="0.25">
      <c r="A1776" s="332"/>
      <c r="B1776" s="333"/>
      <c r="C1776" s="334"/>
      <c r="D1776" s="335"/>
      <c r="E1776" s="292" t="s">
        <v>1438</v>
      </c>
    </row>
    <row r="1777" spans="1:5" x14ac:dyDescent="0.25">
      <c r="A1777" s="316" t="s">
        <v>2317</v>
      </c>
      <c r="B1777" s="318" t="s">
        <v>2311</v>
      </c>
      <c r="C1777" s="319"/>
      <c r="D1777" s="322" t="s">
        <v>50</v>
      </c>
      <c r="E1777" s="293" t="s">
        <v>1437</v>
      </c>
    </row>
    <row r="1778" spans="1:5" x14ac:dyDescent="0.25">
      <c r="A1778" s="317"/>
      <c r="B1778" s="320"/>
      <c r="C1778" s="321"/>
      <c r="D1778" s="323"/>
      <c r="E1778" s="294" t="s">
        <v>1438</v>
      </c>
    </row>
    <row r="1779" spans="1:5" x14ac:dyDescent="0.25">
      <c r="A1779" s="324" t="s">
        <v>2318</v>
      </c>
      <c r="B1779" s="326" t="s">
        <v>2311</v>
      </c>
      <c r="C1779" s="327"/>
      <c r="D1779" s="330" t="s">
        <v>50</v>
      </c>
      <c r="E1779" s="291" t="s">
        <v>1437</v>
      </c>
    </row>
    <row r="1780" spans="1:5" x14ac:dyDescent="0.25">
      <c r="A1780" s="332"/>
      <c r="B1780" s="333"/>
      <c r="C1780" s="334"/>
      <c r="D1780" s="335"/>
      <c r="E1780" s="292" t="s">
        <v>1438</v>
      </c>
    </row>
    <row r="1781" spans="1:5" x14ac:dyDescent="0.25">
      <c r="A1781" s="316" t="s">
        <v>2319</v>
      </c>
      <c r="B1781" s="318" t="s">
        <v>2311</v>
      </c>
      <c r="C1781" s="319"/>
      <c r="D1781" s="322" t="s">
        <v>50</v>
      </c>
      <c r="E1781" s="293" t="s">
        <v>1437</v>
      </c>
    </row>
    <row r="1782" spans="1:5" x14ac:dyDescent="0.25">
      <c r="A1782" s="317"/>
      <c r="B1782" s="320"/>
      <c r="C1782" s="321"/>
      <c r="D1782" s="323"/>
      <c r="E1782" s="294" t="s">
        <v>1438</v>
      </c>
    </row>
    <row r="1783" spans="1:5" x14ac:dyDescent="0.25">
      <c r="A1783" s="324" t="s">
        <v>2320</v>
      </c>
      <c r="B1783" s="326" t="s">
        <v>2321</v>
      </c>
      <c r="C1783" s="327"/>
      <c r="D1783" s="330" t="s">
        <v>50</v>
      </c>
      <c r="E1783" s="291" t="s">
        <v>1437</v>
      </c>
    </row>
    <row r="1784" spans="1:5" x14ac:dyDescent="0.25">
      <c r="A1784" s="332"/>
      <c r="B1784" s="333"/>
      <c r="C1784" s="334"/>
      <c r="D1784" s="335"/>
      <c r="E1784" s="292" t="s">
        <v>1438</v>
      </c>
    </row>
    <row r="1785" spans="1:5" x14ac:dyDescent="0.25">
      <c r="A1785" s="316" t="s">
        <v>2322</v>
      </c>
      <c r="B1785" s="318" t="s">
        <v>2321</v>
      </c>
      <c r="C1785" s="319"/>
      <c r="D1785" s="322" t="s">
        <v>50</v>
      </c>
      <c r="E1785" s="293" t="s">
        <v>1437</v>
      </c>
    </row>
    <row r="1786" spans="1:5" x14ac:dyDescent="0.25">
      <c r="A1786" s="317"/>
      <c r="B1786" s="320"/>
      <c r="C1786" s="321"/>
      <c r="D1786" s="323"/>
      <c r="E1786" s="294" t="s">
        <v>1438</v>
      </c>
    </row>
    <row r="1787" spans="1:5" x14ac:dyDescent="0.25">
      <c r="A1787" s="324" t="s">
        <v>2323</v>
      </c>
      <c r="B1787" s="326" t="s">
        <v>2321</v>
      </c>
      <c r="C1787" s="327"/>
      <c r="D1787" s="330" t="s">
        <v>50</v>
      </c>
      <c r="E1787" s="291" t="s">
        <v>1437</v>
      </c>
    </row>
    <row r="1788" spans="1:5" x14ac:dyDescent="0.25">
      <c r="A1788" s="332"/>
      <c r="B1788" s="333"/>
      <c r="C1788" s="334"/>
      <c r="D1788" s="335"/>
      <c r="E1788" s="292" t="s">
        <v>1438</v>
      </c>
    </row>
    <row r="1789" spans="1:5" x14ac:dyDescent="0.25">
      <c r="A1789" s="316" t="s">
        <v>2324</v>
      </c>
      <c r="B1789" s="318" t="s">
        <v>2321</v>
      </c>
      <c r="C1789" s="319"/>
      <c r="D1789" s="322" t="s">
        <v>50</v>
      </c>
      <c r="E1789" s="293" t="s">
        <v>1437</v>
      </c>
    </row>
    <row r="1790" spans="1:5" x14ac:dyDescent="0.25">
      <c r="A1790" s="317"/>
      <c r="B1790" s="320"/>
      <c r="C1790" s="321"/>
      <c r="D1790" s="323"/>
      <c r="E1790" s="294" t="s">
        <v>1438</v>
      </c>
    </row>
    <row r="1791" spans="1:5" x14ac:dyDescent="0.25">
      <c r="A1791" s="324" t="s">
        <v>2325</v>
      </c>
      <c r="B1791" s="326" t="s">
        <v>2321</v>
      </c>
      <c r="C1791" s="327"/>
      <c r="D1791" s="330" t="s">
        <v>50</v>
      </c>
      <c r="E1791" s="291" t="s">
        <v>1437</v>
      </c>
    </row>
    <row r="1792" spans="1:5" x14ac:dyDescent="0.25">
      <c r="A1792" s="332"/>
      <c r="B1792" s="333"/>
      <c r="C1792" s="334"/>
      <c r="D1792" s="335"/>
      <c r="E1792" s="292" t="s">
        <v>1438</v>
      </c>
    </row>
    <row r="1793" spans="1:5" x14ac:dyDescent="0.25">
      <c r="A1793" s="316" t="s">
        <v>2326</v>
      </c>
      <c r="B1793" s="318" t="s">
        <v>2321</v>
      </c>
      <c r="C1793" s="319"/>
      <c r="D1793" s="322" t="s">
        <v>50</v>
      </c>
      <c r="E1793" s="293" t="s">
        <v>1437</v>
      </c>
    </row>
    <row r="1794" spans="1:5" x14ac:dyDescent="0.25">
      <c r="A1794" s="317"/>
      <c r="B1794" s="320"/>
      <c r="C1794" s="321"/>
      <c r="D1794" s="323"/>
      <c r="E1794" s="294" t="s">
        <v>1438</v>
      </c>
    </row>
    <row r="1795" spans="1:5" x14ac:dyDescent="0.25">
      <c r="A1795" s="324" t="s">
        <v>2327</v>
      </c>
      <c r="B1795" s="326" t="s">
        <v>2321</v>
      </c>
      <c r="C1795" s="327"/>
      <c r="D1795" s="330" t="s">
        <v>50</v>
      </c>
      <c r="E1795" s="291" t="s">
        <v>1437</v>
      </c>
    </row>
    <row r="1796" spans="1:5" x14ac:dyDescent="0.25">
      <c r="A1796" s="332"/>
      <c r="B1796" s="333"/>
      <c r="C1796" s="334"/>
      <c r="D1796" s="335"/>
      <c r="E1796" s="292" t="s">
        <v>1438</v>
      </c>
    </row>
    <row r="1797" spans="1:5" x14ac:dyDescent="0.25">
      <c r="A1797" s="316" t="s">
        <v>2328</v>
      </c>
      <c r="B1797" s="318" t="s">
        <v>2321</v>
      </c>
      <c r="C1797" s="319"/>
      <c r="D1797" s="322" t="s">
        <v>50</v>
      </c>
      <c r="E1797" s="293" t="s">
        <v>1437</v>
      </c>
    </row>
    <row r="1798" spans="1:5" x14ac:dyDescent="0.25">
      <c r="A1798" s="317"/>
      <c r="B1798" s="320"/>
      <c r="C1798" s="321"/>
      <c r="D1798" s="323"/>
      <c r="E1798" s="294" t="s">
        <v>1438</v>
      </c>
    </row>
    <row r="1799" spans="1:5" x14ac:dyDescent="0.25">
      <c r="A1799" s="324" t="s">
        <v>2329</v>
      </c>
      <c r="B1799" s="326" t="s">
        <v>2330</v>
      </c>
      <c r="C1799" s="327"/>
      <c r="D1799" s="330" t="s">
        <v>50</v>
      </c>
      <c r="E1799" s="291" t="s">
        <v>1437</v>
      </c>
    </row>
    <row r="1800" spans="1:5" x14ac:dyDescent="0.25">
      <c r="A1800" s="332"/>
      <c r="B1800" s="333"/>
      <c r="C1800" s="334"/>
      <c r="D1800" s="335"/>
      <c r="E1800" s="292" t="s">
        <v>1438</v>
      </c>
    </row>
    <row r="1801" spans="1:5" x14ac:dyDescent="0.25">
      <c r="A1801" s="316" t="s">
        <v>2331</v>
      </c>
      <c r="B1801" s="318" t="s">
        <v>2330</v>
      </c>
      <c r="C1801" s="319"/>
      <c r="D1801" s="322" t="s">
        <v>50</v>
      </c>
      <c r="E1801" s="293" t="s">
        <v>1437</v>
      </c>
    </row>
    <row r="1802" spans="1:5" x14ac:dyDescent="0.25">
      <c r="A1802" s="317"/>
      <c r="B1802" s="320"/>
      <c r="C1802" s="321"/>
      <c r="D1802" s="323"/>
      <c r="E1802" s="294" t="s">
        <v>1438</v>
      </c>
    </row>
    <row r="1803" spans="1:5" x14ac:dyDescent="0.25">
      <c r="A1803" s="324" t="s">
        <v>2332</v>
      </c>
      <c r="B1803" s="326" t="s">
        <v>2330</v>
      </c>
      <c r="C1803" s="327"/>
      <c r="D1803" s="330" t="s">
        <v>50</v>
      </c>
      <c r="E1803" s="291" t="s">
        <v>1437</v>
      </c>
    </row>
    <row r="1804" spans="1:5" x14ac:dyDescent="0.25">
      <c r="A1804" s="332"/>
      <c r="B1804" s="333"/>
      <c r="C1804" s="334"/>
      <c r="D1804" s="335"/>
      <c r="E1804" s="292" t="s">
        <v>1438</v>
      </c>
    </row>
    <row r="1805" spans="1:5" x14ac:dyDescent="0.25">
      <c r="A1805" s="316" t="s">
        <v>2333</v>
      </c>
      <c r="B1805" s="318" t="s">
        <v>2330</v>
      </c>
      <c r="C1805" s="319"/>
      <c r="D1805" s="322" t="s">
        <v>50</v>
      </c>
      <c r="E1805" s="293" t="s">
        <v>1437</v>
      </c>
    </row>
    <row r="1806" spans="1:5" x14ac:dyDescent="0.25">
      <c r="A1806" s="317"/>
      <c r="B1806" s="320"/>
      <c r="C1806" s="321"/>
      <c r="D1806" s="323"/>
      <c r="E1806" s="294" t="s">
        <v>1438</v>
      </c>
    </row>
    <row r="1807" spans="1:5" x14ac:dyDescent="0.25">
      <c r="A1807" s="324" t="s">
        <v>2334</v>
      </c>
      <c r="B1807" s="326" t="s">
        <v>2330</v>
      </c>
      <c r="C1807" s="327"/>
      <c r="D1807" s="330" t="s">
        <v>50</v>
      </c>
      <c r="E1807" s="291" t="s">
        <v>1437</v>
      </c>
    </row>
    <row r="1808" spans="1:5" x14ac:dyDescent="0.25">
      <c r="A1808" s="332"/>
      <c r="B1808" s="333"/>
      <c r="C1808" s="334"/>
      <c r="D1808" s="335"/>
      <c r="E1808" s="292" t="s">
        <v>1438</v>
      </c>
    </row>
    <row r="1809" spans="1:5" x14ac:dyDescent="0.25">
      <c r="A1809" s="316" t="s">
        <v>2335</v>
      </c>
      <c r="B1809" s="318" t="s">
        <v>2330</v>
      </c>
      <c r="C1809" s="319"/>
      <c r="D1809" s="322" t="s">
        <v>50</v>
      </c>
      <c r="E1809" s="293" t="s">
        <v>1437</v>
      </c>
    </row>
    <row r="1810" spans="1:5" x14ac:dyDescent="0.25">
      <c r="A1810" s="317"/>
      <c r="B1810" s="320"/>
      <c r="C1810" s="321"/>
      <c r="D1810" s="323"/>
      <c r="E1810" s="294" t="s">
        <v>1438</v>
      </c>
    </row>
    <row r="1811" spans="1:5" x14ac:dyDescent="0.25">
      <c r="A1811" s="324" t="s">
        <v>2336</v>
      </c>
      <c r="B1811" s="326" t="s">
        <v>2330</v>
      </c>
      <c r="C1811" s="327"/>
      <c r="D1811" s="330" t="s">
        <v>50</v>
      </c>
      <c r="E1811" s="291" t="s">
        <v>1437</v>
      </c>
    </row>
    <row r="1812" spans="1:5" x14ac:dyDescent="0.25">
      <c r="A1812" s="332"/>
      <c r="B1812" s="333"/>
      <c r="C1812" s="334"/>
      <c r="D1812" s="335"/>
      <c r="E1812" s="292" t="s">
        <v>1438</v>
      </c>
    </row>
    <row r="1813" spans="1:5" x14ac:dyDescent="0.25">
      <c r="A1813" s="316" t="s">
        <v>2337</v>
      </c>
      <c r="B1813" s="318" t="s">
        <v>2330</v>
      </c>
      <c r="C1813" s="319"/>
      <c r="D1813" s="322" t="s">
        <v>50</v>
      </c>
      <c r="E1813" s="293" t="s">
        <v>1437</v>
      </c>
    </row>
    <row r="1814" spans="1:5" x14ac:dyDescent="0.25">
      <c r="A1814" s="317"/>
      <c r="B1814" s="320"/>
      <c r="C1814" s="321"/>
      <c r="D1814" s="323"/>
      <c r="E1814" s="294" t="s">
        <v>1438</v>
      </c>
    </row>
    <row r="1815" spans="1:5" x14ac:dyDescent="0.25">
      <c r="A1815" s="324" t="s">
        <v>2338</v>
      </c>
      <c r="B1815" s="326" t="s">
        <v>2330</v>
      </c>
      <c r="C1815" s="327"/>
      <c r="D1815" s="330" t="s">
        <v>50</v>
      </c>
      <c r="E1815" s="291" t="s">
        <v>1437</v>
      </c>
    </row>
    <row r="1816" spans="1:5" x14ac:dyDescent="0.25">
      <c r="A1816" s="332"/>
      <c r="B1816" s="333"/>
      <c r="C1816" s="334"/>
      <c r="D1816" s="335"/>
      <c r="E1816" s="292" t="s">
        <v>1438</v>
      </c>
    </row>
    <row r="1817" spans="1:5" x14ac:dyDescent="0.25">
      <c r="A1817" s="316" t="s">
        <v>2339</v>
      </c>
      <c r="B1817" s="318" t="s">
        <v>2330</v>
      </c>
      <c r="C1817" s="319"/>
      <c r="D1817" s="322" t="s">
        <v>50</v>
      </c>
      <c r="E1817" s="293" t="s">
        <v>1437</v>
      </c>
    </row>
    <row r="1818" spans="1:5" x14ac:dyDescent="0.25">
      <c r="A1818" s="317"/>
      <c r="B1818" s="320"/>
      <c r="C1818" s="321"/>
      <c r="D1818" s="323"/>
      <c r="E1818" s="294" t="s">
        <v>1438</v>
      </c>
    </row>
    <row r="1819" spans="1:5" x14ac:dyDescent="0.25">
      <c r="A1819" s="324" t="s">
        <v>2340</v>
      </c>
      <c r="B1819" s="326" t="s">
        <v>2330</v>
      </c>
      <c r="C1819" s="327"/>
      <c r="D1819" s="330" t="s">
        <v>50</v>
      </c>
      <c r="E1819" s="291" t="s">
        <v>1437</v>
      </c>
    </row>
    <row r="1820" spans="1:5" x14ac:dyDescent="0.25">
      <c r="A1820" s="332"/>
      <c r="B1820" s="333"/>
      <c r="C1820" s="334"/>
      <c r="D1820" s="335"/>
      <c r="E1820" s="292" t="s">
        <v>1438</v>
      </c>
    </row>
    <row r="1821" spans="1:5" x14ac:dyDescent="0.25">
      <c r="A1821" s="316" t="s">
        <v>2341</v>
      </c>
      <c r="B1821" s="318" t="s">
        <v>2330</v>
      </c>
      <c r="C1821" s="319"/>
      <c r="D1821" s="322" t="s">
        <v>50</v>
      </c>
      <c r="E1821" s="293" t="s">
        <v>1437</v>
      </c>
    </row>
    <row r="1822" spans="1:5" x14ac:dyDescent="0.25">
      <c r="A1822" s="317"/>
      <c r="B1822" s="320"/>
      <c r="C1822" s="321"/>
      <c r="D1822" s="323"/>
      <c r="E1822" s="294" t="s">
        <v>1438</v>
      </c>
    </row>
    <row r="1823" spans="1:5" x14ac:dyDescent="0.25">
      <c r="A1823" s="324" t="s">
        <v>2342</v>
      </c>
      <c r="B1823" s="326" t="s">
        <v>2330</v>
      </c>
      <c r="C1823" s="327"/>
      <c r="D1823" s="330" t="s">
        <v>50</v>
      </c>
      <c r="E1823" s="291" t="s">
        <v>1437</v>
      </c>
    </row>
    <row r="1824" spans="1:5" x14ac:dyDescent="0.25">
      <c r="A1824" s="332"/>
      <c r="B1824" s="333"/>
      <c r="C1824" s="334"/>
      <c r="D1824" s="335"/>
      <c r="E1824" s="292" t="s">
        <v>1438</v>
      </c>
    </row>
    <row r="1825" spans="1:5" x14ac:dyDescent="0.25">
      <c r="A1825" s="316" t="s">
        <v>2343</v>
      </c>
      <c r="B1825" s="318" t="s">
        <v>2330</v>
      </c>
      <c r="C1825" s="319"/>
      <c r="D1825" s="322" t="s">
        <v>50</v>
      </c>
      <c r="E1825" s="293" t="s">
        <v>1437</v>
      </c>
    </row>
    <row r="1826" spans="1:5" x14ac:dyDescent="0.25">
      <c r="A1826" s="317"/>
      <c r="B1826" s="320"/>
      <c r="C1826" s="321"/>
      <c r="D1826" s="323"/>
      <c r="E1826" s="294" t="s">
        <v>1438</v>
      </c>
    </row>
    <row r="1827" spans="1:5" x14ac:dyDescent="0.25">
      <c r="A1827" s="324" t="s">
        <v>2344</v>
      </c>
      <c r="B1827" s="326" t="s">
        <v>2330</v>
      </c>
      <c r="C1827" s="327"/>
      <c r="D1827" s="330" t="s">
        <v>50</v>
      </c>
      <c r="E1827" s="291" t="s">
        <v>1437</v>
      </c>
    </row>
    <row r="1828" spans="1:5" x14ac:dyDescent="0.25">
      <c r="A1828" s="332"/>
      <c r="B1828" s="333"/>
      <c r="C1828" s="334"/>
      <c r="D1828" s="335"/>
      <c r="E1828" s="292" t="s">
        <v>1438</v>
      </c>
    </row>
    <row r="1829" spans="1:5" x14ac:dyDescent="0.25">
      <c r="A1829" s="316" t="s">
        <v>2345</v>
      </c>
      <c r="B1829" s="318" t="s">
        <v>2346</v>
      </c>
      <c r="C1829" s="319"/>
      <c r="D1829" s="322" t="s">
        <v>50</v>
      </c>
      <c r="E1829" s="293" t="s">
        <v>1437</v>
      </c>
    </row>
    <row r="1830" spans="1:5" x14ac:dyDescent="0.25">
      <c r="A1830" s="317"/>
      <c r="B1830" s="320"/>
      <c r="C1830" s="321"/>
      <c r="D1830" s="323"/>
      <c r="E1830" s="294" t="s">
        <v>1438</v>
      </c>
    </row>
    <row r="1831" spans="1:5" x14ac:dyDescent="0.25">
      <c r="A1831" s="324" t="s">
        <v>2347</v>
      </c>
      <c r="B1831" s="326" t="s">
        <v>2346</v>
      </c>
      <c r="C1831" s="327"/>
      <c r="D1831" s="330" t="s">
        <v>50</v>
      </c>
      <c r="E1831" s="291" t="s">
        <v>1437</v>
      </c>
    </row>
    <row r="1832" spans="1:5" x14ac:dyDescent="0.25">
      <c r="A1832" s="332"/>
      <c r="B1832" s="333"/>
      <c r="C1832" s="334"/>
      <c r="D1832" s="335"/>
      <c r="E1832" s="292" t="s">
        <v>1438</v>
      </c>
    </row>
    <row r="1833" spans="1:5" x14ac:dyDescent="0.25">
      <c r="A1833" s="316" t="s">
        <v>2348</v>
      </c>
      <c r="B1833" s="318" t="s">
        <v>2346</v>
      </c>
      <c r="C1833" s="319"/>
      <c r="D1833" s="322" t="s">
        <v>50</v>
      </c>
      <c r="E1833" s="293" t="s">
        <v>1437</v>
      </c>
    </row>
    <row r="1834" spans="1:5" x14ac:dyDescent="0.25">
      <c r="A1834" s="317"/>
      <c r="B1834" s="320"/>
      <c r="C1834" s="321"/>
      <c r="D1834" s="323"/>
      <c r="E1834" s="294" t="s">
        <v>1438</v>
      </c>
    </row>
    <row r="1835" spans="1:5" x14ac:dyDescent="0.25">
      <c r="A1835" s="324" t="s">
        <v>2349</v>
      </c>
      <c r="B1835" s="326" t="s">
        <v>2346</v>
      </c>
      <c r="C1835" s="327"/>
      <c r="D1835" s="330" t="s">
        <v>50</v>
      </c>
      <c r="E1835" s="291" t="s">
        <v>1437</v>
      </c>
    </row>
    <row r="1836" spans="1:5" x14ac:dyDescent="0.25">
      <c r="A1836" s="332"/>
      <c r="B1836" s="333"/>
      <c r="C1836" s="334"/>
      <c r="D1836" s="335"/>
      <c r="E1836" s="292" t="s">
        <v>1438</v>
      </c>
    </row>
    <row r="1837" spans="1:5" x14ac:dyDescent="0.25">
      <c r="A1837" s="316" t="s">
        <v>2350</v>
      </c>
      <c r="B1837" s="318" t="s">
        <v>2346</v>
      </c>
      <c r="C1837" s="319"/>
      <c r="D1837" s="322" t="s">
        <v>50</v>
      </c>
      <c r="E1837" s="293" t="s">
        <v>1437</v>
      </c>
    </row>
    <row r="1838" spans="1:5" x14ac:dyDescent="0.25">
      <c r="A1838" s="317"/>
      <c r="B1838" s="320"/>
      <c r="C1838" s="321"/>
      <c r="D1838" s="323"/>
      <c r="E1838" s="294" t="s">
        <v>1438</v>
      </c>
    </row>
    <row r="1839" spans="1:5" x14ac:dyDescent="0.25">
      <c r="A1839" s="324" t="s">
        <v>2351</v>
      </c>
      <c r="B1839" s="326" t="s">
        <v>2346</v>
      </c>
      <c r="C1839" s="327"/>
      <c r="D1839" s="330" t="s">
        <v>50</v>
      </c>
      <c r="E1839" s="291" t="s">
        <v>1437</v>
      </c>
    </row>
    <row r="1840" spans="1:5" x14ac:dyDescent="0.25">
      <c r="A1840" s="332"/>
      <c r="B1840" s="333"/>
      <c r="C1840" s="334"/>
      <c r="D1840" s="335"/>
      <c r="E1840" s="292" t="s">
        <v>1438</v>
      </c>
    </row>
    <row r="1841" spans="1:5" x14ac:dyDescent="0.25">
      <c r="A1841" s="316" t="s">
        <v>2352</v>
      </c>
      <c r="B1841" s="318" t="s">
        <v>2346</v>
      </c>
      <c r="C1841" s="319"/>
      <c r="D1841" s="322" t="s">
        <v>50</v>
      </c>
      <c r="E1841" s="293" t="s">
        <v>1437</v>
      </c>
    </row>
    <row r="1842" spans="1:5" x14ac:dyDescent="0.25">
      <c r="A1842" s="317"/>
      <c r="B1842" s="320"/>
      <c r="C1842" s="321"/>
      <c r="D1842" s="323"/>
      <c r="E1842" s="294" t="s">
        <v>1438</v>
      </c>
    </row>
    <row r="1843" spans="1:5" x14ac:dyDescent="0.25">
      <c r="A1843" s="324" t="s">
        <v>2353</v>
      </c>
      <c r="B1843" s="326" t="s">
        <v>2346</v>
      </c>
      <c r="C1843" s="327"/>
      <c r="D1843" s="330" t="s">
        <v>50</v>
      </c>
      <c r="E1843" s="291" t="s">
        <v>1437</v>
      </c>
    </row>
    <row r="1844" spans="1:5" x14ac:dyDescent="0.25">
      <c r="A1844" s="332"/>
      <c r="B1844" s="333"/>
      <c r="C1844" s="334"/>
      <c r="D1844" s="335"/>
      <c r="E1844" s="292" t="s">
        <v>1438</v>
      </c>
    </row>
    <row r="1845" spans="1:5" x14ac:dyDescent="0.25">
      <c r="A1845" s="316" t="s">
        <v>2354</v>
      </c>
      <c r="B1845" s="318" t="s">
        <v>2346</v>
      </c>
      <c r="C1845" s="319"/>
      <c r="D1845" s="322" t="s">
        <v>50</v>
      </c>
      <c r="E1845" s="293" t="s">
        <v>1437</v>
      </c>
    </row>
    <row r="1846" spans="1:5" x14ac:dyDescent="0.25">
      <c r="A1846" s="317"/>
      <c r="B1846" s="320"/>
      <c r="C1846" s="321"/>
      <c r="D1846" s="323"/>
      <c r="E1846" s="294" t="s">
        <v>1438</v>
      </c>
    </row>
    <row r="1847" spans="1:5" x14ac:dyDescent="0.25">
      <c r="A1847" s="324" t="s">
        <v>2355</v>
      </c>
      <c r="B1847" s="326" t="s">
        <v>2346</v>
      </c>
      <c r="C1847" s="327"/>
      <c r="D1847" s="330" t="s">
        <v>50</v>
      </c>
      <c r="E1847" s="291" t="s">
        <v>1437</v>
      </c>
    </row>
    <row r="1848" spans="1:5" x14ac:dyDescent="0.25">
      <c r="A1848" s="332"/>
      <c r="B1848" s="333"/>
      <c r="C1848" s="334"/>
      <c r="D1848" s="335"/>
      <c r="E1848" s="292" t="s">
        <v>1438</v>
      </c>
    </row>
    <row r="1849" spans="1:5" x14ac:dyDescent="0.25">
      <c r="A1849" s="316" t="s">
        <v>2356</v>
      </c>
      <c r="B1849" s="318" t="s">
        <v>2346</v>
      </c>
      <c r="C1849" s="319"/>
      <c r="D1849" s="322" t="s">
        <v>50</v>
      </c>
      <c r="E1849" s="293" t="s">
        <v>1437</v>
      </c>
    </row>
    <row r="1850" spans="1:5" x14ac:dyDescent="0.25">
      <c r="A1850" s="317"/>
      <c r="B1850" s="320"/>
      <c r="C1850" s="321"/>
      <c r="D1850" s="323"/>
      <c r="E1850" s="294" t="s">
        <v>1438</v>
      </c>
    </row>
    <row r="1851" spans="1:5" x14ac:dyDescent="0.25">
      <c r="A1851" s="324" t="s">
        <v>2357</v>
      </c>
      <c r="B1851" s="326" t="s">
        <v>2346</v>
      </c>
      <c r="C1851" s="327"/>
      <c r="D1851" s="330" t="s">
        <v>50</v>
      </c>
      <c r="E1851" s="291" t="s">
        <v>1437</v>
      </c>
    </row>
    <row r="1852" spans="1:5" x14ac:dyDescent="0.25">
      <c r="A1852" s="332"/>
      <c r="B1852" s="333"/>
      <c r="C1852" s="334"/>
      <c r="D1852" s="335"/>
      <c r="E1852" s="292" t="s">
        <v>1438</v>
      </c>
    </row>
    <row r="1853" spans="1:5" x14ac:dyDescent="0.25">
      <c r="A1853" s="316" t="s">
        <v>2358</v>
      </c>
      <c r="B1853" s="318" t="s">
        <v>2346</v>
      </c>
      <c r="C1853" s="319"/>
      <c r="D1853" s="322" t="s">
        <v>50</v>
      </c>
      <c r="E1853" s="293" t="s">
        <v>1437</v>
      </c>
    </row>
    <row r="1854" spans="1:5" x14ac:dyDescent="0.25">
      <c r="A1854" s="317"/>
      <c r="B1854" s="320"/>
      <c r="C1854" s="321"/>
      <c r="D1854" s="323"/>
      <c r="E1854" s="294" t="s">
        <v>1438</v>
      </c>
    </row>
    <row r="1855" spans="1:5" x14ac:dyDescent="0.25">
      <c r="A1855" s="324" t="s">
        <v>2359</v>
      </c>
      <c r="B1855" s="326" t="s">
        <v>2346</v>
      </c>
      <c r="C1855" s="327"/>
      <c r="D1855" s="330" t="s">
        <v>50</v>
      </c>
      <c r="E1855" s="291" t="s">
        <v>1437</v>
      </c>
    </row>
    <row r="1856" spans="1:5" x14ac:dyDescent="0.25">
      <c r="A1856" s="332"/>
      <c r="B1856" s="333"/>
      <c r="C1856" s="334"/>
      <c r="D1856" s="335"/>
      <c r="E1856" s="292" t="s">
        <v>1438</v>
      </c>
    </row>
    <row r="1857" spans="1:5" x14ac:dyDescent="0.25">
      <c r="A1857" s="316" t="s">
        <v>2360</v>
      </c>
      <c r="B1857" s="318" t="s">
        <v>2346</v>
      </c>
      <c r="C1857" s="319"/>
      <c r="D1857" s="322" t="s">
        <v>50</v>
      </c>
      <c r="E1857" s="293" t="s">
        <v>1437</v>
      </c>
    </row>
    <row r="1858" spans="1:5" x14ac:dyDescent="0.25">
      <c r="A1858" s="317"/>
      <c r="B1858" s="320"/>
      <c r="C1858" s="321"/>
      <c r="D1858" s="323"/>
      <c r="E1858" s="294" t="s">
        <v>1438</v>
      </c>
    </row>
    <row r="1859" spans="1:5" x14ac:dyDescent="0.25">
      <c r="A1859" s="324" t="s">
        <v>2361</v>
      </c>
      <c r="B1859" s="326" t="s">
        <v>2346</v>
      </c>
      <c r="C1859" s="327"/>
      <c r="D1859" s="330" t="s">
        <v>50</v>
      </c>
      <c r="E1859" s="291" t="s">
        <v>1437</v>
      </c>
    </row>
    <row r="1860" spans="1:5" x14ac:dyDescent="0.25">
      <c r="A1860" s="332"/>
      <c r="B1860" s="333"/>
      <c r="C1860" s="334"/>
      <c r="D1860" s="335"/>
      <c r="E1860" s="292" t="s">
        <v>1438</v>
      </c>
    </row>
    <row r="1861" spans="1:5" x14ac:dyDescent="0.25">
      <c r="A1861" s="316" t="s">
        <v>2362</v>
      </c>
      <c r="B1861" s="318" t="s">
        <v>2346</v>
      </c>
      <c r="C1861" s="319"/>
      <c r="D1861" s="322" t="s">
        <v>50</v>
      </c>
      <c r="E1861" s="293" t="s">
        <v>1437</v>
      </c>
    </row>
    <row r="1862" spans="1:5" x14ac:dyDescent="0.25">
      <c r="A1862" s="317"/>
      <c r="B1862" s="320"/>
      <c r="C1862" s="321"/>
      <c r="D1862" s="323"/>
      <c r="E1862" s="294" t="s">
        <v>1438</v>
      </c>
    </row>
    <row r="1863" spans="1:5" x14ac:dyDescent="0.25">
      <c r="A1863" s="324" t="s">
        <v>2363</v>
      </c>
      <c r="B1863" s="326" t="s">
        <v>2364</v>
      </c>
      <c r="C1863" s="327"/>
      <c r="D1863" s="330" t="s">
        <v>50</v>
      </c>
      <c r="E1863" s="291" t="s">
        <v>1437</v>
      </c>
    </row>
    <row r="1864" spans="1:5" x14ac:dyDescent="0.25">
      <c r="A1864" s="332"/>
      <c r="B1864" s="333"/>
      <c r="C1864" s="334"/>
      <c r="D1864" s="335"/>
      <c r="E1864" s="292" t="s">
        <v>1438</v>
      </c>
    </row>
    <row r="1865" spans="1:5" x14ac:dyDescent="0.25">
      <c r="A1865" s="316" t="s">
        <v>2365</v>
      </c>
      <c r="B1865" s="318" t="s">
        <v>2364</v>
      </c>
      <c r="C1865" s="319"/>
      <c r="D1865" s="322" t="s">
        <v>50</v>
      </c>
      <c r="E1865" s="293" t="s">
        <v>1437</v>
      </c>
    </row>
    <row r="1866" spans="1:5" x14ac:dyDescent="0.25">
      <c r="A1866" s="317"/>
      <c r="B1866" s="320"/>
      <c r="C1866" s="321"/>
      <c r="D1866" s="323"/>
      <c r="E1866" s="294" t="s">
        <v>1438</v>
      </c>
    </row>
    <row r="1867" spans="1:5" x14ac:dyDescent="0.25">
      <c r="A1867" s="324" t="s">
        <v>2165</v>
      </c>
      <c r="B1867" s="326" t="s">
        <v>2364</v>
      </c>
      <c r="C1867" s="327"/>
      <c r="D1867" s="330" t="s">
        <v>50</v>
      </c>
      <c r="E1867" s="291" t="s">
        <v>1437</v>
      </c>
    </row>
    <row r="1868" spans="1:5" x14ac:dyDescent="0.25">
      <c r="A1868" s="332"/>
      <c r="B1868" s="333"/>
      <c r="C1868" s="334"/>
      <c r="D1868" s="335"/>
      <c r="E1868" s="292" t="s">
        <v>1438</v>
      </c>
    </row>
    <row r="1869" spans="1:5" x14ac:dyDescent="0.25">
      <c r="A1869" s="316" t="s">
        <v>1924</v>
      </c>
      <c r="B1869" s="318" t="s">
        <v>2364</v>
      </c>
      <c r="C1869" s="319"/>
      <c r="D1869" s="322" t="s">
        <v>50</v>
      </c>
      <c r="E1869" s="293" t="s">
        <v>1437</v>
      </c>
    </row>
    <row r="1870" spans="1:5" x14ac:dyDescent="0.25">
      <c r="A1870" s="317"/>
      <c r="B1870" s="320"/>
      <c r="C1870" s="321"/>
      <c r="D1870" s="323"/>
      <c r="E1870" s="294" t="s">
        <v>1438</v>
      </c>
    </row>
    <row r="1871" spans="1:5" x14ac:dyDescent="0.25">
      <c r="A1871" s="324" t="s">
        <v>2366</v>
      </c>
      <c r="B1871" s="326" t="s">
        <v>2364</v>
      </c>
      <c r="C1871" s="327"/>
      <c r="D1871" s="330" t="s">
        <v>50</v>
      </c>
      <c r="E1871" s="291" t="s">
        <v>1437</v>
      </c>
    </row>
    <row r="1872" spans="1:5" x14ac:dyDescent="0.25">
      <c r="A1872" s="332"/>
      <c r="B1872" s="333"/>
      <c r="C1872" s="334"/>
      <c r="D1872" s="335"/>
      <c r="E1872" s="292" t="s">
        <v>1438</v>
      </c>
    </row>
    <row r="1873" spans="1:5" x14ac:dyDescent="0.25">
      <c r="A1873" s="316" t="s">
        <v>2367</v>
      </c>
      <c r="B1873" s="318" t="s">
        <v>2364</v>
      </c>
      <c r="C1873" s="319"/>
      <c r="D1873" s="322" t="s">
        <v>50</v>
      </c>
      <c r="E1873" s="293" t="s">
        <v>1437</v>
      </c>
    </row>
    <row r="1874" spans="1:5" x14ac:dyDescent="0.25">
      <c r="A1874" s="317"/>
      <c r="B1874" s="320"/>
      <c r="C1874" s="321"/>
      <c r="D1874" s="323"/>
      <c r="E1874" s="294" t="s">
        <v>1438</v>
      </c>
    </row>
    <row r="1875" spans="1:5" x14ac:dyDescent="0.25">
      <c r="A1875" s="324" t="s">
        <v>2368</v>
      </c>
      <c r="B1875" s="326" t="s">
        <v>2364</v>
      </c>
      <c r="C1875" s="327"/>
      <c r="D1875" s="330" t="s">
        <v>50</v>
      </c>
      <c r="E1875" s="291" t="s">
        <v>1437</v>
      </c>
    </row>
    <row r="1876" spans="1:5" x14ac:dyDescent="0.25">
      <c r="A1876" s="332"/>
      <c r="B1876" s="333"/>
      <c r="C1876" s="334"/>
      <c r="D1876" s="335"/>
      <c r="E1876" s="292" t="s">
        <v>1438</v>
      </c>
    </row>
    <row r="1877" spans="1:5" x14ac:dyDescent="0.25">
      <c r="A1877" s="316" t="s">
        <v>2369</v>
      </c>
      <c r="B1877" s="318" t="s">
        <v>2370</v>
      </c>
      <c r="C1877" s="319"/>
      <c r="D1877" s="322" t="s">
        <v>50</v>
      </c>
      <c r="E1877" s="293" t="s">
        <v>1437</v>
      </c>
    </row>
    <row r="1878" spans="1:5" x14ac:dyDescent="0.25">
      <c r="A1878" s="317"/>
      <c r="B1878" s="320"/>
      <c r="C1878" s="321"/>
      <c r="D1878" s="323"/>
      <c r="E1878" s="294" t="s">
        <v>1438</v>
      </c>
    </row>
    <row r="1879" spans="1:5" x14ac:dyDescent="0.25">
      <c r="A1879" s="324" t="s">
        <v>2371</v>
      </c>
      <c r="B1879" s="326" t="s">
        <v>2370</v>
      </c>
      <c r="C1879" s="327"/>
      <c r="D1879" s="330" t="s">
        <v>50</v>
      </c>
      <c r="E1879" s="291" t="s">
        <v>1437</v>
      </c>
    </row>
    <row r="1880" spans="1:5" x14ac:dyDescent="0.25">
      <c r="A1880" s="332"/>
      <c r="B1880" s="333"/>
      <c r="C1880" s="334"/>
      <c r="D1880" s="335"/>
      <c r="E1880" s="292" t="s">
        <v>1438</v>
      </c>
    </row>
    <row r="1881" spans="1:5" x14ac:dyDescent="0.25">
      <c r="A1881" s="316" t="s">
        <v>2372</v>
      </c>
      <c r="B1881" s="318" t="s">
        <v>2370</v>
      </c>
      <c r="C1881" s="319"/>
      <c r="D1881" s="322" t="s">
        <v>50</v>
      </c>
      <c r="E1881" s="293" t="s">
        <v>1437</v>
      </c>
    </row>
    <row r="1882" spans="1:5" x14ac:dyDescent="0.25">
      <c r="A1882" s="317"/>
      <c r="B1882" s="320"/>
      <c r="C1882" s="321"/>
      <c r="D1882" s="323"/>
      <c r="E1882" s="294" t="s">
        <v>1438</v>
      </c>
    </row>
    <row r="1883" spans="1:5" x14ac:dyDescent="0.25">
      <c r="A1883" s="324" t="s">
        <v>2373</v>
      </c>
      <c r="B1883" s="326" t="s">
        <v>2370</v>
      </c>
      <c r="C1883" s="327"/>
      <c r="D1883" s="330" t="s">
        <v>50</v>
      </c>
      <c r="E1883" s="291" t="s">
        <v>1437</v>
      </c>
    </row>
    <row r="1884" spans="1:5" x14ac:dyDescent="0.25">
      <c r="A1884" s="332"/>
      <c r="B1884" s="333"/>
      <c r="C1884" s="334"/>
      <c r="D1884" s="335"/>
      <c r="E1884" s="292" t="s">
        <v>1438</v>
      </c>
    </row>
    <row r="1885" spans="1:5" x14ac:dyDescent="0.25">
      <c r="A1885" s="316" t="s">
        <v>2374</v>
      </c>
      <c r="B1885" s="318" t="s">
        <v>2370</v>
      </c>
      <c r="C1885" s="319"/>
      <c r="D1885" s="322" t="s">
        <v>50</v>
      </c>
      <c r="E1885" s="293" t="s">
        <v>1437</v>
      </c>
    </row>
    <row r="1886" spans="1:5" x14ac:dyDescent="0.25">
      <c r="A1886" s="317"/>
      <c r="B1886" s="320"/>
      <c r="C1886" s="321"/>
      <c r="D1886" s="323"/>
      <c r="E1886" s="294" t="s">
        <v>1438</v>
      </c>
    </row>
    <row r="1887" spans="1:5" x14ac:dyDescent="0.25">
      <c r="A1887" s="324" t="s">
        <v>2375</v>
      </c>
      <c r="B1887" s="326" t="s">
        <v>2370</v>
      </c>
      <c r="C1887" s="327"/>
      <c r="D1887" s="330" t="s">
        <v>50</v>
      </c>
      <c r="E1887" s="291" t="s">
        <v>1437</v>
      </c>
    </row>
    <row r="1888" spans="1:5" x14ac:dyDescent="0.25">
      <c r="A1888" s="332"/>
      <c r="B1888" s="333"/>
      <c r="C1888" s="334"/>
      <c r="D1888" s="335"/>
      <c r="E1888" s="292" t="s">
        <v>1438</v>
      </c>
    </row>
    <row r="1889" spans="1:5" x14ac:dyDescent="0.25">
      <c r="A1889" s="316" t="s">
        <v>2376</v>
      </c>
      <c r="B1889" s="318" t="s">
        <v>2370</v>
      </c>
      <c r="C1889" s="319"/>
      <c r="D1889" s="322" t="s">
        <v>50</v>
      </c>
      <c r="E1889" s="293" t="s">
        <v>1437</v>
      </c>
    </row>
    <row r="1890" spans="1:5" x14ac:dyDescent="0.25">
      <c r="A1890" s="317"/>
      <c r="B1890" s="320"/>
      <c r="C1890" s="321"/>
      <c r="D1890" s="323"/>
      <c r="E1890" s="294" t="s">
        <v>1438</v>
      </c>
    </row>
    <row r="1891" spans="1:5" x14ac:dyDescent="0.25">
      <c r="A1891" s="324" t="s">
        <v>2377</v>
      </c>
      <c r="B1891" s="326" t="s">
        <v>2370</v>
      </c>
      <c r="C1891" s="327"/>
      <c r="D1891" s="330" t="s">
        <v>50</v>
      </c>
      <c r="E1891" s="291" t="s">
        <v>1437</v>
      </c>
    </row>
    <row r="1892" spans="1:5" x14ac:dyDescent="0.25">
      <c r="A1892" s="332"/>
      <c r="B1892" s="333"/>
      <c r="C1892" s="334"/>
      <c r="D1892" s="335"/>
      <c r="E1892" s="292" t="s">
        <v>1438</v>
      </c>
    </row>
    <row r="1893" spans="1:5" x14ac:dyDescent="0.25">
      <c r="A1893" s="316" t="s">
        <v>2378</v>
      </c>
      <c r="B1893" s="318" t="s">
        <v>2370</v>
      </c>
      <c r="C1893" s="319"/>
      <c r="D1893" s="322" t="s">
        <v>50</v>
      </c>
      <c r="E1893" s="293" t="s">
        <v>1437</v>
      </c>
    </row>
    <row r="1894" spans="1:5" x14ac:dyDescent="0.25">
      <c r="A1894" s="317"/>
      <c r="B1894" s="320"/>
      <c r="C1894" s="321"/>
      <c r="D1894" s="323"/>
      <c r="E1894" s="294" t="s">
        <v>1438</v>
      </c>
    </row>
    <row r="1895" spans="1:5" x14ac:dyDescent="0.25">
      <c r="A1895" s="324" t="s">
        <v>2379</v>
      </c>
      <c r="B1895" s="326" t="s">
        <v>2370</v>
      </c>
      <c r="C1895" s="327"/>
      <c r="D1895" s="330" t="s">
        <v>50</v>
      </c>
      <c r="E1895" s="291" t="s">
        <v>1437</v>
      </c>
    </row>
    <row r="1896" spans="1:5" x14ac:dyDescent="0.25">
      <c r="A1896" s="332"/>
      <c r="B1896" s="333"/>
      <c r="C1896" s="334"/>
      <c r="D1896" s="335"/>
      <c r="E1896" s="292" t="s">
        <v>1438</v>
      </c>
    </row>
    <row r="1897" spans="1:5" x14ac:dyDescent="0.25">
      <c r="A1897" s="316" t="s">
        <v>2380</v>
      </c>
      <c r="B1897" s="318" t="s">
        <v>2370</v>
      </c>
      <c r="C1897" s="319"/>
      <c r="D1897" s="322" t="s">
        <v>50</v>
      </c>
      <c r="E1897" s="293" t="s">
        <v>1437</v>
      </c>
    </row>
    <row r="1898" spans="1:5" x14ac:dyDescent="0.25">
      <c r="A1898" s="317"/>
      <c r="B1898" s="320"/>
      <c r="C1898" s="321"/>
      <c r="D1898" s="323"/>
      <c r="E1898" s="294" t="s">
        <v>1438</v>
      </c>
    </row>
    <row r="1899" spans="1:5" x14ac:dyDescent="0.25">
      <c r="A1899" s="324" t="s">
        <v>2381</v>
      </c>
      <c r="B1899" s="326" t="s">
        <v>2370</v>
      </c>
      <c r="C1899" s="327"/>
      <c r="D1899" s="330" t="s">
        <v>50</v>
      </c>
      <c r="E1899" s="291" t="s">
        <v>1437</v>
      </c>
    </row>
    <row r="1900" spans="1:5" x14ac:dyDescent="0.25">
      <c r="A1900" s="332"/>
      <c r="B1900" s="333"/>
      <c r="C1900" s="334"/>
      <c r="D1900" s="335"/>
      <c r="E1900" s="292" t="s">
        <v>1438</v>
      </c>
    </row>
    <row r="1901" spans="1:5" x14ac:dyDescent="0.25">
      <c r="A1901" s="316" t="s">
        <v>2382</v>
      </c>
      <c r="B1901" s="318" t="s">
        <v>2383</v>
      </c>
      <c r="C1901" s="319"/>
      <c r="D1901" s="322" t="s">
        <v>50</v>
      </c>
      <c r="E1901" s="293" t="s">
        <v>1437</v>
      </c>
    </row>
    <row r="1902" spans="1:5" x14ac:dyDescent="0.25">
      <c r="A1902" s="317"/>
      <c r="B1902" s="320"/>
      <c r="C1902" s="321"/>
      <c r="D1902" s="323"/>
      <c r="E1902" s="294" t="s">
        <v>1438</v>
      </c>
    </row>
    <row r="1903" spans="1:5" x14ac:dyDescent="0.25">
      <c r="A1903" s="324" t="s">
        <v>2384</v>
      </c>
      <c r="B1903" s="326" t="s">
        <v>2383</v>
      </c>
      <c r="C1903" s="327"/>
      <c r="D1903" s="330" t="s">
        <v>50</v>
      </c>
      <c r="E1903" s="291" t="s">
        <v>1437</v>
      </c>
    </row>
    <row r="1904" spans="1:5" x14ac:dyDescent="0.25">
      <c r="A1904" s="332"/>
      <c r="B1904" s="333"/>
      <c r="C1904" s="334"/>
      <c r="D1904" s="335"/>
      <c r="E1904" s="292" t="s">
        <v>1438</v>
      </c>
    </row>
    <row r="1905" spans="1:5" x14ac:dyDescent="0.25">
      <c r="A1905" s="316" t="s">
        <v>2010</v>
      </c>
      <c r="B1905" s="318" t="s">
        <v>2383</v>
      </c>
      <c r="C1905" s="319"/>
      <c r="D1905" s="322" t="s">
        <v>50</v>
      </c>
      <c r="E1905" s="293" t="s">
        <v>1437</v>
      </c>
    </row>
    <row r="1906" spans="1:5" x14ac:dyDescent="0.25">
      <c r="A1906" s="317"/>
      <c r="B1906" s="320"/>
      <c r="C1906" s="321"/>
      <c r="D1906" s="323"/>
      <c r="E1906" s="294" t="s">
        <v>1438</v>
      </c>
    </row>
    <row r="1907" spans="1:5" x14ac:dyDescent="0.25">
      <c r="A1907" s="324" t="s">
        <v>2385</v>
      </c>
      <c r="B1907" s="326" t="s">
        <v>2383</v>
      </c>
      <c r="C1907" s="327"/>
      <c r="D1907" s="330" t="s">
        <v>50</v>
      </c>
      <c r="E1907" s="291" t="s">
        <v>1437</v>
      </c>
    </row>
    <row r="1908" spans="1:5" x14ac:dyDescent="0.25">
      <c r="A1908" s="332"/>
      <c r="B1908" s="333"/>
      <c r="C1908" s="334"/>
      <c r="D1908" s="335"/>
      <c r="E1908" s="292" t="s">
        <v>1438</v>
      </c>
    </row>
    <row r="1909" spans="1:5" x14ac:dyDescent="0.25">
      <c r="A1909" s="316" t="s">
        <v>2386</v>
      </c>
      <c r="B1909" s="318" t="s">
        <v>2383</v>
      </c>
      <c r="C1909" s="319"/>
      <c r="D1909" s="322" t="s">
        <v>50</v>
      </c>
      <c r="E1909" s="293" t="s">
        <v>1437</v>
      </c>
    </row>
    <row r="1910" spans="1:5" x14ac:dyDescent="0.25">
      <c r="A1910" s="317"/>
      <c r="B1910" s="320"/>
      <c r="C1910" s="321"/>
      <c r="D1910" s="323"/>
      <c r="E1910" s="294" t="s">
        <v>1438</v>
      </c>
    </row>
    <row r="1911" spans="1:5" x14ac:dyDescent="0.25">
      <c r="A1911" s="324" t="s">
        <v>2387</v>
      </c>
      <c r="B1911" s="326" t="s">
        <v>2388</v>
      </c>
      <c r="C1911" s="327"/>
      <c r="D1911" s="330" t="s">
        <v>50</v>
      </c>
      <c r="E1911" s="291" t="s">
        <v>1437</v>
      </c>
    </row>
    <row r="1912" spans="1:5" x14ac:dyDescent="0.25">
      <c r="A1912" s="332"/>
      <c r="B1912" s="333"/>
      <c r="C1912" s="334"/>
      <c r="D1912" s="335"/>
      <c r="E1912" s="292" t="s">
        <v>1438</v>
      </c>
    </row>
    <row r="1913" spans="1:5" x14ac:dyDescent="0.25">
      <c r="A1913" s="316" t="s">
        <v>2389</v>
      </c>
      <c r="B1913" s="318" t="s">
        <v>2388</v>
      </c>
      <c r="C1913" s="319"/>
      <c r="D1913" s="322" t="s">
        <v>50</v>
      </c>
      <c r="E1913" s="293" t="s">
        <v>1437</v>
      </c>
    </row>
    <row r="1914" spans="1:5" x14ac:dyDescent="0.25">
      <c r="A1914" s="317"/>
      <c r="B1914" s="320"/>
      <c r="C1914" s="321"/>
      <c r="D1914" s="323"/>
      <c r="E1914" s="294" t="s">
        <v>1438</v>
      </c>
    </row>
    <row r="1915" spans="1:5" x14ac:dyDescent="0.25">
      <c r="A1915" s="324" t="s">
        <v>2390</v>
      </c>
      <c r="B1915" s="326" t="s">
        <v>2388</v>
      </c>
      <c r="C1915" s="327"/>
      <c r="D1915" s="330" t="s">
        <v>50</v>
      </c>
      <c r="E1915" s="291" t="s">
        <v>1437</v>
      </c>
    </row>
    <row r="1916" spans="1:5" x14ac:dyDescent="0.25">
      <c r="A1916" s="332"/>
      <c r="B1916" s="333"/>
      <c r="C1916" s="334"/>
      <c r="D1916" s="335"/>
      <c r="E1916" s="292" t="s">
        <v>1438</v>
      </c>
    </row>
    <row r="1917" spans="1:5" x14ac:dyDescent="0.25">
      <c r="A1917" s="316" t="s">
        <v>1738</v>
      </c>
      <c r="B1917" s="318" t="s">
        <v>2388</v>
      </c>
      <c r="C1917" s="319"/>
      <c r="D1917" s="322" t="s">
        <v>50</v>
      </c>
      <c r="E1917" s="293" t="s">
        <v>1437</v>
      </c>
    </row>
    <row r="1918" spans="1:5" x14ac:dyDescent="0.25">
      <c r="A1918" s="317"/>
      <c r="B1918" s="320"/>
      <c r="C1918" s="321"/>
      <c r="D1918" s="323"/>
      <c r="E1918" s="294" t="s">
        <v>1438</v>
      </c>
    </row>
    <row r="1919" spans="1:5" x14ac:dyDescent="0.25">
      <c r="A1919" s="324" t="s">
        <v>2391</v>
      </c>
      <c r="B1919" s="326" t="s">
        <v>2392</v>
      </c>
      <c r="C1919" s="327"/>
      <c r="D1919" s="330" t="s">
        <v>50</v>
      </c>
      <c r="E1919" s="291" t="s">
        <v>1437</v>
      </c>
    </row>
    <row r="1920" spans="1:5" x14ac:dyDescent="0.25">
      <c r="A1920" s="332"/>
      <c r="B1920" s="333"/>
      <c r="C1920" s="334"/>
      <c r="D1920" s="335"/>
      <c r="E1920" s="292" t="s">
        <v>1438</v>
      </c>
    </row>
    <row r="1921" spans="1:5" x14ac:dyDescent="0.25">
      <c r="A1921" s="316" t="s">
        <v>2393</v>
      </c>
      <c r="B1921" s="318" t="s">
        <v>2392</v>
      </c>
      <c r="C1921" s="319"/>
      <c r="D1921" s="322" t="s">
        <v>50</v>
      </c>
      <c r="E1921" s="293" t="s">
        <v>1437</v>
      </c>
    </row>
    <row r="1922" spans="1:5" x14ac:dyDescent="0.25">
      <c r="A1922" s="317"/>
      <c r="B1922" s="320"/>
      <c r="C1922" s="321"/>
      <c r="D1922" s="323"/>
      <c r="E1922" s="294" t="s">
        <v>1438</v>
      </c>
    </row>
    <row r="1923" spans="1:5" x14ac:dyDescent="0.25">
      <c r="A1923" s="324" t="s">
        <v>2394</v>
      </c>
      <c r="B1923" s="326" t="s">
        <v>2392</v>
      </c>
      <c r="C1923" s="327"/>
      <c r="D1923" s="330" t="s">
        <v>50</v>
      </c>
      <c r="E1923" s="291" t="s">
        <v>1437</v>
      </c>
    </row>
    <row r="1924" spans="1:5" x14ac:dyDescent="0.25">
      <c r="A1924" s="332"/>
      <c r="B1924" s="333"/>
      <c r="C1924" s="334"/>
      <c r="D1924" s="335"/>
      <c r="E1924" s="292" t="s">
        <v>1438</v>
      </c>
    </row>
    <row r="1925" spans="1:5" x14ac:dyDescent="0.25">
      <c r="A1925" s="316" t="s">
        <v>2395</v>
      </c>
      <c r="B1925" s="318" t="s">
        <v>2392</v>
      </c>
      <c r="C1925" s="319"/>
      <c r="D1925" s="322" t="s">
        <v>50</v>
      </c>
      <c r="E1925" s="293" t="s">
        <v>1437</v>
      </c>
    </row>
    <row r="1926" spans="1:5" x14ac:dyDescent="0.25">
      <c r="A1926" s="317"/>
      <c r="B1926" s="320"/>
      <c r="C1926" s="321"/>
      <c r="D1926" s="323"/>
      <c r="E1926" s="294" t="s">
        <v>1438</v>
      </c>
    </row>
    <row r="1927" spans="1:5" x14ac:dyDescent="0.25">
      <c r="A1927" s="324" t="s">
        <v>2396</v>
      </c>
      <c r="B1927" s="326" t="s">
        <v>2392</v>
      </c>
      <c r="C1927" s="327"/>
      <c r="D1927" s="330" t="s">
        <v>50</v>
      </c>
      <c r="E1927" s="291" t="s">
        <v>1437</v>
      </c>
    </row>
    <row r="1928" spans="1:5" x14ac:dyDescent="0.25">
      <c r="A1928" s="332"/>
      <c r="B1928" s="333"/>
      <c r="C1928" s="334"/>
      <c r="D1928" s="335"/>
      <c r="E1928" s="292" t="s">
        <v>1438</v>
      </c>
    </row>
    <row r="1929" spans="1:5" x14ac:dyDescent="0.25">
      <c r="A1929" s="316" t="s">
        <v>2397</v>
      </c>
      <c r="B1929" s="318" t="s">
        <v>2392</v>
      </c>
      <c r="C1929" s="319"/>
      <c r="D1929" s="322" t="s">
        <v>50</v>
      </c>
      <c r="E1929" s="293" t="s">
        <v>1437</v>
      </c>
    </row>
    <row r="1930" spans="1:5" x14ac:dyDescent="0.25">
      <c r="A1930" s="317"/>
      <c r="B1930" s="320"/>
      <c r="C1930" s="321"/>
      <c r="D1930" s="323"/>
      <c r="E1930" s="294" t="s">
        <v>1438</v>
      </c>
    </row>
    <row r="1931" spans="1:5" x14ac:dyDescent="0.25">
      <c r="A1931" s="324" t="s">
        <v>2398</v>
      </c>
      <c r="B1931" s="326" t="s">
        <v>2392</v>
      </c>
      <c r="C1931" s="327"/>
      <c r="D1931" s="330" t="s">
        <v>50</v>
      </c>
      <c r="E1931" s="291" t="s">
        <v>1437</v>
      </c>
    </row>
    <row r="1932" spans="1:5" x14ac:dyDescent="0.25">
      <c r="A1932" s="332"/>
      <c r="B1932" s="333"/>
      <c r="C1932" s="334"/>
      <c r="D1932" s="335"/>
      <c r="E1932" s="292" t="s">
        <v>1438</v>
      </c>
    </row>
    <row r="1933" spans="1:5" x14ac:dyDescent="0.25">
      <c r="A1933" s="316" t="s">
        <v>2399</v>
      </c>
      <c r="B1933" s="318" t="s">
        <v>2400</v>
      </c>
      <c r="C1933" s="319"/>
      <c r="D1933" s="322" t="s">
        <v>50</v>
      </c>
      <c r="E1933" s="293" t="s">
        <v>1437</v>
      </c>
    </row>
    <row r="1934" spans="1:5" x14ac:dyDescent="0.25">
      <c r="A1934" s="317"/>
      <c r="B1934" s="320"/>
      <c r="C1934" s="321"/>
      <c r="D1934" s="323"/>
      <c r="E1934" s="294" t="s">
        <v>1438</v>
      </c>
    </row>
    <row r="1935" spans="1:5" x14ac:dyDescent="0.25">
      <c r="A1935" s="324" t="s">
        <v>2401</v>
      </c>
      <c r="B1935" s="326" t="s">
        <v>2400</v>
      </c>
      <c r="C1935" s="327"/>
      <c r="D1935" s="330" t="s">
        <v>50</v>
      </c>
      <c r="E1935" s="291" t="s">
        <v>1437</v>
      </c>
    </row>
    <row r="1936" spans="1:5" x14ac:dyDescent="0.25">
      <c r="A1936" s="332"/>
      <c r="B1936" s="333"/>
      <c r="C1936" s="334"/>
      <c r="D1936" s="335"/>
      <c r="E1936" s="292" t="s">
        <v>1438</v>
      </c>
    </row>
    <row r="1937" spans="1:5" x14ac:dyDescent="0.25">
      <c r="A1937" s="316" t="s">
        <v>2402</v>
      </c>
      <c r="B1937" s="318" t="s">
        <v>2400</v>
      </c>
      <c r="C1937" s="319"/>
      <c r="D1937" s="322" t="s">
        <v>50</v>
      </c>
      <c r="E1937" s="293" t="s">
        <v>1437</v>
      </c>
    </row>
    <row r="1938" spans="1:5" x14ac:dyDescent="0.25">
      <c r="A1938" s="317"/>
      <c r="B1938" s="320"/>
      <c r="C1938" s="321"/>
      <c r="D1938" s="323"/>
      <c r="E1938" s="294" t="s">
        <v>1438</v>
      </c>
    </row>
    <row r="1939" spans="1:5" x14ac:dyDescent="0.25">
      <c r="A1939" s="324" t="s">
        <v>2403</v>
      </c>
      <c r="B1939" s="326" t="s">
        <v>2404</v>
      </c>
      <c r="C1939" s="327"/>
      <c r="D1939" s="330" t="s">
        <v>50</v>
      </c>
      <c r="E1939" s="291" t="s">
        <v>1437</v>
      </c>
    </row>
    <row r="1940" spans="1:5" x14ac:dyDescent="0.25">
      <c r="A1940" s="332"/>
      <c r="B1940" s="333"/>
      <c r="C1940" s="334"/>
      <c r="D1940" s="335"/>
      <c r="E1940" s="292" t="s">
        <v>1438</v>
      </c>
    </row>
    <row r="1941" spans="1:5" x14ac:dyDescent="0.25">
      <c r="A1941" s="316" t="s">
        <v>2405</v>
      </c>
      <c r="B1941" s="318" t="s">
        <v>2404</v>
      </c>
      <c r="C1941" s="319"/>
      <c r="D1941" s="322" t="s">
        <v>50</v>
      </c>
      <c r="E1941" s="293" t="s">
        <v>1437</v>
      </c>
    </row>
    <row r="1942" spans="1:5" x14ac:dyDescent="0.25">
      <c r="A1942" s="317"/>
      <c r="B1942" s="320"/>
      <c r="C1942" s="321"/>
      <c r="D1942" s="323"/>
      <c r="E1942" s="294" t="s">
        <v>1438</v>
      </c>
    </row>
    <row r="1943" spans="1:5" x14ac:dyDescent="0.25">
      <c r="A1943" s="324" t="s">
        <v>2406</v>
      </c>
      <c r="B1943" s="326" t="s">
        <v>2404</v>
      </c>
      <c r="C1943" s="327"/>
      <c r="D1943" s="330" t="s">
        <v>50</v>
      </c>
      <c r="E1943" s="291" t="s">
        <v>1437</v>
      </c>
    </row>
    <row r="1944" spans="1:5" x14ac:dyDescent="0.25">
      <c r="A1944" s="332"/>
      <c r="B1944" s="333"/>
      <c r="C1944" s="334"/>
      <c r="D1944" s="335"/>
      <c r="E1944" s="292" t="s">
        <v>1438</v>
      </c>
    </row>
    <row r="1945" spans="1:5" x14ac:dyDescent="0.25">
      <c r="A1945" s="316" t="s">
        <v>2407</v>
      </c>
      <c r="B1945" s="318" t="s">
        <v>2404</v>
      </c>
      <c r="C1945" s="319"/>
      <c r="D1945" s="322" t="s">
        <v>50</v>
      </c>
      <c r="E1945" s="293" t="s">
        <v>1437</v>
      </c>
    </row>
    <row r="1946" spans="1:5" x14ac:dyDescent="0.25">
      <c r="A1946" s="317"/>
      <c r="B1946" s="320"/>
      <c r="C1946" s="321"/>
      <c r="D1946" s="323"/>
      <c r="E1946" s="294" t="s">
        <v>1438</v>
      </c>
    </row>
    <row r="1947" spans="1:5" x14ac:dyDescent="0.25">
      <c r="A1947" s="324" t="s">
        <v>2214</v>
      </c>
      <c r="B1947" s="326"/>
      <c r="C1947" s="327"/>
      <c r="D1947" s="330" t="s">
        <v>50</v>
      </c>
      <c r="E1947" s="291" t="s">
        <v>1437</v>
      </c>
    </row>
    <row r="1948" spans="1:5" x14ac:dyDescent="0.25">
      <c r="A1948" s="332"/>
      <c r="B1948" s="333"/>
      <c r="C1948" s="334"/>
      <c r="D1948" s="335"/>
      <c r="E1948" s="292" t="s">
        <v>1438</v>
      </c>
    </row>
    <row r="1949" spans="1:5" x14ac:dyDescent="0.25">
      <c r="A1949" s="316" t="s">
        <v>2239</v>
      </c>
      <c r="B1949" s="318"/>
      <c r="C1949" s="319"/>
      <c r="D1949" s="322" t="s">
        <v>50</v>
      </c>
      <c r="E1949" s="293" t="s">
        <v>1437</v>
      </c>
    </row>
    <row r="1950" spans="1:5" x14ac:dyDescent="0.25">
      <c r="A1950" s="317"/>
      <c r="B1950" s="320"/>
      <c r="C1950" s="321"/>
      <c r="D1950" s="323"/>
      <c r="E1950" s="294" t="s">
        <v>1438</v>
      </c>
    </row>
    <row r="1951" spans="1:5" x14ac:dyDescent="0.25">
      <c r="A1951" s="324" t="s">
        <v>2247</v>
      </c>
      <c r="B1951" s="326"/>
      <c r="C1951" s="327"/>
      <c r="D1951" s="330" t="s">
        <v>50</v>
      </c>
      <c r="E1951" s="291" t="s">
        <v>1437</v>
      </c>
    </row>
    <row r="1952" spans="1:5" x14ac:dyDescent="0.25">
      <c r="A1952" s="332"/>
      <c r="B1952" s="333"/>
      <c r="C1952" s="334"/>
      <c r="D1952" s="335"/>
      <c r="E1952" s="292" t="s">
        <v>1438</v>
      </c>
    </row>
    <row r="1953" spans="1:5" x14ac:dyDescent="0.25">
      <c r="A1953" s="316" t="s">
        <v>2256</v>
      </c>
      <c r="B1953" s="318"/>
      <c r="C1953" s="319"/>
      <c r="D1953" s="322" t="s">
        <v>50</v>
      </c>
      <c r="E1953" s="293" t="s">
        <v>1437</v>
      </c>
    </row>
    <row r="1954" spans="1:5" x14ac:dyDescent="0.25">
      <c r="A1954" s="317"/>
      <c r="B1954" s="320"/>
      <c r="C1954" s="321"/>
      <c r="D1954" s="323"/>
      <c r="E1954" s="294" t="s">
        <v>1438</v>
      </c>
    </row>
    <row r="1955" spans="1:5" x14ac:dyDescent="0.25">
      <c r="A1955" s="324" t="s">
        <v>2408</v>
      </c>
      <c r="B1955" s="326"/>
      <c r="C1955" s="327"/>
      <c r="D1955" s="330" t="s">
        <v>50</v>
      </c>
      <c r="E1955" s="291" t="s">
        <v>1437</v>
      </c>
    </row>
    <row r="1956" spans="1:5" x14ac:dyDescent="0.25">
      <c r="A1956" s="332"/>
      <c r="B1956" s="333"/>
      <c r="C1956" s="334"/>
      <c r="D1956" s="335"/>
      <c r="E1956" s="292" t="s">
        <v>1438</v>
      </c>
    </row>
    <row r="1957" spans="1:5" x14ac:dyDescent="0.25">
      <c r="A1957" s="316" t="s">
        <v>2278</v>
      </c>
      <c r="B1957" s="318"/>
      <c r="C1957" s="319"/>
      <c r="D1957" s="322" t="s">
        <v>50</v>
      </c>
      <c r="E1957" s="293" t="s">
        <v>1437</v>
      </c>
    </row>
    <row r="1958" spans="1:5" x14ac:dyDescent="0.25">
      <c r="A1958" s="317"/>
      <c r="B1958" s="320"/>
      <c r="C1958" s="321"/>
      <c r="D1958" s="323"/>
      <c r="E1958" s="294" t="s">
        <v>1438</v>
      </c>
    </row>
    <row r="1959" spans="1:5" x14ac:dyDescent="0.25">
      <c r="A1959" s="324" t="s">
        <v>2286</v>
      </c>
      <c r="B1959" s="326"/>
      <c r="C1959" s="327"/>
      <c r="D1959" s="330" t="s">
        <v>50</v>
      </c>
      <c r="E1959" s="291" t="s">
        <v>1437</v>
      </c>
    </row>
    <row r="1960" spans="1:5" x14ac:dyDescent="0.25">
      <c r="A1960" s="332"/>
      <c r="B1960" s="333"/>
      <c r="C1960" s="334"/>
      <c r="D1960" s="335"/>
      <c r="E1960" s="292" t="s">
        <v>1438</v>
      </c>
    </row>
    <row r="1961" spans="1:5" x14ac:dyDescent="0.25">
      <c r="A1961" s="316" t="s">
        <v>2300</v>
      </c>
      <c r="B1961" s="318"/>
      <c r="C1961" s="319"/>
      <c r="D1961" s="322" t="s">
        <v>50</v>
      </c>
      <c r="E1961" s="293" t="s">
        <v>1437</v>
      </c>
    </row>
    <row r="1962" spans="1:5" x14ac:dyDescent="0.25">
      <c r="A1962" s="317"/>
      <c r="B1962" s="320"/>
      <c r="C1962" s="321"/>
      <c r="D1962" s="323"/>
      <c r="E1962" s="294" t="s">
        <v>1438</v>
      </c>
    </row>
    <row r="1963" spans="1:5" x14ac:dyDescent="0.25">
      <c r="A1963" s="324" t="s">
        <v>2306</v>
      </c>
      <c r="B1963" s="326"/>
      <c r="C1963" s="327"/>
      <c r="D1963" s="330" t="s">
        <v>50</v>
      </c>
      <c r="E1963" s="291" t="s">
        <v>1437</v>
      </c>
    </row>
    <row r="1964" spans="1:5" x14ac:dyDescent="0.25">
      <c r="A1964" s="332"/>
      <c r="B1964" s="333"/>
      <c r="C1964" s="334"/>
      <c r="D1964" s="335"/>
      <c r="E1964" s="292" t="s">
        <v>1438</v>
      </c>
    </row>
    <row r="1965" spans="1:5" x14ac:dyDescent="0.25">
      <c r="A1965" s="316" t="s">
        <v>2311</v>
      </c>
      <c r="B1965" s="318"/>
      <c r="C1965" s="319"/>
      <c r="D1965" s="322" t="s">
        <v>50</v>
      </c>
      <c r="E1965" s="293" t="s">
        <v>1437</v>
      </c>
    </row>
    <row r="1966" spans="1:5" x14ac:dyDescent="0.25">
      <c r="A1966" s="317"/>
      <c r="B1966" s="320"/>
      <c r="C1966" s="321"/>
      <c r="D1966" s="323"/>
      <c r="E1966" s="294" t="s">
        <v>1438</v>
      </c>
    </row>
    <row r="1967" spans="1:5" x14ac:dyDescent="0.25">
      <c r="A1967" s="324" t="s">
        <v>2321</v>
      </c>
      <c r="B1967" s="326"/>
      <c r="C1967" s="327"/>
      <c r="D1967" s="330" t="s">
        <v>50</v>
      </c>
      <c r="E1967" s="291" t="s">
        <v>1437</v>
      </c>
    </row>
    <row r="1968" spans="1:5" x14ac:dyDescent="0.25">
      <c r="A1968" s="332"/>
      <c r="B1968" s="333"/>
      <c r="C1968" s="334"/>
      <c r="D1968" s="335"/>
      <c r="E1968" s="292" t="s">
        <v>1438</v>
      </c>
    </row>
    <row r="1969" spans="1:5" x14ac:dyDescent="0.25">
      <c r="A1969" s="316" t="s">
        <v>2346</v>
      </c>
      <c r="B1969" s="318"/>
      <c r="C1969" s="319"/>
      <c r="D1969" s="322" t="s">
        <v>50</v>
      </c>
      <c r="E1969" s="293" t="s">
        <v>1437</v>
      </c>
    </row>
    <row r="1970" spans="1:5" x14ac:dyDescent="0.25">
      <c r="A1970" s="317"/>
      <c r="B1970" s="320"/>
      <c r="C1970" s="321"/>
      <c r="D1970" s="323"/>
      <c r="E1970" s="294" t="s">
        <v>1438</v>
      </c>
    </row>
    <row r="1971" spans="1:5" x14ac:dyDescent="0.25">
      <c r="A1971" s="324" t="s">
        <v>2364</v>
      </c>
      <c r="B1971" s="326"/>
      <c r="C1971" s="327"/>
      <c r="D1971" s="330" t="s">
        <v>50</v>
      </c>
      <c r="E1971" s="291" t="s">
        <v>1437</v>
      </c>
    </row>
    <row r="1972" spans="1:5" x14ac:dyDescent="0.25">
      <c r="A1972" s="332"/>
      <c r="B1972" s="333"/>
      <c r="C1972" s="334"/>
      <c r="D1972" s="335"/>
      <c r="E1972" s="292" t="s">
        <v>1438</v>
      </c>
    </row>
    <row r="1973" spans="1:5" x14ac:dyDescent="0.25">
      <c r="A1973" s="316" t="s">
        <v>2370</v>
      </c>
      <c r="B1973" s="318"/>
      <c r="C1973" s="319"/>
      <c r="D1973" s="322" t="s">
        <v>50</v>
      </c>
      <c r="E1973" s="293" t="s">
        <v>1437</v>
      </c>
    </row>
    <row r="1974" spans="1:5" x14ac:dyDescent="0.25">
      <c r="A1974" s="317"/>
      <c r="B1974" s="320"/>
      <c r="C1974" s="321"/>
      <c r="D1974" s="323"/>
      <c r="E1974" s="294" t="s">
        <v>1438</v>
      </c>
    </row>
    <row r="1975" spans="1:5" x14ac:dyDescent="0.25">
      <c r="A1975" s="324" t="s">
        <v>2383</v>
      </c>
      <c r="B1975" s="326"/>
      <c r="C1975" s="327"/>
      <c r="D1975" s="330" t="s">
        <v>50</v>
      </c>
      <c r="E1975" s="291" t="s">
        <v>1437</v>
      </c>
    </row>
    <row r="1976" spans="1:5" x14ac:dyDescent="0.25">
      <c r="A1976" s="332"/>
      <c r="B1976" s="333"/>
      <c r="C1976" s="334"/>
      <c r="D1976" s="335"/>
      <c r="E1976" s="292" t="s">
        <v>1438</v>
      </c>
    </row>
    <row r="1977" spans="1:5" x14ac:dyDescent="0.25">
      <c r="A1977" s="316" t="s">
        <v>2388</v>
      </c>
      <c r="B1977" s="318"/>
      <c r="C1977" s="319"/>
      <c r="D1977" s="322" t="s">
        <v>50</v>
      </c>
      <c r="E1977" s="293" t="s">
        <v>1437</v>
      </c>
    </row>
    <row r="1978" spans="1:5" x14ac:dyDescent="0.25">
      <c r="A1978" s="317"/>
      <c r="B1978" s="320"/>
      <c r="C1978" s="321"/>
      <c r="D1978" s="323"/>
      <c r="E1978" s="294" t="s">
        <v>1438</v>
      </c>
    </row>
    <row r="1979" spans="1:5" x14ac:dyDescent="0.25">
      <c r="A1979" s="324" t="s">
        <v>2392</v>
      </c>
      <c r="B1979" s="326"/>
      <c r="C1979" s="327"/>
      <c r="D1979" s="330" t="s">
        <v>50</v>
      </c>
      <c r="E1979" s="291" t="s">
        <v>1437</v>
      </c>
    </row>
    <row r="1980" spans="1:5" x14ac:dyDescent="0.25">
      <c r="A1980" s="332"/>
      <c r="B1980" s="333"/>
      <c r="C1980" s="334"/>
      <c r="D1980" s="335"/>
      <c r="E1980" s="292" t="s">
        <v>1438</v>
      </c>
    </row>
    <row r="1981" spans="1:5" x14ac:dyDescent="0.25">
      <c r="A1981" s="316" t="s">
        <v>2400</v>
      </c>
      <c r="B1981" s="318"/>
      <c r="C1981" s="319"/>
      <c r="D1981" s="322" t="s">
        <v>50</v>
      </c>
      <c r="E1981" s="293" t="s">
        <v>1437</v>
      </c>
    </row>
    <row r="1982" spans="1:5" x14ac:dyDescent="0.25">
      <c r="A1982" s="317"/>
      <c r="B1982" s="320"/>
      <c r="C1982" s="321"/>
      <c r="D1982" s="323"/>
      <c r="E1982" s="294" t="s">
        <v>1438</v>
      </c>
    </row>
    <row r="1983" spans="1:5" x14ac:dyDescent="0.25">
      <c r="A1983" s="324" t="s">
        <v>2330</v>
      </c>
      <c r="B1983" s="326"/>
      <c r="C1983" s="327"/>
      <c r="D1983" s="330" t="s">
        <v>50</v>
      </c>
      <c r="E1983" s="291" t="s">
        <v>1437</v>
      </c>
    </row>
    <row r="1984" spans="1:5" x14ac:dyDescent="0.25">
      <c r="A1984" s="332"/>
      <c r="B1984" s="333"/>
      <c r="C1984" s="334"/>
      <c r="D1984" s="335"/>
      <c r="E1984" s="292" t="s">
        <v>1438</v>
      </c>
    </row>
    <row r="1985" spans="1:5" x14ac:dyDescent="0.25">
      <c r="A1985" s="316" t="s">
        <v>2409</v>
      </c>
      <c r="B1985" s="318" t="s">
        <v>2214</v>
      </c>
      <c r="C1985" s="319"/>
      <c r="D1985" s="322" t="s">
        <v>50</v>
      </c>
      <c r="E1985" s="293" t="s">
        <v>1437</v>
      </c>
    </row>
    <row r="1986" spans="1:5" x14ac:dyDescent="0.25">
      <c r="A1986" s="317"/>
      <c r="B1986" s="320"/>
      <c r="C1986" s="321"/>
      <c r="D1986" s="323"/>
      <c r="E1986" s="294" t="s">
        <v>1438</v>
      </c>
    </row>
    <row r="1987" spans="1:5" x14ac:dyDescent="0.25">
      <c r="A1987" s="324" t="s">
        <v>2410</v>
      </c>
      <c r="B1987" s="326" t="s">
        <v>2214</v>
      </c>
      <c r="C1987" s="327"/>
      <c r="D1987" s="330" t="s">
        <v>50</v>
      </c>
      <c r="E1987" s="291" t="s">
        <v>1437</v>
      </c>
    </row>
    <row r="1988" spans="1:5" x14ac:dyDescent="0.25">
      <c r="A1988" s="332"/>
      <c r="B1988" s="333"/>
      <c r="C1988" s="334"/>
      <c r="D1988" s="335"/>
      <c r="E1988" s="292" t="s">
        <v>1438</v>
      </c>
    </row>
    <row r="1989" spans="1:5" x14ac:dyDescent="0.25">
      <c r="A1989" s="316" t="s">
        <v>2411</v>
      </c>
      <c r="B1989" s="318" t="s">
        <v>2214</v>
      </c>
      <c r="C1989" s="319"/>
      <c r="D1989" s="322" t="s">
        <v>50</v>
      </c>
      <c r="E1989" s="293" t="s">
        <v>1437</v>
      </c>
    </row>
    <row r="1990" spans="1:5" x14ac:dyDescent="0.25">
      <c r="A1990" s="317"/>
      <c r="B1990" s="320"/>
      <c r="C1990" s="321"/>
      <c r="D1990" s="323"/>
      <c r="E1990" s="294" t="s">
        <v>1438</v>
      </c>
    </row>
    <row r="1991" spans="1:5" x14ac:dyDescent="0.25">
      <c r="A1991" s="324" t="s">
        <v>2412</v>
      </c>
      <c r="B1991" s="326" t="s">
        <v>2239</v>
      </c>
      <c r="C1991" s="327"/>
      <c r="D1991" s="330" t="s">
        <v>50</v>
      </c>
      <c r="E1991" s="291" t="s">
        <v>1437</v>
      </c>
    </row>
    <row r="1992" spans="1:5" x14ac:dyDescent="0.25">
      <c r="A1992" s="332"/>
      <c r="B1992" s="333"/>
      <c r="C1992" s="334"/>
      <c r="D1992" s="335"/>
      <c r="E1992" s="292" t="s">
        <v>1438</v>
      </c>
    </row>
    <row r="1993" spans="1:5" x14ac:dyDescent="0.25">
      <c r="A1993" s="316" t="s">
        <v>2413</v>
      </c>
      <c r="B1993" s="318" t="s">
        <v>2239</v>
      </c>
      <c r="C1993" s="319"/>
      <c r="D1993" s="322" t="s">
        <v>50</v>
      </c>
      <c r="E1993" s="293" t="s">
        <v>1437</v>
      </c>
    </row>
    <row r="1994" spans="1:5" x14ac:dyDescent="0.25">
      <c r="A1994" s="317"/>
      <c r="B1994" s="320"/>
      <c r="C1994" s="321"/>
      <c r="D1994" s="323"/>
      <c r="E1994" s="294" t="s">
        <v>1438</v>
      </c>
    </row>
    <row r="1995" spans="1:5" x14ac:dyDescent="0.25">
      <c r="A1995" s="324" t="s">
        <v>1782</v>
      </c>
      <c r="B1995" s="326" t="s">
        <v>2247</v>
      </c>
      <c r="C1995" s="327"/>
      <c r="D1995" s="330" t="s">
        <v>50</v>
      </c>
      <c r="E1995" s="291" t="s">
        <v>1437</v>
      </c>
    </row>
    <row r="1996" spans="1:5" x14ac:dyDescent="0.25">
      <c r="A1996" s="332"/>
      <c r="B1996" s="333"/>
      <c r="C1996" s="334"/>
      <c r="D1996" s="335"/>
      <c r="E1996" s="292" t="s">
        <v>1438</v>
      </c>
    </row>
    <row r="1997" spans="1:5" x14ac:dyDescent="0.25">
      <c r="A1997" s="316" t="s">
        <v>2414</v>
      </c>
      <c r="B1997" s="318" t="s">
        <v>2247</v>
      </c>
      <c r="C1997" s="319"/>
      <c r="D1997" s="322" t="s">
        <v>50</v>
      </c>
      <c r="E1997" s="293" t="s">
        <v>1437</v>
      </c>
    </row>
    <row r="1998" spans="1:5" x14ac:dyDescent="0.25">
      <c r="A1998" s="317"/>
      <c r="B1998" s="320"/>
      <c r="C1998" s="321"/>
      <c r="D1998" s="323"/>
      <c r="E1998" s="294" t="s">
        <v>1438</v>
      </c>
    </row>
    <row r="1999" spans="1:5" x14ac:dyDescent="0.25">
      <c r="A1999" s="324" t="s">
        <v>2415</v>
      </c>
      <c r="B1999" s="326" t="s">
        <v>2247</v>
      </c>
      <c r="C1999" s="327"/>
      <c r="D1999" s="330" t="s">
        <v>50</v>
      </c>
      <c r="E1999" s="291" t="s">
        <v>1437</v>
      </c>
    </row>
    <row r="2000" spans="1:5" x14ac:dyDescent="0.25">
      <c r="A2000" s="332"/>
      <c r="B2000" s="333"/>
      <c r="C2000" s="334"/>
      <c r="D2000" s="335"/>
      <c r="E2000" s="292" t="s">
        <v>1438</v>
      </c>
    </row>
    <row r="2001" spans="1:5" x14ac:dyDescent="0.25">
      <c r="A2001" s="316" t="s">
        <v>2416</v>
      </c>
      <c r="B2001" s="318" t="s">
        <v>2278</v>
      </c>
      <c r="C2001" s="319"/>
      <c r="D2001" s="322" t="s">
        <v>50</v>
      </c>
      <c r="E2001" s="293" t="s">
        <v>1437</v>
      </c>
    </row>
    <row r="2002" spans="1:5" x14ac:dyDescent="0.25">
      <c r="A2002" s="317"/>
      <c r="B2002" s="320"/>
      <c r="C2002" s="321"/>
      <c r="D2002" s="323"/>
      <c r="E2002" s="294" t="s">
        <v>1438</v>
      </c>
    </row>
    <row r="2003" spans="1:5" x14ac:dyDescent="0.25">
      <c r="A2003" s="324" t="s">
        <v>2417</v>
      </c>
      <c r="B2003" s="326" t="s">
        <v>2286</v>
      </c>
      <c r="C2003" s="327"/>
      <c r="D2003" s="330" t="s">
        <v>50</v>
      </c>
      <c r="E2003" s="291" t="s">
        <v>1437</v>
      </c>
    </row>
    <row r="2004" spans="1:5" x14ac:dyDescent="0.25">
      <c r="A2004" s="332"/>
      <c r="B2004" s="333"/>
      <c r="C2004" s="334"/>
      <c r="D2004" s="335"/>
      <c r="E2004" s="292" t="s">
        <v>1438</v>
      </c>
    </row>
    <row r="2005" spans="1:5" x14ac:dyDescent="0.25">
      <c r="A2005" s="316" t="s">
        <v>2418</v>
      </c>
      <c r="B2005" s="318" t="s">
        <v>2300</v>
      </c>
      <c r="C2005" s="319"/>
      <c r="D2005" s="322" t="s">
        <v>50</v>
      </c>
      <c r="E2005" s="293" t="s">
        <v>1437</v>
      </c>
    </row>
    <row r="2006" spans="1:5" x14ac:dyDescent="0.25">
      <c r="A2006" s="317"/>
      <c r="B2006" s="320"/>
      <c r="C2006" s="321"/>
      <c r="D2006" s="323"/>
      <c r="E2006" s="294" t="s">
        <v>1438</v>
      </c>
    </row>
    <row r="2007" spans="1:5" x14ac:dyDescent="0.25">
      <c r="A2007" s="324" t="s">
        <v>2419</v>
      </c>
      <c r="B2007" s="326" t="s">
        <v>2311</v>
      </c>
      <c r="C2007" s="327"/>
      <c r="D2007" s="330" t="s">
        <v>50</v>
      </c>
      <c r="E2007" s="291" t="s">
        <v>1437</v>
      </c>
    </row>
    <row r="2008" spans="1:5" x14ac:dyDescent="0.25">
      <c r="A2008" s="332"/>
      <c r="B2008" s="333"/>
      <c r="C2008" s="334"/>
      <c r="D2008" s="335"/>
      <c r="E2008" s="292" t="s">
        <v>1438</v>
      </c>
    </row>
    <row r="2009" spans="1:5" x14ac:dyDescent="0.25">
      <c r="A2009" s="316" t="s">
        <v>2420</v>
      </c>
      <c r="B2009" s="318" t="s">
        <v>2311</v>
      </c>
      <c r="C2009" s="319"/>
      <c r="D2009" s="322" t="s">
        <v>50</v>
      </c>
      <c r="E2009" s="293" t="s">
        <v>1437</v>
      </c>
    </row>
    <row r="2010" spans="1:5" x14ac:dyDescent="0.25">
      <c r="A2010" s="317"/>
      <c r="B2010" s="320"/>
      <c r="C2010" s="321"/>
      <c r="D2010" s="323"/>
      <c r="E2010" s="294" t="s">
        <v>1438</v>
      </c>
    </row>
    <row r="2011" spans="1:5" x14ac:dyDescent="0.25">
      <c r="A2011" s="324" t="s">
        <v>2421</v>
      </c>
      <c r="B2011" s="326" t="s">
        <v>2321</v>
      </c>
      <c r="C2011" s="327"/>
      <c r="D2011" s="330" t="s">
        <v>50</v>
      </c>
      <c r="E2011" s="291" t="s">
        <v>1437</v>
      </c>
    </row>
    <row r="2012" spans="1:5" x14ac:dyDescent="0.25">
      <c r="A2012" s="332"/>
      <c r="B2012" s="333"/>
      <c r="C2012" s="334"/>
      <c r="D2012" s="335"/>
      <c r="E2012" s="292" t="s">
        <v>1438</v>
      </c>
    </row>
    <row r="2013" spans="1:5" x14ac:dyDescent="0.25">
      <c r="A2013" s="316" t="s">
        <v>2422</v>
      </c>
      <c r="B2013" s="318" t="s">
        <v>2321</v>
      </c>
      <c r="C2013" s="319"/>
      <c r="D2013" s="322" t="s">
        <v>50</v>
      </c>
      <c r="E2013" s="293" t="s">
        <v>1437</v>
      </c>
    </row>
    <row r="2014" spans="1:5" x14ac:dyDescent="0.25">
      <c r="A2014" s="317"/>
      <c r="B2014" s="320"/>
      <c r="C2014" s="321"/>
      <c r="D2014" s="323"/>
      <c r="E2014" s="294" t="s">
        <v>1438</v>
      </c>
    </row>
    <row r="2015" spans="1:5" x14ac:dyDescent="0.25">
      <c r="A2015" s="324" t="s">
        <v>2423</v>
      </c>
      <c r="B2015" s="326" t="s">
        <v>2364</v>
      </c>
      <c r="C2015" s="327"/>
      <c r="D2015" s="330" t="s">
        <v>50</v>
      </c>
      <c r="E2015" s="291" t="s">
        <v>1437</v>
      </c>
    </row>
    <row r="2016" spans="1:5" x14ac:dyDescent="0.25">
      <c r="A2016" s="332"/>
      <c r="B2016" s="333"/>
      <c r="C2016" s="334"/>
      <c r="D2016" s="335"/>
      <c r="E2016" s="292" t="s">
        <v>1438</v>
      </c>
    </row>
    <row r="2017" spans="1:5" x14ac:dyDescent="0.25">
      <c r="A2017" s="316" t="s">
        <v>2424</v>
      </c>
      <c r="B2017" s="318" t="s">
        <v>2392</v>
      </c>
      <c r="C2017" s="319"/>
      <c r="D2017" s="322" t="s">
        <v>50</v>
      </c>
      <c r="E2017" s="293" t="s">
        <v>1437</v>
      </c>
    </row>
    <row r="2018" spans="1:5" x14ac:dyDescent="0.25">
      <c r="A2018" s="317"/>
      <c r="B2018" s="320"/>
      <c r="C2018" s="321"/>
      <c r="D2018" s="323"/>
      <c r="E2018" s="294" t="s">
        <v>1438</v>
      </c>
    </row>
    <row r="2019" spans="1:5" x14ac:dyDescent="0.25">
      <c r="A2019" s="287" t="s">
        <v>2425</v>
      </c>
      <c r="B2019" s="336"/>
      <c r="C2019" s="337"/>
      <c r="D2019" s="278" t="s">
        <v>50</v>
      </c>
      <c r="E2019" s="288"/>
    </row>
    <row r="2020" spans="1:5" x14ac:dyDescent="0.25">
      <c r="A2020" s="316" t="s">
        <v>2426</v>
      </c>
      <c r="B2020" s="318" t="s">
        <v>2346</v>
      </c>
      <c r="C2020" s="319"/>
      <c r="D2020" s="322" t="s">
        <v>50</v>
      </c>
      <c r="E2020" s="293" t="s">
        <v>1437</v>
      </c>
    </row>
    <row r="2021" spans="1:5" x14ac:dyDescent="0.25">
      <c r="A2021" s="317"/>
      <c r="B2021" s="320"/>
      <c r="C2021" s="321"/>
      <c r="D2021" s="323"/>
      <c r="E2021" s="294" t="s">
        <v>1438</v>
      </c>
    </row>
    <row r="2022" spans="1:5" x14ac:dyDescent="0.25">
      <c r="A2022" s="324" t="s">
        <v>2427</v>
      </c>
      <c r="B2022" s="326" t="s">
        <v>2370</v>
      </c>
      <c r="C2022" s="327"/>
      <c r="D2022" s="330" t="s">
        <v>50</v>
      </c>
      <c r="E2022" s="291" t="s">
        <v>1437</v>
      </c>
    </row>
    <row r="2023" spans="1:5" x14ac:dyDescent="0.25">
      <c r="A2023" s="332"/>
      <c r="B2023" s="333"/>
      <c r="C2023" s="334"/>
      <c r="D2023" s="335"/>
      <c r="E2023" s="292" t="s">
        <v>1438</v>
      </c>
    </row>
    <row r="2024" spans="1:5" x14ac:dyDescent="0.25">
      <c r="A2024" s="316" t="s">
        <v>2428</v>
      </c>
      <c r="B2024" s="318" t="s">
        <v>2400</v>
      </c>
      <c r="C2024" s="319"/>
      <c r="D2024" s="322" t="s">
        <v>50</v>
      </c>
      <c r="E2024" s="293" t="s">
        <v>1437</v>
      </c>
    </row>
    <row r="2025" spans="1:5" x14ac:dyDescent="0.25">
      <c r="A2025" s="317"/>
      <c r="B2025" s="320"/>
      <c r="C2025" s="321"/>
      <c r="D2025" s="323"/>
      <c r="E2025" s="294" t="s">
        <v>1438</v>
      </c>
    </row>
    <row r="2026" spans="1:5" x14ac:dyDescent="0.25">
      <c r="A2026" s="324" t="s">
        <v>2429</v>
      </c>
      <c r="B2026" s="326" t="s">
        <v>2404</v>
      </c>
      <c r="C2026" s="327"/>
      <c r="D2026" s="330" t="s">
        <v>50</v>
      </c>
      <c r="E2026" s="291" t="s">
        <v>1437</v>
      </c>
    </row>
    <row r="2027" spans="1:5" x14ac:dyDescent="0.25">
      <c r="A2027" s="332"/>
      <c r="B2027" s="333"/>
      <c r="C2027" s="334"/>
      <c r="D2027" s="335"/>
      <c r="E2027" s="292" t="s">
        <v>1438</v>
      </c>
    </row>
    <row r="2028" spans="1:5" x14ac:dyDescent="0.25">
      <c r="A2028" s="316" t="s">
        <v>2430</v>
      </c>
      <c r="B2028" s="318" t="s">
        <v>2346</v>
      </c>
      <c r="C2028" s="319"/>
      <c r="D2028" s="322" t="s">
        <v>50</v>
      </c>
      <c r="E2028" s="293" t="s">
        <v>1437</v>
      </c>
    </row>
    <row r="2029" spans="1:5" x14ac:dyDescent="0.25">
      <c r="A2029" s="317"/>
      <c r="B2029" s="320"/>
      <c r="C2029" s="321"/>
      <c r="D2029" s="323"/>
      <c r="E2029" s="294" t="s">
        <v>1438</v>
      </c>
    </row>
    <row r="2030" spans="1:5" x14ac:dyDescent="0.25">
      <c r="A2030" s="324" t="s">
        <v>2431</v>
      </c>
      <c r="B2030" s="326" t="s">
        <v>2239</v>
      </c>
      <c r="C2030" s="327"/>
      <c r="D2030" s="330" t="s">
        <v>50</v>
      </c>
      <c r="E2030" s="291" t="s">
        <v>1437</v>
      </c>
    </row>
    <row r="2031" spans="1:5" x14ac:dyDescent="0.25">
      <c r="A2031" s="332"/>
      <c r="B2031" s="333"/>
      <c r="C2031" s="334"/>
      <c r="D2031" s="335"/>
      <c r="E2031" s="292" t="s">
        <v>1438</v>
      </c>
    </row>
    <row r="2032" spans="1:5" x14ac:dyDescent="0.25">
      <c r="A2032" s="316" t="s">
        <v>2432</v>
      </c>
      <c r="B2032" s="318" t="s">
        <v>2256</v>
      </c>
      <c r="C2032" s="319"/>
      <c r="D2032" s="322" t="s">
        <v>50</v>
      </c>
      <c r="E2032" s="293" t="s">
        <v>1437</v>
      </c>
    </row>
    <row r="2033" spans="1:5" x14ac:dyDescent="0.25">
      <c r="A2033" s="317"/>
      <c r="B2033" s="320"/>
      <c r="C2033" s="321"/>
      <c r="D2033" s="323"/>
      <c r="E2033" s="294" t="s">
        <v>1438</v>
      </c>
    </row>
    <row r="2034" spans="1:5" x14ac:dyDescent="0.25">
      <c r="A2034" s="324" t="s">
        <v>2433</v>
      </c>
      <c r="B2034" s="326" t="s">
        <v>2311</v>
      </c>
      <c r="C2034" s="327"/>
      <c r="D2034" s="330" t="s">
        <v>50</v>
      </c>
      <c r="E2034" s="291" t="s">
        <v>1437</v>
      </c>
    </row>
    <row r="2035" spans="1:5" x14ac:dyDescent="0.25">
      <c r="A2035" s="332"/>
      <c r="B2035" s="333"/>
      <c r="C2035" s="334"/>
      <c r="D2035" s="335"/>
      <c r="E2035" s="292" t="s">
        <v>1438</v>
      </c>
    </row>
    <row r="2036" spans="1:5" x14ac:dyDescent="0.25">
      <c r="A2036" s="316" t="s">
        <v>2434</v>
      </c>
      <c r="B2036" s="318" t="s">
        <v>2346</v>
      </c>
      <c r="C2036" s="319"/>
      <c r="D2036" s="322" t="s">
        <v>50</v>
      </c>
      <c r="E2036" s="293" t="s">
        <v>1437</v>
      </c>
    </row>
    <row r="2037" spans="1:5" x14ac:dyDescent="0.25">
      <c r="A2037" s="317"/>
      <c r="B2037" s="320"/>
      <c r="C2037" s="321"/>
      <c r="D2037" s="323"/>
      <c r="E2037" s="294" t="s">
        <v>1438</v>
      </c>
    </row>
    <row r="2038" spans="1:5" x14ac:dyDescent="0.25">
      <c r="A2038" s="324" t="s">
        <v>1862</v>
      </c>
      <c r="B2038" s="326" t="s">
        <v>2364</v>
      </c>
      <c r="C2038" s="327"/>
      <c r="D2038" s="330" t="s">
        <v>50</v>
      </c>
      <c r="E2038" s="291" t="s">
        <v>1437</v>
      </c>
    </row>
    <row r="2039" spans="1:5" x14ac:dyDescent="0.25">
      <c r="A2039" s="332"/>
      <c r="B2039" s="333"/>
      <c r="C2039" s="334"/>
      <c r="D2039" s="335"/>
      <c r="E2039" s="292" t="s">
        <v>1438</v>
      </c>
    </row>
    <row r="2040" spans="1:5" x14ac:dyDescent="0.25">
      <c r="A2040" s="316" t="s">
        <v>2435</v>
      </c>
      <c r="B2040" s="318" t="s">
        <v>2370</v>
      </c>
      <c r="C2040" s="319"/>
      <c r="D2040" s="322" t="s">
        <v>50</v>
      </c>
      <c r="E2040" s="293" t="s">
        <v>1437</v>
      </c>
    </row>
    <row r="2041" spans="1:5" x14ac:dyDescent="0.25">
      <c r="A2041" s="317"/>
      <c r="B2041" s="320"/>
      <c r="C2041" s="321"/>
      <c r="D2041" s="323"/>
      <c r="E2041" s="294" t="s">
        <v>1438</v>
      </c>
    </row>
    <row r="2042" spans="1:5" x14ac:dyDescent="0.25">
      <c r="A2042" s="324" t="s">
        <v>2436</v>
      </c>
      <c r="B2042" s="326" t="s">
        <v>2392</v>
      </c>
      <c r="C2042" s="327"/>
      <c r="D2042" s="330" t="s">
        <v>50</v>
      </c>
      <c r="E2042" s="291" t="s">
        <v>1437</v>
      </c>
    </row>
    <row r="2043" spans="1:5" x14ac:dyDescent="0.25">
      <c r="A2043" s="332"/>
      <c r="B2043" s="333"/>
      <c r="C2043" s="334"/>
      <c r="D2043" s="335"/>
      <c r="E2043" s="292" t="s">
        <v>1438</v>
      </c>
    </row>
    <row r="2044" spans="1:5" x14ac:dyDescent="0.25">
      <c r="A2044" s="316" t="s">
        <v>2437</v>
      </c>
      <c r="B2044" s="318" t="s">
        <v>2214</v>
      </c>
      <c r="C2044" s="319"/>
      <c r="D2044" s="322" t="s">
        <v>50</v>
      </c>
      <c r="E2044" s="293" t="s">
        <v>1437</v>
      </c>
    </row>
    <row r="2045" spans="1:5" x14ac:dyDescent="0.25">
      <c r="A2045" s="317"/>
      <c r="B2045" s="320"/>
      <c r="C2045" s="321"/>
      <c r="D2045" s="323"/>
      <c r="E2045" s="294" t="s">
        <v>1438</v>
      </c>
    </row>
    <row r="2046" spans="1:5" x14ac:dyDescent="0.25">
      <c r="A2046" s="324" t="s">
        <v>2438</v>
      </c>
      <c r="B2046" s="326" t="s">
        <v>2239</v>
      </c>
      <c r="C2046" s="327"/>
      <c r="D2046" s="330" t="s">
        <v>50</v>
      </c>
      <c r="E2046" s="291" t="s">
        <v>1437</v>
      </c>
    </row>
    <row r="2047" spans="1:5" x14ac:dyDescent="0.25">
      <c r="A2047" s="332"/>
      <c r="B2047" s="333"/>
      <c r="C2047" s="334"/>
      <c r="D2047" s="335"/>
      <c r="E2047" s="292" t="s">
        <v>1438</v>
      </c>
    </row>
    <row r="2048" spans="1:5" x14ac:dyDescent="0.25">
      <c r="A2048" s="316" t="s">
        <v>2404</v>
      </c>
      <c r="B2048" s="318"/>
      <c r="C2048" s="319"/>
      <c r="D2048" s="322" t="s">
        <v>50</v>
      </c>
      <c r="E2048" s="293" t="s">
        <v>1437</v>
      </c>
    </row>
    <row r="2049" spans="1:5" x14ac:dyDescent="0.25">
      <c r="A2049" s="317"/>
      <c r="B2049" s="320"/>
      <c r="C2049" s="321"/>
      <c r="D2049" s="323"/>
      <c r="E2049" s="294" t="s">
        <v>1438</v>
      </c>
    </row>
    <row r="2050" spans="1:5" x14ac:dyDescent="0.25">
      <c r="A2050" s="324" t="s">
        <v>2262</v>
      </c>
      <c r="B2050" s="326"/>
      <c r="C2050" s="327"/>
      <c r="D2050" s="330" t="s">
        <v>50</v>
      </c>
      <c r="E2050" s="291" t="s">
        <v>1437</v>
      </c>
    </row>
    <row r="2051" spans="1:5" ht="14.4" thickBot="1" x14ac:dyDescent="0.3">
      <c r="A2051" s="325"/>
      <c r="B2051" s="328"/>
      <c r="C2051" s="329"/>
      <c r="D2051" s="331"/>
      <c r="E2051" s="295" t="s">
        <v>1438</v>
      </c>
    </row>
  </sheetData>
  <mergeCells count="3045"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</mergeCells>
  <hyperlinks>
    <hyperlink ref="E8" r:id="rId1" display="http://hfo63.cfo.in.th/CheckDataDtl.aspx?orgid=00511&amp;balance=&amp;month=4&amp;year=2020&amp;thetype=%A7%BA%CB%B9%E8%C7%C2%A7%D2%B9"/>
    <hyperlink ref="E9" r:id="rId2" display="http://hfo63.cfo.in.th/CheckDataDtl.aspx?orgid=00512&amp;balance=&amp;month=4&amp;year=2020&amp;thetype=%A7%BA%CB%B9%E8%C7%C2%A7%D2%B9"/>
    <hyperlink ref="E10" r:id="rId3" display="http://hfo63.cfo.in.th/CheckDataDtl.aspx?orgid=00513&amp;balance=&amp;month=4&amp;year=2020&amp;thetype=%A7%BA%CB%B9%E8%C7%C2%A7%D2%B9"/>
    <hyperlink ref="E11" r:id="rId4" display="http://hfo63.cfo.in.th/CheckDataDtl.aspx?orgid=00514&amp;balance=&amp;month=4&amp;year=2020&amp;thetype=%A7%BA%CB%B9%E8%C7%C2%A7%D2%B9"/>
    <hyperlink ref="E12" r:id="rId5" display="http://hfo63.cfo.in.th/CheckDataDtl.aspx?orgid=00515&amp;balance=&amp;month=4&amp;year=2020&amp;thetype=%A7%BA%CB%B9%E8%C7%C2%A7%D2%B9"/>
    <hyperlink ref="E13" r:id="rId6" display="http://hfo63.cfo.in.th/CheckDataDtl.aspx?orgid=00516&amp;balance=&amp;month=4&amp;year=2020&amp;thetype=%A7%BA%CB%B9%E8%C7%C2%A7%D2%B9"/>
    <hyperlink ref="E14" r:id="rId7" display="http://hfo63.cfo.in.th/CheckDataDtl.aspx?orgid=00517&amp;balance=&amp;month=4&amp;year=2020&amp;thetype=%A7%BA%CB%B9%E8%C7%C2%A7%D2%B9"/>
    <hyperlink ref="E15" r:id="rId8" display="http://hfo63.cfo.in.th/CheckDataDtl.aspx?orgid=00518&amp;balance=&amp;month=4&amp;year=2020&amp;thetype=%A7%BA%CB%B9%E8%C7%C2%A7%D2%B9"/>
    <hyperlink ref="E16" r:id="rId9" display="http://hfo63.cfo.in.th/CheckDataDtl.aspx?orgid=00519&amp;balance=&amp;month=4&amp;year=2020&amp;thetype=%A7%BA%CB%B9%E8%C7%C2%A7%D2%B9"/>
    <hyperlink ref="E17" r:id="rId10" display="http://hfo63.cfo.in.th/CheckDataDtl.aspx?orgid=00520&amp;balance=&amp;month=4&amp;year=2020&amp;thetype=%A7%BA%CB%B9%E8%C7%C2%A7%D2%B9"/>
    <hyperlink ref="E18" r:id="rId11" display="http://hfo63.cfo.in.th/CheckDataDtl.aspx?orgid=00521&amp;balance=&amp;month=4&amp;year=2020&amp;thetype=%A7%BA%CB%B9%E8%C7%C2%A7%D2%B9"/>
    <hyperlink ref="E19" r:id="rId12" display="http://hfo63.cfo.in.th/CheckDataDtl.aspx?orgid=00522&amp;balance=&amp;month=4&amp;year=2020&amp;thetype=%A7%BA%CB%B9%E8%C7%C2%A7%D2%B9"/>
    <hyperlink ref="E20" r:id="rId13" display="http://hfo63.cfo.in.th/CheckDataDtl.aspx?orgid=05595&amp;balance=%A7%BA%B4%D8%C5%3Cbr/%3E%A7%BA%CA%D1%C1%BE%D1%B9%B8%EC%A1%D1%B9&amp;month=4&amp;year=2020&amp;thetype=%A7%BA%CB%B9%E8%C7%C2%A7%D2%B9"/>
    <hyperlink ref="E21" r:id="rId14" display="http://hfo63.cfo.in.th/CheckDataDtl.aspx?orgid=05595&amp;balance=%A7%BA%B4%D8%C5%3Cbr/%3E%A7%BA%CA%D1%C1%BE%D1%B9%B8%EC%A1%D1%B9&amp;month=4&amp;year=2020&amp;thetype=%A7%BA%CB%B9%E8%C7%C2%A7%D2%B9"/>
    <hyperlink ref="E22" r:id="rId15" display="http://hfo63.cfo.in.th/CheckDataDtl.aspx?orgid=05596&amp;balance=%A7%BA%B4%D8%C5%3Cbr/%3E%A7%BA%CA%D1%C1%BE%D1%B9%B8%EC%A1%D1%B9&amp;month=4&amp;year=2020&amp;thetype=%A7%BA%CB%B9%E8%C7%C2%A7%D2%B9"/>
    <hyperlink ref="E23" r:id="rId16" display="http://hfo63.cfo.in.th/CheckDataDtl.aspx?orgid=05596&amp;balance=%A7%BA%B4%D8%C5%3Cbr/%3E%A7%BA%CA%D1%C1%BE%D1%B9%B8%EC%A1%D1%B9&amp;month=4&amp;year=2020&amp;thetype=%A7%BA%CB%B9%E8%C7%C2%A7%D2%B9"/>
    <hyperlink ref="E24" r:id="rId17" display="http://hfo63.cfo.in.th/CheckDataDtl.aspx?orgid=05597&amp;balance=%A7%BA%B4%D8%C5%3Cbr/%3E%A7%BA%CA%D1%C1%BE%D1%B9%B8%EC%A1%D1%B9&amp;month=4&amp;year=2020&amp;thetype=%A7%BA%CB%B9%E8%C7%C2%A7%D2%B9"/>
    <hyperlink ref="E25" r:id="rId18" display="http://hfo63.cfo.in.th/CheckDataDtl.aspx?orgid=05597&amp;balance=%A7%BA%B4%D8%C5%3Cbr/%3E%A7%BA%CA%D1%C1%BE%D1%B9%B8%EC%A1%D1%B9&amp;month=4&amp;year=2020&amp;thetype=%A7%BA%CB%B9%E8%C7%C2%A7%D2%B9"/>
    <hyperlink ref="E26" r:id="rId19" display="http://hfo63.cfo.in.th/CheckDataDtl.aspx?orgid=05598&amp;balance=%A7%BA%B4%D8%C5%3Cbr/%3E%A7%BA%CA%D1%C1%BE%D1%B9%B8%EC%A1%D1%B9&amp;month=4&amp;year=2020&amp;thetype=%A7%BA%CB%B9%E8%C7%C2%A7%D2%B9"/>
    <hyperlink ref="E27" r:id="rId20" display="http://hfo63.cfo.in.th/CheckDataDtl.aspx?orgid=05598&amp;balance=%A7%BA%B4%D8%C5%3Cbr/%3E%A7%BA%CA%D1%C1%BE%D1%B9%B8%EC%A1%D1%B9&amp;month=4&amp;year=2020&amp;thetype=%A7%BA%CB%B9%E8%C7%C2%A7%D2%B9"/>
    <hyperlink ref="E28" r:id="rId21" display="http://hfo63.cfo.in.th/CheckDataDtl.aspx?orgid=05599&amp;balance=%A7%BA%B4%D8%C5%3Cbr/%3E%A7%BA%CA%D1%C1%BE%D1%B9%B8%EC%A1%D1%B9&amp;month=4&amp;year=2020&amp;thetype=%A7%BA%CB%B9%E8%C7%C2%A7%D2%B9"/>
    <hyperlink ref="E29" r:id="rId22" display="http://hfo63.cfo.in.th/CheckDataDtl.aspx?orgid=05599&amp;balance=%A7%BA%B4%D8%C5%3Cbr/%3E%A7%BA%CA%D1%C1%BE%D1%B9%B8%EC%A1%D1%B9&amp;month=4&amp;year=2020&amp;thetype=%A7%BA%CB%B9%E8%C7%C2%A7%D2%B9"/>
    <hyperlink ref="E30" r:id="rId23" display="http://hfo63.cfo.in.th/CheckDataDtl.aspx?orgid=05600&amp;balance=%A7%BA%B4%D8%C5%3Cbr/%3E%A7%BA%CA%D1%C1%BE%D1%B9%B8%EC%A1%D1%B9&amp;month=4&amp;year=2020&amp;thetype=%A7%BA%CB%B9%E8%C7%C2%A7%D2%B9"/>
    <hyperlink ref="E31" r:id="rId24" display="http://hfo63.cfo.in.th/CheckDataDtl.aspx?orgid=05600&amp;balance=%A7%BA%B4%D8%C5%3Cbr/%3E%A7%BA%CA%D1%C1%BE%D1%B9%B8%EC%A1%D1%B9&amp;month=4&amp;year=2020&amp;thetype=%A7%BA%CB%B9%E8%C7%C2%A7%D2%B9"/>
    <hyperlink ref="E32" r:id="rId25" display="http://hfo63.cfo.in.th/CheckDataDtl.aspx?orgid=05601&amp;balance=%A7%BA%B4%D8%C5%3Cbr/%3E%A7%BA%CA%D1%C1%BE%D1%B9%B8%EC%A1%D1%B9&amp;month=4&amp;year=2020&amp;thetype=%A7%BA%CB%B9%E8%C7%C2%A7%D2%B9"/>
    <hyperlink ref="E33" r:id="rId26" display="http://hfo63.cfo.in.th/CheckDataDtl.aspx?orgid=05601&amp;balance=%A7%BA%B4%D8%C5%3Cbr/%3E%A7%BA%CA%D1%C1%BE%D1%B9%B8%EC%A1%D1%B9&amp;month=4&amp;year=2020&amp;thetype=%A7%BA%CB%B9%E8%C7%C2%A7%D2%B9"/>
    <hyperlink ref="E34" r:id="rId27" display="http://hfo63.cfo.in.th/CheckDataDtl.aspx?orgid=05602&amp;balance=%A7%BA%B4%D8%C5%3Cbr/%3E%A7%BA%CA%D1%C1%BE%D1%B9%B8%EC%A1%D1%B9&amp;month=4&amp;year=2020&amp;thetype=%A7%BA%CB%B9%E8%C7%C2%A7%D2%B9"/>
    <hyperlink ref="E35" r:id="rId28" display="http://hfo63.cfo.in.th/CheckDataDtl.aspx?orgid=05602&amp;balance=%A7%BA%B4%D8%C5%3Cbr/%3E%A7%BA%CA%D1%C1%BE%D1%B9%B8%EC%A1%D1%B9&amp;month=4&amp;year=2020&amp;thetype=%A7%BA%CB%B9%E8%C7%C2%A7%D2%B9"/>
    <hyperlink ref="E36" r:id="rId29" display="http://hfo63.cfo.in.th/CheckDataDtl.aspx?orgid=05603&amp;balance=%A7%BA%B4%D8%C5%3Cbr/%3E%A7%BA%CA%D1%C1%BE%D1%B9%B8%EC%A1%D1%B9&amp;month=4&amp;year=2020&amp;thetype=%A7%BA%CB%B9%E8%C7%C2%A7%D2%B9"/>
    <hyperlink ref="E37" r:id="rId30" display="http://hfo63.cfo.in.th/CheckDataDtl.aspx?orgid=05603&amp;balance=%A7%BA%B4%D8%C5%3Cbr/%3E%A7%BA%CA%D1%C1%BE%D1%B9%B8%EC%A1%D1%B9&amp;month=4&amp;year=2020&amp;thetype=%A7%BA%CB%B9%E8%C7%C2%A7%D2%B9"/>
    <hyperlink ref="E38" r:id="rId31" display="http://hfo63.cfo.in.th/CheckDataDtl.aspx?orgid=05604&amp;balance=%A7%BA%B4%D8%C5%3Cbr/%3E%A7%BA%CA%D1%C1%BE%D1%B9%B8%EC%A1%D1%B9&amp;month=4&amp;year=2020&amp;thetype=%A7%BA%CB%B9%E8%C7%C2%A7%D2%B9"/>
    <hyperlink ref="E39" r:id="rId32" display="http://hfo63.cfo.in.th/CheckDataDtl.aspx?orgid=05604&amp;balance=%A7%BA%B4%D8%C5%3Cbr/%3E%A7%BA%CA%D1%C1%BE%D1%B9%B8%EC%A1%D1%B9&amp;month=4&amp;year=2020&amp;thetype=%A7%BA%CB%B9%E8%C7%C2%A7%D2%B9"/>
    <hyperlink ref="E40" r:id="rId33" display="http://hfo63.cfo.in.th/CheckDataDtl.aspx?orgid=05605&amp;balance=%A7%BA%B4%D8%C5%3Cbr/%3E%A7%BA%CA%D1%C1%BE%D1%B9%B8%EC%A1%D1%B9&amp;month=4&amp;year=2020&amp;thetype=%A7%BA%CB%B9%E8%C7%C2%A7%D2%B9"/>
    <hyperlink ref="E41" r:id="rId34" display="http://hfo63.cfo.in.th/CheckDataDtl.aspx?orgid=05605&amp;balance=%A7%BA%B4%D8%C5%3Cbr/%3E%A7%BA%CA%D1%C1%BE%D1%B9%B8%EC%A1%D1%B9&amp;month=4&amp;year=2020&amp;thetype=%A7%BA%CB%B9%E8%C7%C2%A7%D2%B9"/>
    <hyperlink ref="E42" r:id="rId35" display="http://hfo63.cfo.in.th/CheckDataDtl.aspx?orgid=05606&amp;balance=%A7%BA%B4%D8%C5%3Cbr/%3E%A7%BA%CA%D1%C1%BE%D1%B9%B8%EC%A1%D1%B9&amp;month=4&amp;year=2020&amp;thetype=%A7%BA%CB%B9%E8%C7%C2%A7%D2%B9"/>
    <hyperlink ref="E43" r:id="rId36" display="http://hfo63.cfo.in.th/CheckDataDtl.aspx?orgid=05606&amp;balance=%A7%BA%B4%D8%C5%3Cbr/%3E%A7%BA%CA%D1%C1%BE%D1%B9%B8%EC%A1%D1%B9&amp;month=4&amp;year=2020&amp;thetype=%A7%BA%CB%B9%E8%C7%C2%A7%D2%B9"/>
    <hyperlink ref="E44" r:id="rId37" display="http://hfo63.cfo.in.th/CheckDataDtl.aspx?orgid=05607&amp;balance=%A7%BA%B4%D8%C5%3Cbr/%3E%A7%BA%CA%D1%C1%BE%D1%B9%B8%EC%A1%D1%B9&amp;month=4&amp;year=2020&amp;thetype=%A7%BA%CB%B9%E8%C7%C2%A7%D2%B9"/>
    <hyperlink ref="E45" r:id="rId38" display="http://hfo63.cfo.in.th/CheckDataDtl.aspx?orgid=05607&amp;balance=%A7%BA%B4%D8%C5%3Cbr/%3E%A7%BA%CA%D1%C1%BE%D1%B9%B8%EC%A1%D1%B9&amp;month=4&amp;year=2020&amp;thetype=%A7%BA%CB%B9%E8%C7%C2%A7%D2%B9"/>
    <hyperlink ref="E46" r:id="rId39" display="http://hfo63.cfo.in.th/CheckDataDtl.aspx?orgid=05608&amp;balance=%A7%BA%B4%D8%C5%3Cbr/%3E%A7%BA%CA%D1%C1%BE%D1%B9%B8%EC%A1%D1%B9&amp;month=4&amp;year=2020&amp;thetype=%A7%BA%CB%B9%E8%C7%C2%A7%D2%B9"/>
    <hyperlink ref="E47" r:id="rId40" display="http://hfo63.cfo.in.th/CheckDataDtl.aspx?orgid=05608&amp;balance=%A7%BA%B4%D8%C5%3Cbr/%3E%A7%BA%CA%D1%C1%BE%D1%B9%B8%EC%A1%D1%B9&amp;month=4&amp;year=2020&amp;thetype=%A7%BA%CB%B9%E8%C7%C2%A7%D2%B9"/>
    <hyperlink ref="E48" r:id="rId41" display="http://hfo63.cfo.in.th/CheckDataDtl.aspx?orgid=05609&amp;balance=%A7%BA%B4%D8%C5%3Cbr/%3E%A7%BA%CA%D1%C1%BE%D1%B9%B8%EC%A1%D1%B9&amp;month=4&amp;year=2020&amp;thetype=%A7%BA%CB%B9%E8%C7%C2%A7%D2%B9"/>
    <hyperlink ref="E49" r:id="rId42" display="http://hfo63.cfo.in.th/CheckDataDtl.aspx?orgid=05609&amp;balance=%A7%BA%B4%D8%C5%3Cbr/%3E%A7%BA%CA%D1%C1%BE%D1%B9%B8%EC%A1%D1%B9&amp;month=4&amp;year=2020&amp;thetype=%A7%BA%CB%B9%E8%C7%C2%A7%D2%B9"/>
    <hyperlink ref="E50" r:id="rId43" display="http://hfo63.cfo.in.th/CheckDataDtl.aspx?orgid=05610&amp;balance=%A7%BA%B4%D8%C5%3Cbr/%3E%A7%BA%CA%D1%C1%BE%D1%B9%B8%EC%A1%D1%B9&amp;month=4&amp;year=2020&amp;thetype=%A7%BA%CB%B9%E8%C7%C2%A7%D2%B9"/>
    <hyperlink ref="E51" r:id="rId44" display="http://hfo63.cfo.in.th/CheckDataDtl.aspx?orgid=05610&amp;balance=%A7%BA%B4%D8%C5%3Cbr/%3E%A7%BA%CA%D1%C1%BE%D1%B9%B8%EC%A1%D1%B9&amp;month=4&amp;year=2020&amp;thetype=%A7%BA%CB%B9%E8%C7%C2%A7%D2%B9"/>
    <hyperlink ref="E52" r:id="rId45" display="http://hfo63.cfo.in.th/CheckDataDtl.aspx?orgid=05611&amp;balance=%A7%BA%B4%D8%C5%3Cbr/%3E%A7%BA%CA%D1%C1%BE%D1%B9%B8%EC%A1%D1%B9&amp;month=4&amp;year=2020&amp;thetype=%A7%BA%CB%B9%E8%C7%C2%A7%D2%B9"/>
    <hyperlink ref="E53" r:id="rId46" display="http://hfo63.cfo.in.th/CheckDataDtl.aspx?orgid=05611&amp;balance=%A7%BA%B4%D8%C5%3Cbr/%3E%A7%BA%CA%D1%C1%BE%D1%B9%B8%EC%A1%D1%B9&amp;month=4&amp;year=2020&amp;thetype=%A7%BA%CB%B9%E8%C7%C2%A7%D2%B9"/>
    <hyperlink ref="E54" r:id="rId47" display="http://hfo63.cfo.in.th/CheckDataDtl.aspx?orgid=05612&amp;balance=%A7%BA%B4%D8%C5%3Cbr/%3E%A7%BA%CA%D1%C1%BE%D1%B9%B8%EC%A1%D1%B9&amp;month=4&amp;year=2020&amp;thetype=%A7%BA%CB%B9%E8%C7%C2%A7%D2%B9"/>
    <hyperlink ref="E55" r:id="rId48" display="http://hfo63.cfo.in.th/CheckDataDtl.aspx?orgid=05612&amp;balance=%A7%BA%B4%D8%C5%3Cbr/%3E%A7%BA%CA%D1%C1%BE%D1%B9%B8%EC%A1%D1%B9&amp;month=4&amp;year=2020&amp;thetype=%A7%BA%CB%B9%E8%C7%C2%A7%D2%B9"/>
    <hyperlink ref="E56" r:id="rId49" display="http://hfo63.cfo.in.th/CheckDataDtl.aspx?orgid=05613&amp;balance=%A7%BA%B4%D8%C5%3Cbr/%3E%A7%BA%CA%D1%C1%BE%D1%B9%B8%EC%A1%D1%B9&amp;month=4&amp;year=2020&amp;thetype=%A7%BA%CB%B9%E8%C7%C2%A7%D2%B9"/>
    <hyperlink ref="E57" r:id="rId50" display="http://hfo63.cfo.in.th/CheckDataDtl.aspx?orgid=05613&amp;balance=%A7%BA%B4%D8%C5%3Cbr/%3E%A7%BA%CA%D1%C1%BE%D1%B9%B8%EC%A1%D1%B9&amp;month=4&amp;year=2020&amp;thetype=%A7%BA%CB%B9%E8%C7%C2%A7%D2%B9"/>
    <hyperlink ref="E58" r:id="rId51" display="http://hfo63.cfo.in.th/CheckDataDtl.aspx?orgid=05614&amp;balance=%A7%BA%B4%D8%C5%3Cbr/%3E%A7%BA%CA%D1%C1%BE%D1%B9%B8%EC%A1%D1%B9&amp;month=4&amp;year=2020&amp;thetype=%A7%BA%CB%B9%E8%C7%C2%A7%D2%B9"/>
    <hyperlink ref="E59" r:id="rId52" display="http://hfo63.cfo.in.th/CheckDataDtl.aspx?orgid=05614&amp;balance=%A7%BA%B4%D8%C5%3Cbr/%3E%A7%BA%CA%D1%C1%BE%D1%B9%B8%EC%A1%D1%B9&amp;month=4&amp;year=2020&amp;thetype=%A7%BA%CB%B9%E8%C7%C2%A7%D2%B9"/>
    <hyperlink ref="E60" r:id="rId53" display="http://hfo63.cfo.in.th/CheckDataDtl.aspx?orgid=05615&amp;balance=%A7%BA%B4%D8%C5%3Cbr/%3E%A7%BA%CA%D1%C1%BE%D1%B9%B8%EC%A1%D1%B9&amp;month=4&amp;year=2020&amp;thetype=%A7%BA%CB%B9%E8%C7%C2%A7%D2%B9"/>
    <hyperlink ref="E61" r:id="rId54" display="http://hfo63.cfo.in.th/CheckDataDtl.aspx?orgid=05615&amp;balance=%A7%BA%B4%D8%C5%3Cbr/%3E%A7%BA%CA%D1%C1%BE%D1%B9%B8%EC%A1%D1%B9&amp;month=4&amp;year=2020&amp;thetype=%A7%BA%CB%B9%E8%C7%C2%A7%D2%B9"/>
    <hyperlink ref="E62" r:id="rId55" display="http://hfo63.cfo.in.th/CheckDataDtl.aspx?orgid=05616&amp;balance=%A7%BA%B4%D8%C5%3Cbr/%3E%A7%BA%CA%D1%C1%BE%D1%B9%B8%EC%A1%D1%B9&amp;month=4&amp;year=2020&amp;thetype=%A7%BA%CB%B9%E8%C7%C2%A7%D2%B9"/>
    <hyperlink ref="E63" r:id="rId56" display="http://hfo63.cfo.in.th/CheckDataDtl.aspx?orgid=05616&amp;balance=%A7%BA%B4%D8%C5%3Cbr/%3E%A7%BA%CA%D1%C1%BE%D1%B9%B8%EC%A1%D1%B9&amp;month=4&amp;year=2020&amp;thetype=%A7%BA%CB%B9%E8%C7%C2%A7%D2%B9"/>
    <hyperlink ref="E64" r:id="rId57" display="http://hfo63.cfo.in.th/CheckDataDtl.aspx?orgid=05617&amp;balance=%A7%BA%B4%D8%C5%3Cbr/%3E%A7%BA%CA%D1%C1%BE%D1%B9%B8%EC%A1%D1%B9&amp;month=4&amp;year=2020&amp;thetype=%A7%BA%CB%B9%E8%C7%C2%A7%D2%B9"/>
    <hyperlink ref="E65" r:id="rId58" display="http://hfo63.cfo.in.th/CheckDataDtl.aspx?orgid=05617&amp;balance=%A7%BA%B4%D8%C5%3Cbr/%3E%A7%BA%CA%D1%C1%BE%D1%B9%B8%EC%A1%D1%B9&amp;month=4&amp;year=2020&amp;thetype=%A7%BA%CB%B9%E8%C7%C2%A7%D2%B9"/>
    <hyperlink ref="E66" r:id="rId59" display="http://hfo63.cfo.in.th/CheckDataDtl.aspx?orgid=05618&amp;balance=%A7%BA%B4%D8%C5%3Cbr/%3E%A7%BA%CA%D1%C1%BE%D1%B9%B8%EC%A1%D1%B9&amp;month=4&amp;year=2020&amp;thetype=%A7%BA%CB%B9%E8%C7%C2%A7%D2%B9"/>
    <hyperlink ref="E67" r:id="rId60" display="http://hfo63.cfo.in.th/CheckDataDtl.aspx?orgid=05618&amp;balance=%A7%BA%B4%D8%C5%3Cbr/%3E%A7%BA%CA%D1%C1%BE%D1%B9%B8%EC%A1%D1%B9&amp;month=4&amp;year=2020&amp;thetype=%A7%BA%CB%B9%E8%C7%C2%A7%D2%B9"/>
    <hyperlink ref="E68" r:id="rId61" display="http://hfo63.cfo.in.th/CheckDataDtl.aspx?orgid=05619&amp;balance=%A7%BA%B4%D8%C5%3Cbr/%3E%A7%BA%CA%D1%C1%BE%D1%B9%B8%EC%A1%D1%B9&amp;month=4&amp;year=2020&amp;thetype=%A7%BA%CB%B9%E8%C7%C2%A7%D2%B9"/>
    <hyperlink ref="E69" r:id="rId62" display="http://hfo63.cfo.in.th/CheckDataDtl.aspx?orgid=05619&amp;balance=%A7%BA%B4%D8%C5%3Cbr/%3E%A7%BA%CA%D1%C1%BE%D1%B9%B8%EC%A1%D1%B9&amp;month=4&amp;year=2020&amp;thetype=%A7%BA%CB%B9%E8%C7%C2%A7%D2%B9"/>
    <hyperlink ref="E70" r:id="rId63" display="http://hfo63.cfo.in.th/CheckDataDtl.aspx?orgid=05620&amp;balance=%A7%BA%B4%D8%C5%3Cbr/%3E%A7%BA%CA%D1%C1%BE%D1%B9%B8%EC%A1%D1%B9&amp;month=4&amp;year=2020&amp;thetype=%A7%BA%CB%B9%E8%C7%C2%A7%D2%B9"/>
    <hyperlink ref="E71" r:id="rId64" display="http://hfo63.cfo.in.th/CheckDataDtl.aspx?orgid=05620&amp;balance=%A7%BA%B4%D8%C5%3Cbr/%3E%A7%BA%CA%D1%C1%BE%D1%B9%B8%EC%A1%D1%B9&amp;month=4&amp;year=2020&amp;thetype=%A7%BA%CB%B9%E8%C7%C2%A7%D2%B9"/>
    <hyperlink ref="E72" r:id="rId65" display="http://hfo63.cfo.in.th/CheckDataDtl.aspx?orgid=05621&amp;balance=%A7%BA%B4%D8%C5%3Cbr/%3E%A7%BA%CA%D1%C1%BE%D1%B9%B8%EC%A1%D1%B9&amp;month=4&amp;year=2020&amp;thetype=%A7%BA%CB%B9%E8%C7%C2%A7%D2%B9"/>
    <hyperlink ref="E73" r:id="rId66" display="http://hfo63.cfo.in.th/CheckDataDtl.aspx?orgid=05621&amp;balance=%A7%BA%B4%D8%C5%3Cbr/%3E%A7%BA%CA%D1%C1%BE%D1%B9%B8%EC%A1%D1%B9&amp;month=4&amp;year=2020&amp;thetype=%A7%BA%CB%B9%E8%C7%C2%A7%D2%B9"/>
    <hyperlink ref="E74" r:id="rId67" display="http://hfo63.cfo.in.th/CheckDataDtl.aspx?orgid=05622&amp;balance=%A7%BA%B4%D8%C5%3Cbr/%3E%A7%BA%CA%D1%C1%BE%D1%B9%B8%EC%A1%D1%B9&amp;month=4&amp;year=2020&amp;thetype=%A7%BA%CB%B9%E8%C7%C2%A7%D2%B9"/>
    <hyperlink ref="E75" r:id="rId68" display="http://hfo63.cfo.in.th/CheckDataDtl.aspx?orgid=05622&amp;balance=%A7%BA%B4%D8%C5%3Cbr/%3E%A7%BA%CA%D1%C1%BE%D1%B9%B8%EC%A1%D1%B9&amp;month=4&amp;year=2020&amp;thetype=%A7%BA%CB%B9%E8%C7%C2%A7%D2%B9"/>
    <hyperlink ref="E76" r:id="rId69" display="http://hfo63.cfo.in.th/CheckDataDtl.aspx?orgid=05623&amp;balance=%A7%BA%B4%D8%C5%3Cbr/%3E%A7%BA%CA%D1%C1%BE%D1%B9%B8%EC%A1%D1%B9&amp;month=4&amp;year=2020&amp;thetype=%A7%BA%CB%B9%E8%C7%C2%A7%D2%B9"/>
    <hyperlink ref="E77" r:id="rId70" display="http://hfo63.cfo.in.th/CheckDataDtl.aspx?orgid=05623&amp;balance=%A7%BA%B4%D8%C5%3Cbr/%3E%A7%BA%CA%D1%C1%BE%D1%B9%B8%EC%A1%D1%B9&amp;month=4&amp;year=2020&amp;thetype=%A7%BA%CB%B9%E8%C7%C2%A7%D2%B9"/>
    <hyperlink ref="E78" r:id="rId71" display="http://hfo63.cfo.in.th/CheckDataDtl.aspx?orgid=05624&amp;balance=%A7%BA%B4%D8%C5%3Cbr/%3E%A7%BA%CA%D1%C1%BE%D1%B9%B8%EC%A1%D1%B9&amp;month=4&amp;year=2020&amp;thetype=%A7%BA%CB%B9%E8%C7%C2%A7%D2%B9"/>
    <hyperlink ref="E79" r:id="rId72" display="http://hfo63.cfo.in.th/CheckDataDtl.aspx?orgid=05624&amp;balance=%A7%BA%B4%D8%C5%3Cbr/%3E%A7%BA%CA%D1%C1%BE%D1%B9%B8%EC%A1%D1%B9&amp;month=4&amp;year=2020&amp;thetype=%A7%BA%CB%B9%E8%C7%C2%A7%D2%B9"/>
    <hyperlink ref="E80" r:id="rId73" display="http://hfo63.cfo.in.th/CheckDataDtl.aspx?orgid=05625&amp;balance=%A7%BA%B4%D8%C5%3Cbr/%3E%A7%BA%CA%D1%C1%BE%D1%B9%B8%EC%A1%D1%B9&amp;month=4&amp;year=2020&amp;thetype=%A7%BA%CB%B9%E8%C7%C2%A7%D2%B9"/>
    <hyperlink ref="E81" r:id="rId74" display="http://hfo63.cfo.in.th/CheckDataDtl.aspx?orgid=05625&amp;balance=%A7%BA%B4%D8%C5%3Cbr/%3E%A7%BA%CA%D1%C1%BE%D1%B9%B8%EC%A1%D1%B9&amp;month=4&amp;year=2020&amp;thetype=%A7%BA%CB%B9%E8%C7%C2%A7%D2%B9"/>
    <hyperlink ref="E82" r:id="rId75" display="http://hfo63.cfo.in.th/CheckDataDtl.aspx?orgid=05626&amp;balance=%A7%BA%B4%D8%C5%3Cbr/%3E%A7%BA%CA%D1%C1%BE%D1%B9%B8%EC%A1%D1%B9&amp;month=4&amp;year=2020&amp;thetype=%A7%BA%CB%B9%E8%C7%C2%A7%D2%B9"/>
    <hyperlink ref="E83" r:id="rId76" display="http://hfo63.cfo.in.th/CheckDataDtl.aspx?orgid=05626&amp;balance=%A7%BA%B4%D8%C5%3Cbr/%3E%A7%BA%CA%D1%C1%BE%D1%B9%B8%EC%A1%D1%B9&amp;month=4&amp;year=2020&amp;thetype=%A7%BA%CB%B9%E8%C7%C2%A7%D2%B9"/>
    <hyperlink ref="E84" r:id="rId77" display="http://hfo63.cfo.in.th/CheckDataDtl.aspx?orgid=05627&amp;balance=%A7%BA%B4%D8%C5%3Cbr/%3E%A7%BA%CA%D1%C1%BE%D1%B9%B8%EC%A1%D1%B9&amp;month=4&amp;year=2020&amp;thetype=%A7%BA%CB%B9%E8%C7%C2%A7%D2%B9"/>
    <hyperlink ref="E85" r:id="rId78" display="http://hfo63.cfo.in.th/CheckDataDtl.aspx?orgid=05627&amp;balance=%A7%BA%B4%D8%C5%3Cbr/%3E%A7%BA%CA%D1%C1%BE%D1%B9%B8%EC%A1%D1%B9&amp;month=4&amp;year=2020&amp;thetype=%A7%BA%CB%B9%E8%C7%C2%A7%D2%B9"/>
    <hyperlink ref="E86" r:id="rId79" display="http://hfo63.cfo.in.th/CheckDataDtl.aspx?orgid=05628&amp;balance=%A7%BA%B4%D8%C5%3Cbr/%3E%A7%BA%CA%D1%C1%BE%D1%B9%B8%EC%A1%D1%B9&amp;month=4&amp;year=2020&amp;thetype=%A7%BA%CB%B9%E8%C7%C2%A7%D2%B9"/>
    <hyperlink ref="E87" r:id="rId80" display="http://hfo63.cfo.in.th/CheckDataDtl.aspx?orgid=05628&amp;balance=%A7%BA%B4%D8%C5%3Cbr/%3E%A7%BA%CA%D1%C1%BE%D1%B9%B8%EC%A1%D1%B9&amp;month=4&amp;year=2020&amp;thetype=%A7%BA%CB%B9%E8%C7%C2%A7%D2%B9"/>
    <hyperlink ref="E88" r:id="rId81" display="http://hfo63.cfo.in.th/CheckDataDtl.aspx?orgid=05629&amp;balance=%A7%BA%B4%D8%C5%3Cbr/%3E%A7%BA%CA%D1%C1%BE%D1%B9%B8%EC%A1%D1%B9&amp;month=4&amp;year=2020&amp;thetype=%A7%BA%CB%B9%E8%C7%C2%A7%D2%B9"/>
    <hyperlink ref="E89" r:id="rId82" display="http://hfo63.cfo.in.th/CheckDataDtl.aspx?orgid=05629&amp;balance=%A7%BA%B4%D8%C5%3Cbr/%3E%A7%BA%CA%D1%C1%BE%D1%B9%B8%EC%A1%D1%B9&amp;month=4&amp;year=2020&amp;thetype=%A7%BA%CB%B9%E8%C7%C2%A7%D2%B9"/>
    <hyperlink ref="E90" r:id="rId83" display="http://hfo63.cfo.in.th/CheckDataDtl.aspx?orgid=05630&amp;balance=%A7%BA%B4%D8%C5%3Cbr/%3E%A7%BA%CA%D1%C1%BE%D1%B9%B8%EC%A1%D1%B9&amp;month=4&amp;year=2020&amp;thetype=%A7%BA%CB%B9%E8%C7%C2%A7%D2%B9"/>
    <hyperlink ref="E91" r:id="rId84" display="http://hfo63.cfo.in.th/CheckDataDtl.aspx?orgid=05630&amp;balance=%A7%BA%B4%D8%C5%3Cbr/%3E%A7%BA%CA%D1%C1%BE%D1%B9%B8%EC%A1%D1%B9&amp;month=4&amp;year=2020&amp;thetype=%A7%BA%CB%B9%E8%C7%C2%A7%D2%B9"/>
    <hyperlink ref="E92" r:id="rId85" display="http://hfo63.cfo.in.th/CheckDataDtl.aspx?orgid=05631&amp;balance=%A7%BA%B4%D8%C5%3Cbr/%3E%A7%BA%CA%D1%C1%BE%D1%B9%B8%EC%A1%D1%B9&amp;month=4&amp;year=2020&amp;thetype=%A7%BA%CB%B9%E8%C7%C2%A7%D2%B9"/>
    <hyperlink ref="E93" r:id="rId86" display="http://hfo63.cfo.in.th/CheckDataDtl.aspx?orgid=05631&amp;balance=%A7%BA%B4%D8%C5%3Cbr/%3E%A7%BA%CA%D1%C1%BE%D1%B9%B8%EC%A1%D1%B9&amp;month=4&amp;year=2020&amp;thetype=%A7%BA%CB%B9%E8%C7%C2%A7%D2%B9"/>
    <hyperlink ref="E94" r:id="rId87" display="http://hfo63.cfo.in.th/CheckDataDtl.aspx?orgid=05632&amp;balance=%A7%BA%B4%D8%C5%3Cbr/%3E%A7%BA%CA%D1%C1%BE%D1%B9%B8%EC%A1%D1%B9&amp;month=4&amp;year=2020&amp;thetype=%A7%BA%CB%B9%E8%C7%C2%A7%D2%B9"/>
    <hyperlink ref="E95" r:id="rId88" display="http://hfo63.cfo.in.th/CheckDataDtl.aspx?orgid=05632&amp;balance=%A7%BA%B4%D8%C5%3Cbr/%3E%A7%BA%CA%D1%C1%BE%D1%B9%B8%EC%A1%D1%B9&amp;month=4&amp;year=2020&amp;thetype=%A7%BA%CB%B9%E8%C7%C2%A7%D2%B9"/>
    <hyperlink ref="E96" r:id="rId89" display="http://hfo63.cfo.in.th/CheckDataDtl.aspx?orgid=05633&amp;balance=%A7%BA%B4%D8%C5%3Cbr/%3E%A7%BA%CA%D1%C1%BE%D1%B9%B8%EC%A1%D1%B9&amp;month=4&amp;year=2020&amp;thetype=%A7%BA%CB%B9%E8%C7%C2%A7%D2%B9"/>
    <hyperlink ref="E97" r:id="rId90" display="http://hfo63.cfo.in.th/CheckDataDtl.aspx?orgid=05633&amp;balance=%A7%BA%B4%D8%C5%3Cbr/%3E%A7%BA%CA%D1%C1%BE%D1%B9%B8%EC%A1%D1%B9&amp;month=4&amp;year=2020&amp;thetype=%A7%BA%CB%B9%E8%C7%C2%A7%D2%B9"/>
    <hyperlink ref="E98" r:id="rId91" display="http://hfo63.cfo.in.th/CheckDataDtl.aspx?orgid=05634&amp;balance=%A7%BA%B4%D8%C5%3Cbr/%3E%A7%BA%CA%D1%C1%BE%D1%B9%B8%EC%A1%D1%B9&amp;month=4&amp;year=2020&amp;thetype=%A7%BA%CB%B9%E8%C7%C2%A7%D2%B9"/>
    <hyperlink ref="E99" r:id="rId92" display="http://hfo63.cfo.in.th/CheckDataDtl.aspx?orgid=05634&amp;balance=%A7%BA%B4%D8%C5%3Cbr/%3E%A7%BA%CA%D1%C1%BE%D1%B9%B8%EC%A1%D1%B9&amp;month=4&amp;year=2020&amp;thetype=%A7%BA%CB%B9%E8%C7%C2%A7%D2%B9"/>
    <hyperlink ref="E100" r:id="rId93" display="http://hfo63.cfo.in.th/CheckDataDtl.aspx?orgid=05635&amp;balance=%A7%BA%B4%D8%C5%3Cbr/%3E%A7%BA%CA%D1%C1%BE%D1%B9%B8%EC%A1%D1%B9&amp;month=4&amp;year=2020&amp;thetype=%A7%BA%CB%B9%E8%C7%C2%A7%D2%B9"/>
    <hyperlink ref="E101" r:id="rId94" display="http://hfo63.cfo.in.th/CheckDataDtl.aspx?orgid=05635&amp;balance=%A7%BA%B4%D8%C5%3Cbr/%3E%A7%BA%CA%D1%C1%BE%D1%B9%B8%EC%A1%D1%B9&amp;month=4&amp;year=2020&amp;thetype=%A7%BA%CB%B9%E8%C7%C2%A7%D2%B9"/>
    <hyperlink ref="E102" r:id="rId95" display="http://hfo63.cfo.in.th/CheckDataDtl.aspx?orgid=05636&amp;balance=%A7%BA%B4%D8%C5%3Cbr/%3E%A7%BA%CA%D1%C1%BE%D1%B9%B8%EC%A1%D1%B9&amp;month=4&amp;year=2020&amp;thetype=%A7%BA%CB%B9%E8%C7%C2%A7%D2%B9"/>
    <hyperlink ref="E103" r:id="rId96" display="http://hfo63.cfo.in.th/CheckDataDtl.aspx?orgid=05636&amp;balance=%A7%BA%B4%D8%C5%3Cbr/%3E%A7%BA%CA%D1%C1%BE%D1%B9%B8%EC%A1%D1%B9&amp;month=4&amp;year=2020&amp;thetype=%A7%BA%CB%B9%E8%C7%C2%A7%D2%B9"/>
    <hyperlink ref="E104" r:id="rId97" display="http://hfo63.cfo.in.th/CheckDataDtl.aspx?orgid=05637&amp;balance=%A7%BA%B4%D8%C5%3Cbr/%3E%A7%BA%CA%D1%C1%BE%D1%B9%B8%EC%A1%D1%B9&amp;month=4&amp;year=2020&amp;thetype=%A7%BA%CB%B9%E8%C7%C2%A7%D2%B9"/>
    <hyperlink ref="E105" r:id="rId98" display="http://hfo63.cfo.in.th/CheckDataDtl.aspx?orgid=05637&amp;balance=%A7%BA%B4%D8%C5%3Cbr/%3E%A7%BA%CA%D1%C1%BE%D1%B9%B8%EC%A1%D1%B9&amp;month=4&amp;year=2020&amp;thetype=%A7%BA%CB%B9%E8%C7%C2%A7%D2%B9"/>
    <hyperlink ref="E106" r:id="rId99" display="http://hfo63.cfo.in.th/CheckDataDtl.aspx?orgid=05638&amp;balance=%A7%BA%B4%D8%C5%3Cbr/%3E%A7%BA%CA%D1%C1%BE%D1%B9%B8%EC%A1%D1%B9&amp;month=4&amp;year=2020&amp;thetype=%A7%BA%CB%B9%E8%C7%C2%A7%D2%B9"/>
    <hyperlink ref="E107" r:id="rId100" display="http://hfo63.cfo.in.th/CheckDataDtl.aspx?orgid=05638&amp;balance=%A7%BA%B4%D8%C5%3Cbr/%3E%A7%BA%CA%D1%C1%BE%D1%B9%B8%EC%A1%D1%B9&amp;month=4&amp;year=2020&amp;thetype=%A7%BA%CB%B9%E8%C7%C2%A7%D2%B9"/>
    <hyperlink ref="E108" r:id="rId101" display="http://hfo63.cfo.in.th/CheckDataDtl.aspx?orgid=05639&amp;balance=%A7%BA%B4%D8%C5%3Cbr/%3E%A7%BA%CA%D1%C1%BE%D1%B9%B8%EC%A1%D1%B9&amp;month=4&amp;year=2020&amp;thetype=%A7%BA%CB%B9%E8%C7%C2%A7%D2%B9"/>
    <hyperlink ref="E109" r:id="rId102" display="http://hfo63.cfo.in.th/CheckDataDtl.aspx?orgid=05639&amp;balance=%A7%BA%B4%D8%C5%3Cbr/%3E%A7%BA%CA%D1%C1%BE%D1%B9%B8%EC%A1%D1%B9&amp;month=4&amp;year=2020&amp;thetype=%A7%BA%CB%B9%E8%C7%C2%A7%D2%B9"/>
    <hyperlink ref="E110" r:id="rId103" display="http://hfo63.cfo.in.th/CheckDataDtl.aspx?orgid=05640&amp;balance=%A7%BA%B4%D8%C5%3Cbr/%3E%A7%BA%CA%D1%C1%BE%D1%B9%B8%EC%A1%D1%B9&amp;month=4&amp;year=2020&amp;thetype=%A7%BA%CB%B9%E8%C7%C2%A7%D2%B9"/>
    <hyperlink ref="E111" r:id="rId104" display="http://hfo63.cfo.in.th/CheckDataDtl.aspx?orgid=05640&amp;balance=%A7%BA%B4%D8%C5%3Cbr/%3E%A7%BA%CA%D1%C1%BE%D1%B9%B8%EC%A1%D1%B9&amp;month=4&amp;year=2020&amp;thetype=%A7%BA%CB%B9%E8%C7%C2%A7%D2%B9"/>
    <hyperlink ref="E112" r:id="rId105" display="http://hfo63.cfo.in.th/CheckDataDtl.aspx?orgid=05641&amp;balance=%A7%BA%B4%D8%C5%3Cbr/%3E%A7%BA%CA%D1%C1%BE%D1%B9%B8%EC%A1%D1%B9&amp;month=4&amp;year=2020&amp;thetype=%A7%BA%CB%B9%E8%C7%C2%A7%D2%B9"/>
    <hyperlink ref="E113" r:id="rId106" display="http://hfo63.cfo.in.th/CheckDataDtl.aspx?orgid=05641&amp;balance=%A7%BA%B4%D8%C5%3Cbr/%3E%A7%BA%CA%D1%C1%BE%D1%B9%B8%EC%A1%D1%B9&amp;month=4&amp;year=2020&amp;thetype=%A7%BA%CB%B9%E8%C7%C2%A7%D2%B9"/>
    <hyperlink ref="E114" r:id="rId107" display="http://hfo63.cfo.in.th/CheckDataDtl.aspx?orgid=05642&amp;balance=%A7%BA%B4%D8%C5%3Cbr/%3E%A7%BA%CA%D1%C1%BE%D1%B9%B8%EC%A1%D1%B9&amp;month=4&amp;year=2020&amp;thetype=%A7%BA%CB%B9%E8%C7%C2%A7%D2%B9"/>
    <hyperlink ref="E115" r:id="rId108" display="http://hfo63.cfo.in.th/CheckDataDtl.aspx?orgid=05642&amp;balance=%A7%BA%B4%D8%C5%3Cbr/%3E%A7%BA%CA%D1%C1%BE%D1%B9%B8%EC%A1%D1%B9&amp;month=4&amp;year=2020&amp;thetype=%A7%BA%CB%B9%E8%C7%C2%A7%D2%B9"/>
    <hyperlink ref="E116" r:id="rId109" display="http://hfo63.cfo.in.th/CheckDataDtl.aspx?orgid=05643&amp;balance=%A7%BA%B4%D8%C5%3Cbr/%3E%A7%BA%CA%D1%C1%BE%D1%B9%B8%EC%A1%D1%B9&amp;month=4&amp;year=2020&amp;thetype=%A7%BA%CB%B9%E8%C7%C2%A7%D2%B9"/>
    <hyperlink ref="E117" r:id="rId110" display="http://hfo63.cfo.in.th/CheckDataDtl.aspx?orgid=05643&amp;balance=%A7%BA%B4%D8%C5%3Cbr/%3E%A7%BA%CA%D1%C1%BE%D1%B9%B8%EC%A1%D1%B9&amp;month=4&amp;year=2020&amp;thetype=%A7%BA%CB%B9%E8%C7%C2%A7%D2%B9"/>
    <hyperlink ref="E118" r:id="rId111" display="http://hfo63.cfo.in.th/CheckDataDtl.aspx?orgid=05644&amp;balance=%A7%BA%B4%D8%C5%3Cbr/%3E%A7%BA%CA%D1%C1%BE%D1%B9%B8%EC%A1%D1%B9&amp;month=4&amp;year=2020&amp;thetype=%A7%BA%CB%B9%E8%C7%C2%A7%D2%B9"/>
    <hyperlink ref="E119" r:id="rId112" display="http://hfo63.cfo.in.th/CheckDataDtl.aspx?orgid=05644&amp;balance=%A7%BA%B4%D8%C5%3Cbr/%3E%A7%BA%CA%D1%C1%BE%D1%B9%B8%EC%A1%D1%B9&amp;month=4&amp;year=2020&amp;thetype=%A7%BA%CB%B9%E8%C7%C2%A7%D2%B9"/>
    <hyperlink ref="E120" r:id="rId113" display="http://hfo63.cfo.in.th/CheckDataDtl.aspx?orgid=05645&amp;balance=%A7%BA%B4%D8%C5%3Cbr/%3E%A7%BA%CA%D1%C1%BE%D1%B9%B8%EC%A1%D1%B9&amp;month=4&amp;year=2020&amp;thetype=%A7%BA%CB%B9%E8%C7%C2%A7%D2%B9"/>
    <hyperlink ref="E121" r:id="rId114" display="http://hfo63.cfo.in.th/CheckDataDtl.aspx?orgid=05645&amp;balance=%A7%BA%B4%D8%C5%3Cbr/%3E%A7%BA%CA%D1%C1%BE%D1%B9%B8%EC%A1%D1%B9&amp;month=4&amp;year=2020&amp;thetype=%A7%BA%CB%B9%E8%C7%C2%A7%D2%B9"/>
    <hyperlink ref="E122" r:id="rId115" display="http://hfo63.cfo.in.th/CheckDataDtl.aspx?orgid=05647&amp;balance=%A7%BA%B4%D8%C5%3Cbr/%3E%A7%BA%CA%D1%C1%BE%D1%B9%B8%EC%A1%D1%B9&amp;month=4&amp;year=2020&amp;thetype=%A7%BA%CB%B9%E8%C7%C2%A7%D2%B9"/>
    <hyperlink ref="E123" r:id="rId116" display="http://hfo63.cfo.in.th/CheckDataDtl.aspx?orgid=05647&amp;balance=%A7%BA%B4%D8%C5%3Cbr/%3E%A7%BA%CA%D1%C1%BE%D1%B9%B8%EC%A1%D1%B9&amp;month=4&amp;year=2020&amp;thetype=%A7%BA%CB%B9%E8%C7%C2%A7%D2%B9"/>
    <hyperlink ref="E124" r:id="rId117" display="http://hfo63.cfo.in.th/CheckDataDtl.aspx?orgid=05648&amp;balance=%A7%BA%B4%D8%C5%3Cbr/%3E%A7%BA%CA%D1%C1%BE%D1%B9%B8%EC%A1%D1%B9&amp;month=4&amp;year=2020&amp;thetype=%A7%BA%CB%B9%E8%C7%C2%A7%D2%B9"/>
    <hyperlink ref="E125" r:id="rId118" display="http://hfo63.cfo.in.th/CheckDataDtl.aspx?orgid=05648&amp;balance=%A7%BA%B4%D8%C5%3Cbr/%3E%A7%BA%CA%D1%C1%BE%D1%B9%B8%EC%A1%D1%B9&amp;month=4&amp;year=2020&amp;thetype=%A7%BA%CB%B9%E8%C7%C2%A7%D2%B9"/>
    <hyperlink ref="E126" r:id="rId119" display="http://hfo63.cfo.in.th/CheckDataDtl.aspx?orgid=05649&amp;balance=%A7%BA%B4%D8%C5%3Cbr/%3E%A7%BA%CA%D1%C1%BE%D1%B9%B8%EC%A1%D1%B9&amp;month=4&amp;year=2020&amp;thetype=%A7%BA%CB%B9%E8%C7%C2%A7%D2%B9"/>
    <hyperlink ref="E127" r:id="rId120" display="http://hfo63.cfo.in.th/CheckDataDtl.aspx?orgid=05649&amp;balance=%A7%BA%B4%D8%C5%3Cbr/%3E%A7%BA%CA%D1%C1%BE%D1%B9%B8%EC%A1%D1%B9&amp;month=4&amp;year=2020&amp;thetype=%A7%BA%CB%B9%E8%C7%C2%A7%D2%B9"/>
    <hyperlink ref="E128" r:id="rId121" display="http://hfo63.cfo.in.th/CheckDataDtl.aspx?orgid=05651&amp;balance=%A7%BA%B4%D8%C5%3Cbr/%3E%A7%BA%CA%D1%C1%BE%D1%B9%B8%EC%A1%D1%B9&amp;month=4&amp;year=2020&amp;thetype=%A7%BA%CB%B9%E8%C7%C2%A7%D2%B9"/>
    <hyperlink ref="E129" r:id="rId122" display="http://hfo63.cfo.in.th/CheckDataDtl.aspx?orgid=05651&amp;balance=%A7%BA%B4%D8%C5%3Cbr/%3E%A7%BA%CA%D1%C1%BE%D1%B9%B8%EC%A1%D1%B9&amp;month=4&amp;year=2020&amp;thetype=%A7%BA%CB%B9%E8%C7%C2%A7%D2%B9"/>
    <hyperlink ref="E130" r:id="rId123" display="http://hfo63.cfo.in.th/CheckDataDtl.aspx?orgid=05652&amp;balance=%A7%BA%B4%D8%C5%3Cbr/%3E%A7%BA%CA%D1%C1%BE%D1%B9%B8%EC%A1%D1%B9&amp;month=4&amp;year=2020&amp;thetype=%A7%BA%CB%B9%E8%C7%C2%A7%D2%B9"/>
    <hyperlink ref="E131" r:id="rId124" display="http://hfo63.cfo.in.th/CheckDataDtl.aspx?orgid=05652&amp;balance=%A7%BA%B4%D8%C5%3Cbr/%3E%A7%BA%CA%D1%C1%BE%D1%B9%B8%EC%A1%D1%B9&amp;month=4&amp;year=2020&amp;thetype=%A7%BA%CB%B9%E8%C7%C2%A7%D2%B9"/>
    <hyperlink ref="E132" r:id="rId125" display="http://hfo63.cfo.in.th/CheckDataDtl.aspx?orgid=05653&amp;balance=%A7%BA%B4%D8%C5%3Cbr/%3E%A7%BA%CA%D1%C1%BE%D1%B9%B8%EC%A1%D1%B9&amp;month=4&amp;year=2020&amp;thetype=%A7%BA%CB%B9%E8%C7%C2%A7%D2%B9"/>
    <hyperlink ref="E133" r:id="rId126" display="http://hfo63.cfo.in.th/CheckDataDtl.aspx?orgid=05653&amp;balance=%A7%BA%B4%D8%C5%3Cbr/%3E%A7%BA%CA%D1%C1%BE%D1%B9%B8%EC%A1%D1%B9&amp;month=4&amp;year=2020&amp;thetype=%A7%BA%CB%B9%E8%C7%C2%A7%D2%B9"/>
    <hyperlink ref="E134" r:id="rId127" display="http://hfo63.cfo.in.th/CheckDataDtl.aspx?orgid=05654&amp;balance=%A7%BA%B4%D8%C5%3Cbr/%3E%A7%BA%CA%D1%C1%BE%D1%B9%B8%EC%A1%D1%B9&amp;month=4&amp;year=2020&amp;thetype=%A7%BA%CB%B9%E8%C7%C2%A7%D2%B9"/>
    <hyperlink ref="E135" r:id="rId128" display="http://hfo63.cfo.in.th/CheckDataDtl.aspx?orgid=05654&amp;balance=%A7%BA%B4%D8%C5%3Cbr/%3E%A7%BA%CA%D1%C1%BE%D1%B9%B8%EC%A1%D1%B9&amp;month=4&amp;year=2020&amp;thetype=%A7%BA%CB%B9%E8%C7%C2%A7%D2%B9"/>
    <hyperlink ref="E136" r:id="rId129" display="http://hfo63.cfo.in.th/CheckDataDtl.aspx?orgid=05655&amp;balance=%A7%BA%B4%D8%C5%3Cbr/%3E%A7%BA%CA%D1%C1%BE%D1%B9%B8%EC%A1%D1%B9&amp;month=4&amp;year=2020&amp;thetype=%A7%BA%CB%B9%E8%C7%C2%A7%D2%B9"/>
    <hyperlink ref="E137" r:id="rId130" display="http://hfo63.cfo.in.th/CheckDataDtl.aspx?orgid=05655&amp;balance=%A7%BA%B4%D8%C5%3Cbr/%3E%A7%BA%CA%D1%C1%BE%D1%B9%B8%EC%A1%D1%B9&amp;month=4&amp;year=2020&amp;thetype=%A7%BA%CB%B9%E8%C7%C2%A7%D2%B9"/>
    <hyperlink ref="E138" r:id="rId131" display="http://hfo63.cfo.in.th/CheckDataDtl.aspx?orgid=05656&amp;balance=%A7%BA%B4%D8%C5%3Cbr/%3E%A7%BA%CA%D1%C1%BE%D1%B9%B8%EC%A1%D1%B9&amp;month=4&amp;year=2020&amp;thetype=%A7%BA%CB%B9%E8%C7%C2%A7%D2%B9"/>
    <hyperlink ref="E139" r:id="rId132" display="http://hfo63.cfo.in.th/CheckDataDtl.aspx?orgid=05656&amp;balance=%A7%BA%B4%D8%C5%3Cbr/%3E%A7%BA%CA%D1%C1%BE%D1%B9%B8%EC%A1%D1%B9&amp;month=4&amp;year=2020&amp;thetype=%A7%BA%CB%B9%E8%C7%C2%A7%D2%B9"/>
    <hyperlink ref="E140" r:id="rId133" display="http://hfo63.cfo.in.th/CheckDataDtl.aspx?orgid=05657&amp;balance=%A7%BA%B4%D8%C5%3Cbr/%3E%A7%BA%CA%D1%C1%BE%D1%B9%B8%EC%A1%D1%B9&amp;month=4&amp;year=2020&amp;thetype=%A7%BA%CB%B9%E8%C7%C2%A7%D2%B9"/>
    <hyperlink ref="E141" r:id="rId134" display="http://hfo63.cfo.in.th/CheckDataDtl.aspx?orgid=05657&amp;balance=%A7%BA%B4%D8%C5%3Cbr/%3E%A7%BA%CA%D1%C1%BE%D1%B9%B8%EC%A1%D1%B9&amp;month=4&amp;year=2020&amp;thetype=%A7%BA%CB%B9%E8%C7%C2%A7%D2%B9"/>
    <hyperlink ref="E142" r:id="rId135" display="http://hfo63.cfo.in.th/CheckDataDtl.aspx?orgid=05658&amp;balance=%A7%BA%B4%D8%C5%3Cbr/%3E%A7%BA%CA%D1%C1%BE%D1%B9%B8%EC%A1%D1%B9&amp;month=4&amp;year=2020&amp;thetype=%A7%BA%CB%B9%E8%C7%C2%A7%D2%B9"/>
    <hyperlink ref="E143" r:id="rId136" display="http://hfo63.cfo.in.th/CheckDataDtl.aspx?orgid=05658&amp;balance=%A7%BA%B4%D8%C5%3Cbr/%3E%A7%BA%CA%D1%C1%BE%D1%B9%B8%EC%A1%D1%B9&amp;month=4&amp;year=2020&amp;thetype=%A7%BA%CB%B9%E8%C7%C2%A7%D2%B9"/>
    <hyperlink ref="E144" r:id="rId137" display="http://hfo63.cfo.in.th/CheckDataDtl.aspx?orgid=05659&amp;balance=%A7%BA%B4%D8%C5%3Cbr/%3E%A7%BA%CA%D1%C1%BE%D1%B9%B8%EC%A1%D1%B9&amp;month=4&amp;year=2020&amp;thetype=%A7%BA%CB%B9%E8%C7%C2%A7%D2%B9"/>
    <hyperlink ref="E145" r:id="rId138" display="http://hfo63.cfo.in.th/CheckDataDtl.aspx?orgid=05659&amp;balance=%A7%BA%B4%D8%C5%3Cbr/%3E%A7%BA%CA%D1%C1%BE%D1%B9%B8%EC%A1%D1%B9&amp;month=4&amp;year=2020&amp;thetype=%A7%BA%CB%B9%E8%C7%C2%A7%D2%B9"/>
    <hyperlink ref="E146" r:id="rId139" display="http://hfo63.cfo.in.th/CheckDataDtl.aspx?orgid=05660&amp;balance=%A7%BA%B4%D8%C5%3Cbr/%3E%A7%BA%CA%D1%C1%BE%D1%B9%B8%EC%A1%D1%B9&amp;month=4&amp;year=2020&amp;thetype=%A7%BA%CB%B9%E8%C7%C2%A7%D2%B9"/>
    <hyperlink ref="E147" r:id="rId140" display="http://hfo63.cfo.in.th/CheckDataDtl.aspx?orgid=05660&amp;balance=%A7%BA%B4%D8%C5%3Cbr/%3E%A7%BA%CA%D1%C1%BE%D1%B9%B8%EC%A1%D1%B9&amp;month=4&amp;year=2020&amp;thetype=%A7%BA%CB%B9%E8%C7%C2%A7%D2%B9"/>
    <hyperlink ref="E148" r:id="rId141" display="http://hfo63.cfo.in.th/CheckDataDtl.aspx?orgid=05661&amp;balance=%A7%BA%B4%D8%C5%3Cbr/%3E%A7%BA%CA%D1%C1%BE%D1%B9%B8%EC%A1%D1%B9&amp;month=4&amp;year=2020&amp;thetype=%A7%BA%CB%B9%E8%C7%C2%A7%D2%B9"/>
    <hyperlink ref="E149" r:id="rId142" display="http://hfo63.cfo.in.th/CheckDataDtl.aspx?orgid=05661&amp;balance=%A7%BA%B4%D8%C5%3Cbr/%3E%A7%BA%CA%D1%C1%BE%D1%B9%B8%EC%A1%D1%B9&amp;month=4&amp;year=2020&amp;thetype=%A7%BA%CB%B9%E8%C7%C2%A7%D2%B9"/>
    <hyperlink ref="E150" r:id="rId143" display="http://hfo63.cfo.in.th/CheckDataDtl.aspx?orgid=05662&amp;balance=%A7%BA%B4%D8%C5%3Cbr/%3E%A7%BA%CA%D1%C1%BE%D1%B9%B8%EC%A1%D1%B9&amp;month=4&amp;year=2020&amp;thetype=%A7%BA%CB%B9%E8%C7%C2%A7%D2%B9"/>
    <hyperlink ref="E151" r:id="rId144" display="http://hfo63.cfo.in.th/CheckDataDtl.aspx?orgid=05662&amp;balance=%A7%BA%B4%D8%C5%3Cbr/%3E%A7%BA%CA%D1%C1%BE%D1%B9%B8%EC%A1%D1%B9&amp;month=4&amp;year=2020&amp;thetype=%A7%BA%CB%B9%E8%C7%C2%A7%D2%B9"/>
    <hyperlink ref="E152" r:id="rId145" display="http://hfo63.cfo.in.th/CheckDataDtl.aspx?orgid=05663&amp;balance=%A7%BA%B4%D8%C5%3Cbr/%3E%A7%BA%CA%D1%C1%BE%D1%B9%B8%EC%A1%D1%B9&amp;month=4&amp;year=2020&amp;thetype=%A7%BA%CB%B9%E8%C7%C2%A7%D2%B9"/>
    <hyperlink ref="E153" r:id="rId146" display="http://hfo63.cfo.in.th/CheckDataDtl.aspx?orgid=05663&amp;balance=%A7%BA%B4%D8%C5%3Cbr/%3E%A7%BA%CA%D1%C1%BE%D1%B9%B8%EC%A1%D1%B9&amp;month=4&amp;year=2020&amp;thetype=%A7%BA%CB%B9%E8%C7%C2%A7%D2%B9"/>
    <hyperlink ref="E154" r:id="rId147" display="http://hfo63.cfo.in.th/CheckDataDtl.aspx?orgid=05664&amp;balance=%A7%BA%B4%D8%C5%3Cbr/%3E%A7%BA%CA%D1%C1%BE%D1%B9%B8%EC%A1%D1%B9&amp;month=4&amp;year=2020&amp;thetype=%A7%BA%CB%B9%E8%C7%C2%A7%D2%B9"/>
    <hyperlink ref="E155" r:id="rId148" display="http://hfo63.cfo.in.th/CheckDataDtl.aspx?orgid=05664&amp;balance=%A7%BA%B4%D8%C5%3Cbr/%3E%A7%BA%CA%D1%C1%BE%D1%B9%B8%EC%A1%D1%B9&amp;month=4&amp;year=2020&amp;thetype=%A7%BA%CB%B9%E8%C7%C2%A7%D2%B9"/>
    <hyperlink ref="E156" r:id="rId149" display="http://hfo63.cfo.in.th/CheckDataDtl.aspx?orgid=05665&amp;balance=%A7%BA%B4%D8%C5%3Cbr/%3E%A7%BA%CA%D1%C1%BE%D1%B9%B8%EC%A1%D1%B9&amp;month=4&amp;year=2020&amp;thetype=%A7%BA%CB%B9%E8%C7%C2%A7%D2%B9"/>
    <hyperlink ref="E157" r:id="rId150" display="http://hfo63.cfo.in.th/CheckDataDtl.aspx?orgid=05665&amp;balance=%A7%BA%B4%D8%C5%3Cbr/%3E%A7%BA%CA%D1%C1%BE%D1%B9%B8%EC%A1%D1%B9&amp;month=4&amp;year=2020&amp;thetype=%A7%BA%CB%B9%E8%C7%C2%A7%D2%B9"/>
    <hyperlink ref="E158" r:id="rId151" display="http://hfo63.cfo.in.th/CheckDataDtl.aspx?orgid=05666&amp;balance=%A7%BA%B4%D8%C5%3Cbr/%3E%A7%BA%CA%D1%C1%BE%D1%B9%B8%EC%A1%D1%B9&amp;month=4&amp;year=2020&amp;thetype=%A7%BA%CB%B9%E8%C7%C2%A7%D2%B9"/>
    <hyperlink ref="E159" r:id="rId152" display="http://hfo63.cfo.in.th/CheckDataDtl.aspx?orgid=05666&amp;balance=%A7%BA%B4%D8%C5%3Cbr/%3E%A7%BA%CA%D1%C1%BE%D1%B9%B8%EC%A1%D1%B9&amp;month=4&amp;year=2020&amp;thetype=%A7%BA%CB%B9%E8%C7%C2%A7%D2%B9"/>
    <hyperlink ref="E160" r:id="rId153" display="http://hfo63.cfo.in.th/CheckDataDtl.aspx?orgid=05667&amp;balance=%A7%BA%B4%D8%C5%3Cbr/%3E%A7%BA%CA%D1%C1%BE%D1%B9%B8%EC%A1%D1%B9&amp;month=4&amp;year=2020&amp;thetype=%A7%BA%CB%B9%E8%C7%C2%A7%D2%B9"/>
    <hyperlink ref="E161" r:id="rId154" display="http://hfo63.cfo.in.th/CheckDataDtl.aspx?orgid=05667&amp;balance=%A7%BA%B4%D8%C5%3Cbr/%3E%A7%BA%CA%D1%C1%BE%D1%B9%B8%EC%A1%D1%B9&amp;month=4&amp;year=2020&amp;thetype=%A7%BA%CB%B9%E8%C7%C2%A7%D2%B9"/>
    <hyperlink ref="E162" r:id="rId155" display="http://hfo63.cfo.in.th/CheckDataDtl.aspx?orgid=05668&amp;balance=%A7%BA%B4%D8%C5%3Cbr/%3E%A7%BA%CA%D1%C1%BE%D1%B9%B8%EC%A1%D1%B9&amp;month=4&amp;year=2020&amp;thetype=%A7%BA%CB%B9%E8%C7%C2%A7%D2%B9"/>
    <hyperlink ref="E163" r:id="rId156" display="http://hfo63.cfo.in.th/CheckDataDtl.aspx?orgid=05668&amp;balance=%A7%BA%B4%D8%C5%3Cbr/%3E%A7%BA%CA%D1%C1%BE%D1%B9%B8%EC%A1%D1%B9&amp;month=4&amp;year=2020&amp;thetype=%A7%BA%CB%B9%E8%C7%C2%A7%D2%B9"/>
    <hyperlink ref="E164" r:id="rId157" display="http://hfo63.cfo.in.th/CheckDataDtl.aspx?orgid=05669&amp;balance=%A7%BA%B4%D8%C5%3Cbr/%3E%A7%BA%CA%D1%C1%BE%D1%B9%B8%EC%A1%D1%B9&amp;month=4&amp;year=2020&amp;thetype=%A7%BA%CB%B9%E8%C7%C2%A7%D2%B9"/>
    <hyperlink ref="E165" r:id="rId158" display="http://hfo63.cfo.in.th/CheckDataDtl.aspx?orgid=05669&amp;balance=%A7%BA%B4%D8%C5%3Cbr/%3E%A7%BA%CA%D1%C1%BE%D1%B9%B8%EC%A1%D1%B9&amp;month=4&amp;year=2020&amp;thetype=%A7%BA%CB%B9%E8%C7%C2%A7%D2%B9"/>
    <hyperlink ref="E166" r:id="rId159" display="http://hfo63.cfo.in.th/CheckDataDtl.aspx?orgid=05670&amp;balance=%A7%BA%B4%D8%C5%3Cbr/%3E%A7%BA%CA%D1%C1%BE%D1%B9%B8%EC%A1%D1%B9&amp;month=4&amp;year=2020&amp;thetype=%A7%BA%CB%B9%E8%C7%C2%A7%D2%B9"/>
    <hyperlink ref="E167" r:id="rId160" display="http://hfo63.cfo.in.th/CheckDataDtl.aspx?orgid=05670&amp;balance=%A7%BA%B4%D8%C5%3Cbr/%3E%A7%BA%CA%D1%C1%BE%D1%B9%B8%EC%A1%D1%B9&amp;month=4&amp;year=2020&amp;thetype=%A7%BA%CB%B9%E8%C7%C2%A7%D2%B9"/>
    <hyperlink ref="E168" r:id="rId161" display="http://hfo63.cfo.in.th/CheckDataDtl.aspx?orgid=05671&amp;balance=%A7%BA%B4%D8%C5%3Cbr/%3E%A7%BA%CA%D1%C1%BE%D1%B9%B8%EC%A1%D1%B9&amp;month=4&amp;year=2020&amp;thetype=%A7%BA%CB%B9%E8%C7%C2%A7%D2%B9"/>
    <hyperlink ref="E169" r:id="rId162" display="http://hfo63.cfo.in.th/CheckDataDtl.aspx?orgid=05671&amp;balance=%A7%BA%B4%D8%C5%3Cbr/%3E%A7%BA%CA%D1%C1%BE%D1%B9%B8%EC%A1%D1%B9&amp;month=4&amp;year=2020&amp;thetype=%A7%BA%CB%B9%E8%C7%C2%A7%D2%B9"/>
    <hyperlink ref="E170" r:id="rId163" display="http://hfo63.cfo.in.th/CheckDataDtl.aspx?orgid=05672&amp;balance=%A7%BA%B4%D8%C5%3Cbr/%3E%A7%BA%CA%D1%C1%BE%D1%B9%B8%EC%A1%D1%B9&amp;month=4&amp;year=2020&amp;thetype=%A7%BA%CB%B9%E8%C7%C2%A7%D2%B9"/>
    <hyperlink ref="E171" r:id="rId164" display="http://hfo63.cfo.in.th/CheckDataDtl.aspx?orgid=05672&amp;balance=%A7%BA%B4%D8%C5%3Cbr/%3E%A7%BA%CA%D1%C1%BE%D1%B9%B8%EC%A1%D1%B9&amp;month=4&amp;year=2020&amp;thetype=%A7%BA%CB%B9%E8%C7%C2%A7%D2%B9"/>
    <hyperlink ref="E172" r:id="rId165" display="http://hfo63.cfo.in.th/CheckDataDtl.aspx?orgid=05673&amp;balance=%A7%BA%B4%D8%C5%3Cbr/%3E%A7%BA%CA%D1%C1%BE%D1%B9%B8%EC%A1%D1%B9&amp;month=4&amp;year=2020&amp;thetype=%A7%BA%CB%B9%E8%C7%C2%A7%D2%B9"/>
    <hyperlink ref="E173" r:id="rId166" display="http://hfo63.cfo.in.th/CheckDataDtl.aspx?orgid=05673&amp;balance=%A7%BA%B4%D8%C5%3Cbr/%3E%A7%BA%CA%D1%C1%BE%D1%B9%B8%EC%A1%D1%B9&amp;month=4&amp;year=2020&amp;thetype=%A7%BA%CB%B9%E8%C7%C2%A7%D2%B9"/>
    <hyperlink ref="E174" r:id="rId167" display="http://hfo63.cfo.in.th/CheckDataDtl.aspx?orgid=05674&amp;balance=%A7%BA%B4%D8%C5%3Cbr/%3E%A7%BA%CA%D1%C1%BE%D1%B9%B8%EC%A1%D1%B9&amp;month=4&amp;year=2020&amp;thetype=%A7%BA%CB%B9%E8%C7%C2%A7%D2%B9"/>
    <hyperlink ref="E175" r:id="rId168" display="http://hfo63.cfo.in.th/CheckDataDtl.aspx?orgid=05674&amp;balance=%A7%BA%B4%D8%C5%3Cbr/%3E%A7%BA%CA%D1%C1%BE%D1%B9%B8%EC%A1%D1%B9&amp;month=4&amp;year=2020&amp;thetype=%A7%BA%CB%B9%E8%C7%C2%A7%D2%B9"/>
    <hyperlink ref="E176" r:id="rId169" display="http://hfo63.cfo.in.th/CheckDataDtl.aspx?orgid=05675&amp;balance=%A7%BA%B4%D8%C5%3Cbr/%3E%A7%BA%CA%D1%C1%BE%D1%B9%B8%EC%A1%D1%B9&amp;month=4&amp;year=2020&amp;thetype=%A7%BA%CB%B9%E8%C7%C2%A7%D2%B9"/>
    <hyperlink ref="E177" r:id="rId170" display="http://hfo63.cfo.in.th/CheckDataDtl.aspx?orgid=05675&amp;balance=%A7%BA%B4%D8%C5%3Cbr/%3E%A7%BA%CA%D1%C1%BE%D1%B9%B8%EC%A1%D1%B9&amp;month=4&amp;year=2020&amp;thetype=%A7%BA%CB%B9%E8%C7%C2%A7%D2%B9"/>
    <hyperlink ref="E178" r:id="rId171" display="http://hfo63.cfo.in.th/CheckDataDtl.aspx?orgid=05676&amp;balance=%A7%BA%B4%D8%C5%3Cbr/%3E%A7%BA%CA%D1%C1%BE%D1%B9%B8%EC%A1%D1%B9&amp;month=4&amp;year=2020&amp;thetype=%A7%BA%CB%B9%E8%C7%C2%A7%D2%B9"/>
    <hyperlink ref="E179" r:id="rId172" display="http://hfo63.cfo.in.th/CheckDataDtl.aspx?orgid=05676&amp;balance=%A7%BA%B4%D8%C5%3Cbr/%3E%A7%BA%CA%D1%C1%BE%D1%B9%B8%EC%A1%D1%B9&amp;month=4&amp;year=2020&amp;thetype=%A7%BA%CB%B9%E8%C7%C2%A7%D2%B9"/>
    <hyperlink ref="E180" r:id="rId173" display="http://hfo63.cfo.in.th/CheckDataDtl.aspx?orgid=05677&amp;balance=%A7%BA%B4%D8%C5%3Cbr/%3E%A7%BA%CA%D1%C1%BE%D1%B9%B8%EC%A1%D1%B9&amp;month=4&amp;year=2020&amp;thetype=%A7%BA%CB%B9%E8%C7%C2%A7%D2%B9"/>
    <hyperlink ref="E181" r:id="rId174" display="http://hfo63.cfo.in.th/CheckDataDtl.aspx?orgid=05677&amp;balance=%A7%BA%B4%D8%C5%3Cbr/%3E%A7%BA%CA%D1%C1%BE%D1%B9%B8%EC%A1%D1%B9&amp;month=4&amp;year=2020&amp;thetype=%A7%BA%CB%B9%E8%C7%C2%A7%D2%B9"/>
    <hyperlink ref="E182" r:id="rId175" display="http://hfo63.cfo.in.th/CheckDataDtl.aspx?orgid=05678&amp;balance=%A7%BA%B4%D8%C5%3Cbr/%3E%A7%BA%CA%D1%C1%BE%D1%B9%B8%EC%A1%D1%B9&amp;month=4&amp;year=2020&amp;thetype=%A7%BA%CB%B9%E8%C7%C2%A7%D2%B9"/>
    <hyperlink ref="E183" r:id="rId176" display="http://hfo63.cfo.in.th/CheckDataDtl.aspx?orgid=05678&amp;balance=%A7%BA%B4%D8%C5%3Cbr/%3E%A7%BA%CA%D1%C1%BE%D1%B9%B8%EC%A1%D1%B9&amp;month=4&amp;year=2020&amp;thetype=%A7%BA%CB%B9%E8%C7%C2%A7%D2%B9"/>
    <hyperlink ref="E184" r:id="rId177" display="http://hfo63.cfo.in.th/CheckDataDtl.aspx?orgid=05679&amp;balance=%A7%BA%B4%D8%C5%3Cbr/%3E%A7%BA%CA%D1%C1%BE%D1%B9%B8%EC%A1%D1%B9&amp;month=4&amp;year=2020&amp;thetype=%A7%BA%CB%B9%E8%C7%C2%A7%D2%B9"/>
    <hyperlink ref="E185" r:id="rId178" display="http://hfo63.cfo.in.th/CheckDataDtl.aspx?orgid=05679&amp;balance=%A7%BA%B4%D8%C5%3Cbr/%3E%A7%BA%CA%D1%C1%BE%D1%B9%B8%EC%A1%D1%B9&amp;month=4&amp;year=2020&amp;thetype=%A7%BA%CB%B9%E8%C7%C2%A7%D2%B9"/>
    <hyperlink ref="E186" r:id="rId179" display="http://hfo63.cfo.in.th/CheckDataDtl.aspx?orgid=05680&amp;balance=%A7%BA%B4%D8%C5%3Cbr/%3E%A7%BA%CA%D1%C1%BE%D1%B9%B8%EC%A1%D1%B9&amp;month=4&amp;year=2020&amp;thetype=%A7%BA%CB%B9%E8%C7%C2%A7%D2%B9"/>
    <hyperlink ref="E187" r:id="rId180" display="http://hfo63.cfo.in.th/CheckDataDtl.aspx?orgid=05680&amp;balance=%A7%BA%B4%D8%C5%3Cbr/%3E%A7%BA%CA%D1%C1%BE%D1%B9%B8%EC%A1%D1%B9&amp;month=4&amp;year=2020&amp;thetype=%A7%BA%CB%B9%E8%C7%C2%A7%D2%B9"/>
    <hyperlink ref="E188" r:id="rId181" display="http://hfo63.cfo.in.th/CheckDataDtl.aspx?orgid=05682&amp;balance=%A7%BA%B4%D8%C5%3Cbr/%3E%A7%BA%CA%D1%C1%BE%D1%B9%B8%EC%A1%D1%B9&amp;month=4&amp;year=2020&amp;thetype=%A7%BA%CB%B9%E8%C7%C2%A7%D2%B9"/>
    <hyperlink ref="E189" r:id="rId182" display="http://hfo63.cfo.in.th/CheckDataDtl.aspx?orgid=05682&amp;balance=%A7%BA%B4%D8%C5%3Cbr/%3E%A7%BA%CA%D1%C1%BE%D1%B9%B8%EC%A1%D1%B9&amp;month=4&amp;year=2020&amp;thetype=%A7%BA%CB%B9%E8%C7%C2%A7%D2%B9"/>
    <hyperlink ref="E190" r:id="rId183" display="http://hfo63.cfo.in.th/CheckDataDtl.aspx?orgid=05683&amp;balance=%A7%BA%B4%D8%C5%3Cbr/%3E%A7%BA%CA%D1%C1%BE%D1%B9%B8%EC%A1%D1%B9&amp;month=4&amp;year=2020&amp;thetype=%A7%BA%CB%B9%E8%C7%C2%A7%D2%B9"/>
    <hyperlink ref="E191" r:id="rId184" display="http://hfo63.cfo.in.th/CheckDataDtl.aspx?orgid=05683&amp;balance=%A7%BA%B4%D8%C5%3Cbr/%3E%A7%BA%CA%D1%C1%BE%D1%B9%B8%EC%A1%D1%B9&amp;month=4&amp;year=2020&amp;thetype=%A7%BA%CB%B9%E8%C7%C2%A7%D2%B9"/>
    <hyperlink ref="E192" r:id="rId185" display="http://hfo63.cfo.in.th/CheckDataDtl.aspx?orgid=05684&amp;balance=%A7%BA%B4%D8%C5%3Cbr/%3E%A7%BA%CA%D1%C1%BE%D1%B9%B8%EC%A1%D1%B9&amp;month=4&amp;year=2020&amp;thetype=%A7%BA%CB%B9%E8%C7%C2%A7%D2%B9"/>
    <hyperlink ref="E193" r:id="rId186" display="http://hfo63.cfo.in.th/CheckDataDtl.aspx?orgid=05684&amp;balance=%A7%BA%B4%D8%C5%3Cbr/%3E%A7%BA%CA%D1%C1%BE%D1%B9%B8%EC%A1%D1%B9&amp;month=4&amp;year=2020&amp;thetype=%A7%BA%CB%B9%E8%C7%C2%A7%D2%B9"/>
    <hyperlink ref="E194" r:id="rId187" display="http://hfo63.cfo.in.th/CheckDataDtl.aspx?orgid=05685&amp;balance=%A7%BA%B4%D8%C5%3Cbr/%3E%A7%BA%CA%D1%C1%BE%D1%B9%B8%EC%A1%D1%B9&amp;month=4&amp;year=2020&amp;thetype=%A7%BA%CB%B9%E8%C7%C2%A7%D2%B9"/>
    <hyperlink ref="E195" r:id="rId188" display="http://hfo63.cfo.in.th/CheckDataDtl.aspx?orgid=05685&amp;balance=%A7%BA%B4%D8%C5%3Cbr/%3E%A7%BA%CA%D1%C1%BE%D1%B9%B8%EC%A1%D1%B9&amp;month=4&amp;year=2020&amp;thetype=%A7%BA%CB%B9%E8%C7%C2%A7%D2%B9"/>
    <hyperlink ref="E196" r:id="rId189" display="http://hfo63.cfo.in.th/CheckDataDtl.aspx?orgid=05686&amp;balance=%A7%BA%B4%D8%C5%3Cbr/%3E%A7%BA%CA%D1%C1%BE%D1%B9%B8%EC%A1%D1%B9&amp;month=4&amp;year=2020&amp;thetype=%A7%BA%CB%B9%E8%C7%C2%A7%D2%B9"/>
    <hyperlink ref="E197" r:id="rId190" display="http://hfo63.cfo.in.th/CheckDataDtl.aspx?orgid=05686&amp;balance=%A7%BA%B4%D8%C5%3Cbr/%3E%A7%BA%CA%D1%C1%BE%D1%B9%B8%EC%A1%D1%B9&amp;month=4&amp;year=2020&amp;thetype=%A7%BA%CB%B9%E8%C7%C2%A7%D2%B9"/>
    <hyperlink ref="E198" r:id="rId191" display="http://hfo63.cfo.in.th/CheckDataDtl.aspx?orgid=05687&amp;balance=%A7%BA%B4%D8%C5%3Cbr/%3E%A7%BA%CA%D1%C1%BE%D1%B9%B8%EC%A1%D1%B9&amp;month=4&amp;year=2020&amp;thetype=%A7%BA%CB%B9%E8%C7%C2%A7%D2%B9"/>
    <hyperlink ref="E199" r:id="rId192" display="http://hfo63.cfo.in.th/CheckDataDtl.aspx?orgid=05687&amp;balance=%A7%BA%B4%D8%C5%3Cbr/%3E%A7%BA%CA%D1%C1%BE%D1%B9%B8%EC%A1%D1%B9&amp;month=4&amp;year=2020&amp;thetype=%A7%BA%CB%B9%E8%C7%C2%A7%D2%B9"/>
    <hyperlink ref="E200" r:id="rId193" display="http://hfo63.cfo.in.th/CheckDataDtl.aspx?orgid=05688&amp;balance=%A7%BA%B4%D8%C5%3Cbr/%3E%A7%BA%CA%D1%C1%BE%D1%B9%B8%EC%A1%D1%B9&amp;month=4&amp;year=2020&amp;thetype=%A7%BA%CB%B9%E8%C7%C2%A7%D2%B9"/>
    <hyperlink ref="E201" r:id="rId194" display="http://hfo63.cfo.in.th/CheckDataDtl.aspx?orgid=05688&amp;balance=%A7%BA%B4%D8%C5%3Cbr/%3E%A7%BA%CA%D1%C1%BE%D1%B9%B8%EC%A1%D1%B9&amp;month=4&amp;year=2020&amp;thetype=%A7%BA%CB%B9%E8%C7%C2%A7%D2%B9"/>
    <hyperlink ref="E202" r:id="rId195" display="http://hfo63.cfo.in.th/CheckDataDtl.aspx?orgid=05689&amp;balance=%A7%BA%B4%D8%C5%3Cbr/%3E%A7%BA%CA%D1%C1%BE%D1%B9%B8%EC%A1%D1%B9&amp;month=4&amp;year=2020&amp;thetype=%A7%BA%CB%B9%E8%C7%C2%A7%D2%B9"/>
    <hyperlink ref="E203" r:id="rId196" display="http://hfo63.cfo.in.th/CheckDataDtl.aspx?orgid=05689&amp;balance=%A7%BA%B4%D8%C5%3Cbr/%3E%A7%BA%CA%D1%C1%BE%D1%B9%B8%EC%A1%D1%B9&amp;month=4&amp;year=2020&amp;thetype=%A7%BA%CB%B9%E8%C7%C2%A7%D2%B9"/>
    <hyperlink ref="E204" r:id="rId197" display="http://hfo63.cfo.in.th/CheckDataDtl.aspx?orgid=05690&amp;balance=%A7%BA%B4%D8%C5%3Cbr/%3E%A7%BA%CA%D1%C1%BE%D1%B9%B8%EC%A1%D1%B9&amp;month=4&amp;year=2020&amp;thetype=%A7%BA%CB%B9%E8%C7%C2%A7%D2%B9"/>
    <hyperlink ref="E205" r:id="rId198" display="http://hfo63.cfo.in.th/CheckDataDtl.aspx?orgid=05690&amp;balance=%A7%BA%B4%D8%C5%3Cbr/%3E%A7%BA%CA%D1%C1%BE%D1%B9%B8%EC%A1%D1%B9&amp;month=4&amp;year=2020&amp;thetype=%A7%BA%CB%B9%E8%C7%C2%A7%D2%B9"/>
    <hyperlink ref="E206" r:id="rId199" display="http://hfo63.cfo.in.th/CheckDataDtl.aspx?orgid=05691&amp;balance=%A7%BA%B4%D8%C5%3Cbr/%3E%A7%BA%CA%D1%C1%BE%D1%B9%B8%EC%A1%D1%B9&amp;month=4&amp;year=2020&amp;thetype=%A7%BA%CB%B9%E8%C7%C2%A7%D2%B9"/>
    <hyperlink ref="E207" r:id="rId200" display="http://hfo63.cfo.in.th/CheckDataDtl.aspx?orgid=05691&amp;balance=%A7%BA%B4%D8%C5%3Cbr/%3E%A7%BA%CA%D1%C1%BE%D1%B9%B8%EC%A1%D1%B9&amp;month=4&amp;year=2020&amp;thetype=%A7%BA%CB%B9%E8%C7%C2%A7%D2%B9"/>
    <hyperlink ref="E208" r:id="rId201" display="http://hfo63.cfo.in.th/CheckDataDtl.aspx?orgid=05692&amp;balance=%A7%BA%B4%D8%C5%3Cbr/%3E%A7%BA%CA%D1%C1%BE%D1%B9%B8%EC%A1%D1%B9&amp;month=4&amp;year=2020&amp;thetype=%A7%BA%CB%B9%E8%C7%C2%A7%D2%B9"/>
    <hyperlink ref="E209" r:id="rId202" display="http://hfo63.cfo.in.th/CheckDataDtl.aspx?orgid=05692&amp;balance=%A7%BA%B4%D8%C5%3Cbr/%3E%A7%BA%CA%D1%C1%BE%D1%B9%B8%EC%A1%D1%B9&amp;month=4&amp;year=2020&amp;thetype=%A7%BA%CB%B9%E8%C7%C2%A7%D2%B9"/>
    <hyperlink ref="E210" r:id="rId203" display="http://hfo63.cfo.in.th/CheckDataDtl.aspx?orgid=05694&amp;balance=%A7%BA%B4%D8%C5%3Cbr/%3E%A7%BA%CA%D1%C1%BE%D1%B9%B8%EC%A1%D1%B9&amp;month=4&amp;year=2020&amp;thetype=%A7%BA%CB%B9%E8%C7%C2%A7%D2%B9"/>
    <hyperlink ref="E211" r:id="rId204" display="http://hfo63.cfo.in.th/CheckDataDtl.aspx?orgid=05694&amp;balance=%A7%BA%B4%D8%C5%3Cbr/%3E%A7%BA%CA%D1%C1%BE%D1%B9%B8%EC%A1%D1%B9&amp;month=4&amp;year=2020&amp;thetype=%A7%BA%CB%B9%E8%C7%C2%A7%D2%B9"/>
    <hyperlink ref="E212" r:id="rId205" display="http://hfo63.cfo.in.th/CheckDataDtl.aspx?orgid=05695&amp;balance=%A7%BA%B4%D8%C5%3Cbr/%3E%A7%BA%CA%D1%C1%BE%D1%B9%B8%EC%A1%D1%B9&amp;month=4&amp;year=2020&amp;thetype=%A7%BA%CB%B9%E8%C7%C2%A7%D2%B9"/>
    <hyperlink ref="E213" r:id="rId206" display="http://hfo63.cfo.in.th/CheckDataDtl.aspx?orgid=05695&amp;balance=%A7%BA%B4%D8%C5%3Cbr/%3E%A7%BA%CA%D1%C1%BE%D1%B9%B8%EC%A1%D1%B9&amp;month=4&amp;year=2020&amp;thetype=%A7%BA%CB%B9%E8%C7%C2%A7%D2%B9"/>
    <hyperlink ref="E214" r:id="rId207" display="http://hfo63.cfo.in.th/CheckDataDtl.aspx?orgid=05696&amp;balance=%A7%BA%B4%D8%C5%3Cbr/%3E%A7%BA%CA%D1%C1%BE%D1%B9%B8%EC%A1%D1%B9&amp;month=4&amp;year=2020&amp;thetype=%A7%BA%CB%B9%E8%C7%C2%A7%D2%B9"/>
    <hyperlink ref="E215" r:id="rId208" display="http://hfo63.cfo.in.th/CheckDataDtl.aspx?orgid=05696&amp;balance=%A7%BA%B4%D8%C5%3Cbr/%3E%A7%BA%CA%D1%C1%BE%D1%B9%B8%EC%A1%D1%B9&amp;month=4&amp;year=2020&amp;thetype=%A7%BA%CB%B9%E8%C7%C2%A7%D2%B9"/>
    <hyperlink ref="E216" r:id="rId209" display="http://hfo63.cfo.in.th/CheckDataDtl.aspx?orgid=05697&amp;balance=%A7%BA%B4%D8%C5%3Cbr/%3E%A7%BA%CA%D1%C1%BE%D1%B9%B8%EC%A1%D1%B9&amp;month=4&amp;year=2020&amp;thetype=%A7%BA%CB%B9%E8%C7%C2%A7%D2%B9"/>
    <hyperlink ref="E217" r:id="rId210" display="http://hfo63.cfo.in.th/CheckDataDtl.aspx?orgid=05697&amp;balance=%A7%BA%B4%D8%C5%3Cbr/%3E%A7%BA%CA%D1%C1%BE%D1%B9%B8%EC%A1%D1%B9&amp;month=4&amp;year=2020&amp;thetype=%A7%BA%CB%B9%E8%C7%C2%A7%D2%B9"/>
    <hyperlink ref="E218" r:id="rId211" display="http://hfo63.cfo.in.th/CheckDataDtl.aspx?orgid=05698&amp;balance=%A7%BA%B4%D8%C5%3Cbr/%3E%A7%BA%CA%D1%C1%BE%D1%B9%B8%EC%A1%D1%B9&amp;month=4&amp;year=2020&amp;thetype=%A7%BA%CB%B9%E8%C7%C2%A7%D2%B9"/>
    <hyperlink ref="E219" r:id="rId212" display="http://hfo63.cfo.in.th/CheckDataDtl.aspx?orgid=05698&amp;balance=%A7%BA%B4%D8%C5%3Cbr/%3E%A7%BA%CA%D1%C1%BE%D1%B9%B8%EC%A1%D1%B9&amp;month=4&amp;year=2020&amp;thetype=%A7%BA%CB%B9%E8%C7%C2%A7%D2%B9"/>
    <hyperlink ref="E220" r:id="rId213" display="http://hfo63.cfo.in.th/CheckDataDtl.aspx?orgid=05700&amp;balance=%A7%BA%B4%D8%C5%3Cbr/%3E%A7%BA%CA%D1%C1%BE%D1%B9%B8%EC%A1%D1%B9&amp;month=4&amp;year=2020&amp;thetype=%A7%BA%CB%B9%E8%C7%C2%A7%D2%B9"/>
    <hyperlink ref="E221" r:id="rId214" display="http://hfo63.cfo.in.th/CheckDataDtl.aspx?orgid=05700&amp;balance=%A7%BA%B4%D8%C5%3Cbr/%3E%A7%BA%CA%D1%C1%BE%D1%B9%B8%EC%A1%D1%B9&amp;month=4&amp;year=2020&amp;thetype=%A7%BA%CB%B9%E8%C7%C2%A7%D2%B9"/>
    <hyperlink ref="E222" r:id="rId215" display="http://hfo63.cfo.in.th/CheckDataDtl.aspx?orgid=05701&amp;balance=%A7%BA%B4%D8%C5%3Cbr/%3E%A7%BA%CA%D1%C1%BE%D1%B9%B8%EC%A1%D1%B9&amp;month=4&amp;year=2020&amp;thetype=%A7%BA%CB%B9%E8%C7%C2%A7%D2%B9"/>
    <hyperlink ref="E223" r:id="rId216" display="http://hfo63.cfo.in.th/CheckDataDtl.aspx?orgid=05701&amp;balance=%A7%BA%B4%D8%C5%3Cbr/%3E%A7%BA%CA%D1%C1%BE%D1%B9%B8%EC%A1%D1%B9&amp;month=4&amp;year=2020&amp;thetype=%A7%BA%CB%B9%E8%C7%C2%A7%D2%B9"/>
    <hyperlink ref="E224" r:id="rId217" display="http://hfo63.cfo.in.th/CheckDataDtl.aspx?orgid=05702&amp;balance=%A7%BA%B4%D8%C5%3Cbr/%3E%A7%BA%CA%D1%C1%BE%D1%B9%B8%EC%A1%D1%B9&amp;month=4&amp;year=2020&amp;thetype=%A7%BA%CB%B9%E8%C7%C2%A7%D2%B9"/>
    <hyperlink ref="E225" r:id="rId218" display="http://hfo63.cfo.in.th/CheckDataDtl.aspx?orgid=05702&amp;balance=%A7%BA%B4%D8%C5%3Cbr/%3E%A7%BA%CA%D1%C1%BE%D1%B9%B8%EC%A1%D1%B9&amp;month=4&amp;year=2020&amp;thetype=%A7%BA%CB%B9%E8%C7%C2%A7%D2%B9"/>
    <hyperlink ref="E226" r:id="rId219" display="http://hfo63.cfo.in.th/CheckDataDtl.aspx?orgid=05703&amp;balance=%A7%BA%B4%D8%C5%3Cbr/%3E%A7%BA%CA%D1%C1%BE%D1%B9%B8%EC%A1%D1%B9&amp;month=4&amp;year=2020&amp;thetype=%A7%BA%CB%B9%E8%C7%C2%A7%D2%B9"/>
    <hyperlink ref="E227" r:id="rId220" display="http://hfo63.cfo.in.th/CheckDataDtl.aspx?orgid=05703&amp;balance=%A7%BA%B4%D8%C5%3Cbr/%3E%A7%BA%CA%D1%C1%BE%D1%B9%B8%EC%A1%D1%B9&amp;month=4&amp;year=2020&amp;thetype=%A7%BA%CB%B9%E8%C7%C2%A7%D2%B9"/>
    <hyperlink ref="E228" r:id="rId221" display="http://hfo63.cfo.in.th/CheckDataDtl.aspx?orgid=05704&amp;balance=%A7%BA%B4%D8%C5%3Cbr/%3E%A7%BA%CA%D1%C1%BE%D1%B9%B8%EC%A1%D1%B9&amp;month=4&amp;year=2020&amp;thetype=%A7%BA%CB%B9%E8%C7%C2%A7%D2%B9"/>
    <hyperlink ref="E229" r:id="rId222" display="http://hfo63.cfo.in.th/CheckDataDtl.aspx?orgid=05704&amp;balance=%A7%BA%B4%D8%C5%3Cbr/%3E%A7%BA%CA%D1%C1%BE%D1%B9%B8%EC%A1%D1%B9&amp;month=4&amp;year=2020&amp;thetype=%A7%BA%CB%B9%E8%C7%C2%A7%D2%B9"/>
    <hyperlink ref="E230" r:id="rId223" display="http://hfo63.cfo.in.th/CheckDataDtl.aspx?orgid=05705&amp;balance=%A7%BA%B4%D8%C5%3Cbr/%3E%A7%BA%CA%D1%C1%BE%D1%B9%B8%EC%A1%D1%B9&amp;month=4&amp;year=2020&amp;thetype=%A7%BA%CB%B9%E8%C7%C2%A7%D2%B9"/>
    <hyperlink ref="E231" r:id="rId224" display="http://hfo63.cfo.in.th/CheckDataDtl.aspx?orgid=05705&amp;balance=%A7%BA%B4%D8%C5%3Cbr/%3E%A7%BA%CA%D1%C1%BE%D1%B9%B8%EC%A1%D1%B9&amp;month=4&amp;year=2020&amp;thetype=%A7%BA%CB%B9%E8%C7%C2%A7%D2%B9"/>
    <hyperlink ref="E232" r:id="rId225" display="http://hfo63.cfo.in.th/CheckDataDtl.aspx?orgid=05706&amp;balance=%A7%BA%B4%D8%C5%3Cbr/%3E%A7%BA%CA%D1%C1%BE%D1%B9%B8%EC%A1%D1%B9&amp;month=4&amp;year=2020&amp;thetype=%A7%BA%CB%B9%E8%C7%C2%A7%D2%B9"/>
    <hyperlink ref="E233" r:id="rId226" display="http://hfo63.cfo.in.th/CheckDataDtl.aspx?orgid=05706&amp;balance=%A7%BA%B4%D8%C5%3Cbr/%3E%A7%BA%CA%D1%C1%BE%D1%B9%B8%EC%A1%D1%B9&amp;month=4&amp;year=2020&amp;thetype=%A7%BA%CB%B9%E8%C7%C2%A7%D2%B9"/>
    <hyperlink ref="E234" r:id="rId227" display="http://hfo63.cfo.in.th/CheckDataDtl.aspx?orgid=05707&amp;balance=%A7%BA%B4%D8%C5%3Cbr/%3E%A7%BA%CA%D1%C1%BE%D1%B9%B8%EC%A1%D1%B9&amp;month=4&amp;year=2020&amp;thetype=%A7%BA%CB%B9%E8%C7%C2%A7%D2%B9"/>
    <hyperlink ref="E235" r:id="rId228" display="http://hfo63.cfo.in.th/CheckDataDtl.aspx?orgid=05707&amp;balance=%A7%BA%B4%D8%C5%3Cbr/%3E%A7%BA%CA%D1%C1%BE%D1%B9%B8%EC%A1%D1%B9&amp;month=4&amp;year=2020&amp;thetype=%A7%BA%CB%B9%E8%C7%C2%A7%D2%B9"/>
    <hyperlink ref="E236" r:id="rId229" display="http://hfo63.cfo.in.th/CheckDataDtl.aspx?orgid=05708&amp;balance=%A7%BA%B4%D8%C5%3Cbr/%3E%A7%BA%CA%D1%C1%BE%D1%B9%B8%EC%A1%D1%B9&amp;month=4&amp;year=2020&amp;thetype=%A7%BA%CB%B9%E8%C7%C2%A7%D2%B9"/>
    <hyperlink ref="E237" r:id="rId230" display="http://hfo63.cfo.in.th/CheckDataDtl.aspx?orgid=05708&amp;balance=%A7%BA%B4%D8%C5%3Cbr/%3E%A7%BA%CA%D1%C1%BE%D1%B9%B8%EC%A1%D1%B9&amp;month=4&amp;year=2020&amp;thetype=%A7%BA%CB%B9%E8%C7%C2%A7%D2%B9"/>
    <hyperlink ref="E238" r:id="rId231" display="http://hfo63.cfo.in.th/CheckDataDtl.aspx?orgid=05709&amp;balance=%A7%BA%B4%D8%C5%3Cbr/%3E%A7%BA%CA%D1%C1%BE%D1%B9%B8%EC%A1%D1%B9&amp;month=4&amp;year=2020&amp;thetype=%A7%BA%CB%B9%E8%C7%C2%A7%D2%B9"/>
    <hyperlink ref="E239" r:id="rId232" display="http://hfo63.cfo.in.th/CheckDataDtl.aspx?orgid=05709&amp;balance=%A7%BA%B4%D8%C5%3Cbr/%3E%A7%BA%CA%D1%C1%BE%D1%B9%B8%EC%A1%D1%B9&amp;month=4&amp;year=2020&amp;thetype=%A7%BA%CB%B9%E8%C7%C2%A7%D2%B9"/>
    <hyperlink ref="E240" r:id="rId233" display="http://hfo63.cfo.in.th/CheckDataDtl.aspx?orgid=05710&amp;balance=%A7%BA%B4%D8%C5%3Cbr/%3E%A7%BA%CA%D1%C1%BE%D1%B9%B8%EC%A1%D1%B9&amp;month=4&amp;year=2020&amp;thetype=%A7%BA%CB%B9%E8%C7%C2%A7%D2%B9"/>
    <hyperlink ref="E241" r:id="rId234" display="http://hfo63.cfo.in.th/CheckDataDtl.aspx?orgid=05710&amp;balance=%A7%BA%B4%D8%C5%3Cbr/%3E%A7%BA%CA%D1%C1%BE%D1%B9%B8%EC%A1%D1%B9&amp;month=4&amp;year=2020&amp;thetype=%A7%BA%CB%B9%E8%C7%C2%A7%D2%B9"/>
    <hyperlink ref="E242" r:id="rId235" display="http://hfo63.cfo.in.th/CheckDataDtl.aspx?orgid=05711&amp;balance=%A7%BA%B4%D8%C5%3Cbr/%3E%A7%BA%CA%D1%C1%BE%D1%B9%B8%EC%A1%D1%B9&amp;month=4&amp;year=2020&amp;thetype=%A7%BA%CB%B9%E8%C7%C2%A7%D2%B9"/>
    <hyperlink ref="E243" r:id="rId236" display="http://hfo63.cfo.in.th/CheckDataDtl.aspx?orgid=05711&amp;balance=%A7%BA%B4%D8%C5%3Cbr/%3E%A7%BA%CA%D1%C1%BE%D1%B9%B8%EC%A1%D1%B9&amp;month=4&amp;year=2020&amp;thetype=%A7%BA%CB%B9%E8%C7%C2%A7%D2%B9"/>
    <hyperlink ref="E244" r:id="rId237" display="http://hfo63.cfo.in.th/CheckDataDtl.aspx?orgid=05712&amp;balance=%A7%BA%B4%D8%C5%3Cbr/%3E%A7%BA%CA%D1%C1%BE%D1%B9%B8%EC%A1%D1%B9&amp;month=4&amp;year=2020&amp;thetype=%A7%BA%CB%B9%E8%C7%C2%A7%D2%B9"/>
    <hyperlink ref="E245" r:id="rId238" display="http://hfo63.cfo.in.th/CheckDataDtl.aspx?orgid=05712&amp;balance=%A7%BA%B4%D8%C5%3Cbr/%3E%A7%BA%CA%D1%C1%BE%D1%B9%B8%EC%A1%D1%B9&amp;month=4&amp;year=2020&amp;thetype=%A7%BA%CB%B9%E8%C7%C2%A7%D2%B9"/>
    <hyperlink ref="E246" r:id="rId239" display="http://hfo63.cfo.in.th/CheckDataDtl.aspx?orgid=05713&amp;balance=%A7%BA%B4%D8%C5%3Cbr/%3E%A7%BA%CA%D1%C1%BE%D1%B9%B8%EC%A1%D1%B9&amp;month=4&amp;year=2020&amp;thetype=%A7%BA%CB%B9%E8%C7%C2%A7%D2%B9"/>
    <hyperlink ref="E247" r:id="rId240" display="http://hfo63.cfo.in.th/CheckDataDtl.aspx?orgid=05713&amp;balance=%A7%BA%B4%D8%C5%3Cbr/%3E%A7%BA%CA%D1%C1%BE%D1%B9%B8%EC%A1%D1%B9&amp;month=4&amp;year=2020&amp;thetype=%A7%BA%CB%B9%E8%C7%C2%A7%D2%B9"/>
    <hyperlink ref="E248" r:id="rId241" display="http://hfo63.cfo.in.th/CheckDataDtl.aspx?orgid=05714&amp;balance=%A7%BA%B4%D8%C5%3Cbr/%3E%A7%BA%CA%D1%C1%BE%D1%B9%B8%EC%A1%D1%B9&amp;month=4&amp;year=2020&amp;thetype=%A7%BA%CB%B9%E8%C7%C2%A7%D2%B9"/>
    <hyperlink ref="E249" r:id="rId242" display="http://hfo63.cfo.in.th/CheckDataDtl.aspx?orgid=05714&amp;balance=%A7%BA%B4%D8%C5%3Cbr/%3E%A7%BA%CA%D1%C1%BE%D1%B9%B8%EC%A1%D1%B9&amp;month=4&amp;year=2020&amp;thetype=%A7%BA%CB%B9%E8%C7%C2%A7%D2%B9"/>
    <hyperlink ref="E250" r:id="rId243" display="http://hfo63.cfo.in.th/CheckDataDtl.aspx?orgid=05715&amp;balance=%A7%BA%B4%D8%C5%3Cbr/%3E%A7%BA%CA%D1%C1%BE%D1%B9%B8%EC%A1%D1%B9&amp;month=4&amp;year=2020&amp;thetype=%A7%BA%CB%B9%E8%C7%C2%A7%D2%B9"/>
    <hyperlink ref="E251" r:id="rId244" display="http://hfo63.cfo.in.th/CheckDataDtl.aspx?orgid=05715&amp;balance=%A7%BA%B4%D8%C5%3Cbr/%3E%A7%BA%CA%D1%C1%BE%D1%B9%B8%EC%A1%D1%B9&amp;month=4&amp;year=2020&amp;thetype=%A7%BA%CB%B9%E8%C7%C2%A7%D2%B9"/>
    <hyperlink ref="E252" r:id="rId245" display="http://hfo63.cfo.in.th/CheckDataDtl.aspx?orgid=05716&amp;balance=%A7%BA%B4%D8%C5%3Cbr/%3E%A7%BA%CA%D1%C1%BE%D1%B9%B8%EC%A1%D1%B9&amp;month=4&amp;year=2020&amp;thetype=%A7%BA%CB%B9%E8%C7%C2%A7%D2%B9"/>
    <hyperlink ref="E253" r:id="rId246" display="http://hfo63.cfo.in.th/CheckDataDtl.aspx?orgid=05716&amp;balance=%A7%BA%B4%D8%C5%3Cbr/%3E%A7%BA%CA%D1%C1%BE%D1%B9%B8%EC%A1%D1%B9&amp;month=4&amp;year=2020&amp;thetype=%A7%BA%CB%B9%E8%C7%C2%A7%D2%B9"/>
    <hyperlink ref="E254" r:id="rId247" display="http://hfo63.cfo.in.th/CheckDataDtl.aspx?orgid=05717&amp;balance=%A7%BA%B4%D8%C5%3Cbr/%3E%A7%BA%CA%D1%C1%BE%D1%B9%B8%EC%A1%D1%B9&amp;month=4&amp;year=2020&amp;thetype=%A7%BA%CB%B9%E8%C7%C2%A7%D2%B9"/>
    <hyperlink ref="E255" r:id="rId248" display="http://hfo63.cfo.in.th/CheckDataDtl.aspx?orgid=05717&amp;balance=%A7%BA%B4%D8%C5%3Cbr/%3E%A7%BA%CA%D1%C1%BE%D1%B9%B8%EC%A1%D1%B9&amp;month=4&amp;year=2020&amp;thetype=%A7%BA%CB%B9%E8%C7%C2%A7%D2%B9"/>
    <hyperlink ref="E256" r:id="rId249" display="http://hfo63.cfo.in.th/CheckDataDtl.aspx?orgid=05718&amp;balance=%A7%BA%B4%D8%C5%3Cbr/%3E%A7%BA%CA%D1%C1%BE%D1%B9%B8%EC%A1%D1%B9&amp;month=4&amp;year=2020&amp;thetype=%A7%BA%CB%B9%E8%C7%C2%A7%D2%B9"/>
    <hyperlink ref="E257" r:id="rId250" display="http://hfo63.cfo.in.th/CheckDataDtl.aspx?orgid=05718&amp;balance=%A7%BA%B4%D8%C5%3Cbr/%3E%A7%BA%CA%D1%C1%BE%D1%B9%B8%EC%A1%D1%B9&amp;month=4&amp;year=2020&amp;thetype=%A7%BA%CB%B9%E8%C7%C2%A7%D2%B9"/>
    <hyperlink ref="E258" r:id="rId251" display="http://hfo63.cfo.in.th/CheckDataDtl.aspx?orgid=05719&amp;balance=%A7%BA%B4%D8%C5%3Cbr/%3E%A7%BA%CA%D1%C1%BE%D1%B9%B8%EC%A1%D1%B9&amp;month=4&amp;year=2020&amp;thetype=%A7%BA%CB%B9%E8%C7%C2%A7%D2%B9"/>
    <hyperlink ref="E259" r:id="rId252" display="http://hfo63.cfo.in.th/CheckDataDtl.aspx?orgid=05719&amp;balance=%A7%BA%B4%D8%C5%3Cbr/%3E%A7%BA%CA%D1%C1%BE%D1%B9%B8%EC%A1%D1%B9&amp;month=4&amp;year=2020&amp;thetype=%A7%BA%CB%B9%E8%C7%C2%A7%D2%B9"/>
    <hyperlink ref="E260" r:id="rId253" display="http://hfo63.cfo.in.th/CheckDataDtl.aspx?orgid=05720&amp;balance=%A7%BA%B4%D8%C5%3Cbr/%3E%A7%BA%CA%D1%C1%BE%D1%B9%B8%EC%A1%D1%B9&amp;month=4&amp;year=2020&amp;thetype=%A7%BA%CB%B9%E8%C7%C2%A7%D2%B9"/>
    <hyperlink ref="E261" r:id="rId254" display="http://hfo63.cfo.in.th/CheckDataDtl.aspx?orgid=05720&amp;balance=%A7%BA%B4%D8%C5%3Cbr/%3E%A7%BA%CA%D1%C1%BE%D1%B9%B8%EC%A1%D1%B9&amp;month=4&amp;year=2020&amp;thetype=%A7%BA%CB%B9%E8%C7%C2%A7%D2%B9"/>
    <hyperlink ref="E262" r:id="rId255" display="http://hfo63.cfo.in.th/CheckDataDtl.aspx?orgid=05721&amp;balance=%A7%BA%B4%D8%C5%3Cbr/%3E%A7%BA%CA%D1%C1%BE%D1%B9%B8%EC%A1%D1%B9&amp;month=4&amp;year=2020&amp;thetype=%A7%BA%CB%B9%E8%C7%C2%A7%D2%B9"/>
    <hyperlink ref="E263" r:id="rId256" display="http://hfo63.cfo.in.th/CheckDataDtl.aspx?orgid=05721&amp;balance=%A7%BA%B4%D8%C5%3Cbr/%3E%A7%BA%CA%D1%C1%BE%D1%B9%B8%EC%A1%D1%B9&amp;month=4&amp;year=2020&amp;thetype=%A7%BA%CB%B9%E8%C7%C2%A7%D2%B9"/>
    <hyperlink ref="E264" r:id="rId257" display="http://hfo63.cfo.in.th/CheckDataDtl.aspx?orgid=05722&amp;balance=%A7%BA%B4%D8%C5%3Cbr/%3E%A7%BA%CA%D1%C1%BE%D1%B9%B8%EC%A1%D1%B9&amp;month=4&amp;year=2020&amp;thetype=%A7%BA%CB%B9%E8%C7%C2%A7%D2%B9"/>
    <hyperlink ref="E265" r:id="rId258" display="http://hfo63.cfo.in.th/CheckDataDtl.aspx?orgid=05722&amp;balance=%A7%BA%B4%D8%C5%3Cbr/%3E%A7%BA%CA%D1%C1%BE%D1%B9%B8%EC%A1%D1%B9&amp;month=4&amp;year=2020&amp;thetype=%A7%BA%CB%B9%E8%C7%C2%A7%D2%B9"/>
    <hyperlink ref="E266" r:id="rId259" display="http://hfo63.cfo.in.th/CheckDataDtl.aspx?orgid=05723&amp;balance=%A7%BA%B4%D8%C5%3Cbr/%3E%A7%BA%CA%D1%C1%BE%D1%B9%B8%EC%A1%D1%B9&amp;month=4&amp;year=2020&amp;thetype=%A7%BA%CB%B9%E8%C7%C2%A7%D2%B9"/>
    <hyperlink ref="E267" r:id="rId260" display="http://hfo63.cfo.in.th/CheckDataDtl.aspx?orgid=05723&amp;balance=%A7%BA%B4%D8%C5%3Cbr/%3E%A7%BA%CA%D1%C1%BE%D1%B9%B8%EC%A1%D1%B9&amp;month=4&amp;year=2020&amp;thetype=%A7%BA%CB%B9%E8%C7%C2%A7%D2%B9"/>
    <hyperlink ref="E268" r:id="rId261" display="http://hfo63.cfo.in.th/CheckDataDtl.aspx?orgid=05724&amp;balance=%A7%BA%B4%D8%C5%3Cbr/%3E%A7%BA%CA%D1%C1%BE%D1%B9%B8%EC%A1%D1%B9&amp;month=4&amp;year=2020&amp;thetype=%A7%BA%CB%B9%E8%C7%C2%A7%D2%B9"/>
    <hyperlink ref="E269" r:id="rId262" display="http://hfo63.cfo.in.th/CheckDataDtl.aspx?orgid=05724&amp;balance=%A7%BA%B4%D8%C5%3Cbr/%3E%A7%BA%CA%D1%C1%BE%D1%B9%B8%EC%A1%D1%B9&amp;month=4&amp;year=2020&amp;thetype=%A7%BA%CB%B9%E8%C7%C2%A7%D2%B9"/>
    <hyperlink ref="E270" r:id="rId263" display="http://hfo63.cfo.in.th/CheckDataDtl.aspx?orgid=05725&amp;balance=%A7%BA%B4%D8%C5%3Cbr/%3E%A7%BA%CA%D1%C1%BE%D1%B9%B8%EC%A1%D1%B9&amp;month=4&amp;year=2020&amp;thetype=%A7%BA%CB%B9%E8%C7%C2%A7%D2%B9"/>
    <hyperlink ref="E271" r:id="rId264" display="http://hfo63.cfo.in.th/CheckDataDtl.aspx?orgid=05725&amp;balance=%A7%BA%B4%D8%C5%3Cbr/%3E%A7%BA%CA%D1%C1%BE%D1%B9%B8%EC%A1%D1%B9&amp;month=4&amp;year=2020&amp;thetype=%A7%BA%CB%B9%E8%C7%C2%A7%D2%B9"/>
    <hyperlink ref="E272" r:id="rId265" display="http://hfo63.cfo.in.th/CheckDataDtl.aspx?orgid=05726&amp;balance=%A7%BA%B4%D8%C5%3Cbr/%3E%A7%BA%CA%D1%C1%BE%D1%B9%B8%EC%A1%D1%B9&amp;month=4&amp;year=2020&amp;thetype=%A7%BA%CB%B9%E8%C7%C2%A7%D2%B9"/>
    <hyperlink ref="E273" r:id="rId266" display="http://hfo63.cfo.in.th/CheckDataDtl.aspx?orgid=05726&amp;balance=%A7%BA%B4%D8%C5%3Cbr/%3E%A7%BA%CA%D1%C1%BE%D1%B9%B8%EC%A1%D1%B9&amp;month=4&amp;year=2020&amp;thetype=%A7%BA%CB%B9%E8%C7%C2%A7%D2%B9"/>
    <hyperlink ref="E274" r:id="rId267" display="http://hfo63.cfo.in.th/CheckDataDtl.aspx?orgid=05727&amp;balance=%A7%BA%B4%D8%C5%3Cbr/%3E%A7%BA%CA%D1%C1%BE%D1%B9%B8%EC%A1%D1%B9&amp;month=4&amp;year=2020&amp;thetype=%A7%BA%CB%B9%E8%C7%C2%A7%D2%B9"/>
    <hyperlink ref="E275" r:id="rId268" display="http://hfo63.cfo.in.th/CheckDataDtl.aspx?orgid=05727&amp;balance=%A7%BA%B4%D8%C5%3Cbr/%3E%A7%BA%CA%D1%C1%BE%D1%B9%B8%EC%A1%D1%B9&amp;month=4&amp;year=2020&amp;thetype=%A7%BA%CB%B9%E8%C7%C2%A7%D2%B9"/>
    <hyperlink ref="E276" r:id="rId269" display="http://hfo63.cfo.in.th/CheckDataDtl.aspx?orgid=05728&amp;balance=%A7%BA%B4%D8%C5%3Cbr/%3E%A7%BA%CA%D1%C1%BE%D1%B9%B8%EC%A1%D1%B9&amp;month=4&amp;year=2020&amp;thetype=%A7%BA%CB%B9%E8%C7%C2%A7%D2%B9"/>
    <hyperlink ref="E277" r:id="rId270" display="http://hfo63.cfo.in.th/CheckDataDtl.aspx?orgid=05728&amp;balance=%A7%BA%B4%D8%C5%3Cbr/%3E%A7%BA%CA%D1%C1%BE%D1%B9%B8%EC%A1%D1%B9&amp;month=4&amp;year=2020&amp;thetype=%A7%BA%CB%B9%E8%C7%C2%A7%D2%B9"/>
    <hyperlink ref="E278" r:id="rId271" display="http://hfo63.cfo.in.th/CheckDataDtl.aspx?orgid=05729&amp;balance=%A7%BA%B4%D8%C5%3Cbr/%3E%A7%BA%CA%D1%C1%BE%D1%B9%B8%EC%A1%D1%B9&amp;month=4&amp;year=2020&amp;thetype=%A7%BA%CB%B9%E8%C7%C2%A7%D2%B9"/>
    <hyperlink ref="E279" r:id="rId272" display="http://hfo63.cfo.in.th/CheckDataDtl.aspx?orgid=05729&amp;balance=%A7%BA%B4%D8%C5%3Cbr/%3E%A7%BA%CA%D1%C1%BE%D1%B9%B8%EC%A1%D1%B9&amp;month=4&amp;year=2020&amp;thetype=%A7%BA%CB%B9%E8%C7%C2%A7%D2%B9"/>
    <hyperlink ref="E280" r:id="rId273" display="http://hfo63.cfo.in.th/CheckDataDtl.aspx?orgid=05730&amp;balance=%A7%BA%B4%D8%C5%3Cbr/%3E%A7%BA%CA%D1%C1%BE%D1%B9%B8%EC%A1%D1%B9&amp;month=4&amp;year=2020&amp;thetype=%A7%BA%CB%B9%E8%C7%C2%A7%D2%B9"/>
    <hyperlink ref="E281" r:id="rId274" display="http://hfo63.cfo.in.th/CheckDataDtl.aspx?orgid=05730&amp;balance=%A7%BA%B4%D8%C5%3Cbr/%3E%A7%BA%CA%D1%C1%BE%D1%B9%B8%EC%A1%D1%B9&amp;month=4&amp;year=2020&amp;thetype=%A7%BA%CB%B9%E8%C7%C2%A7%D2%B9"/>
    <hyperlink ref="E282" r:id="rId275" display="http://hfo63.cfo.in.th/CheckDataDtl.aspx?orgid=05731&amp;balance=%A7%BA%B4%D8%C5%3Cbr/%3E%A7%BA%CA%D1%C1%BE%D1%B9%B8%EC%A1%D1%B9&amp;month=4&amp;year=2020&amp;thetype=%A7%BA%CB%B9%E8%C7%C2%A7%D2%B9"/>
    <hyperlink ref="E283" r:id="rId276" display="http://hfo63.cfo.in.th/CheckDataDtl.aspx?orgid=05731&amp;balance=%A7%BA%B4%D8%C5%3Cbr/%3E%A7%BA%CA%D1%C1%BE%D1%B9%B8%EC%A1%D1%B9&amp;month=4&amp;year=2020&amp;thetype=%A7%BA%CB%B9%E8%C7%C2%A7%D2%B9"/>
    <hyperlink ref="E284" r:id="rId277" display="http://hfo63.cfo.in.th/CheckDataDtl.aspx?orgid=05732&amp;balance=%A7%BA%B4%D8%C5%3Cbr/%3E%A7%BA%CA%D1%C1%BE%D1%B9%B8%EC%A1%D1%B9&amp;month=4&amp;year=2020&amp;thetype=%A7%BA%CB%B9%E8%C7%C2%A7%D2%B9"/>
    <hyperlink ref="E285" r:id="rId278" display="http://hfo63.cfo.in.th/CheckDataDtl.aspx?orgid=05732&amp;balance=%A7%BA%B4%D8%C5%3Cbr/%3E%A7%BA%CA%D1%C1%BE%D1%B9%B8%EC%A1%D1%B9&amp;month=4&amp;year=2020&amp;thetype=%A7%BA%CB%B9%E8%C7%C2%A7%D2%B9"/>
    <hyperlink ref="E286" r:id="rId279" display="http://hfo63.cfo.in.th/CheckDataDtl.aspx?orgid=05733&amp;balance=%A7%BA%B4%D8%C5%3Cbr/%3E%A7%BA%CA%D1%C1%BE%D1%B9%B8%EC%A1%D1%B9&amp;month=4&amp;year=2020&amp;thetype=%A7%BA%CB%B9%E8%C7%C2%A7%D2%B9"/>
    <hyperlink ref="E287" r:id="rId280" display="http://hfo63.cfo.in.th/CheckDataDtl.aspx?orgid=05733&amp;balance=%A7%BA%B4%D8%C5%3Cbr/%3E%A7%BA%CA%D1%C1%BE%D1%B9%B8%EC%A1%D1%B9&amp;month=4&amp;year=2020&amp;thetype=%A7%BA%CB%B9%E8%C7%C2%A7%D2%B9"/>
    <hyperlink ref="E288" r:id="rId281" display="http://hfo63.cfo.in.th/CheckDataDtl.aspx?orgid=05734&amp;balance=%A7%BA%B4%D8%C5%3Cbr/%3E%A7%BA%CA%D1%C1%BE%D1%B9%B8%EC%A1%D1%B9&amp;month=4&amp;year=2020&amp;thetype=%A7%BA%CB%B9%E8%C7%C2%A7%D2%B9"/>
    <hyperlink ref="E289" r:id="rId282" display="http://hfo63.cfo.in.th/CheckDataDtl.aspx?orgid=05734&amp;balance=%A7%BA%B4%D8%C5%3Cbr/%3E%A7%BA%CA%D1%C1%BE%D1%B9%B8%EC%A1%D1%B9&amp;month=4&amp;year=2020&amp;thetype=%A7%BA%CB%B9%E8%C7%C2%A7%D2%B9"/>
    <hyperlink ref="E290" r:id="rId283" display="http://hfo63.cfo.in.th/CheckDataDtl.aspx?orgid=05735&amp;balance=%A7%BA%B4%D8%C5%3Cbr/%3E%A7%BA%CA%D1%C1%BE%D1%B9%B8%EC%A1%D1%B9&amp;month=4&amp;year=2020&amp;thetype=%A7%BA%CB%B9%E8%C7%C2%A7%D2%B9"/>
    <hyperlink ref="E291" r:id="rId284" display="http://hfo63.cfo.in.th/CheckDataDtl.aspx?orgid=05735&amp;balance=%A7%BA%B4%D8%C5%3Cbr/%3E%A7%BA%CA%D1%C1%BE%D1%B9%B8%EC%A1%D1%B9&amp;month=4&amp;year=2020&amp;thetype=%A7%BA%CB%B9%E8%C7%C2%A7%D2%B9"/>
    <hyperlink ref="E292" r:id="rId285" display="http://hfo63.cfo.in.th/CheckDataDtl.aspx?orgid=05736&amp;balance=%A7%BA%B4%D8%C5%3Cbr/%3E%A7%BA%CA%D1%C1%BE%D1%B9%B8%EC%A1%D1%B9&amp;month=4&amp;year=2020&amp;thetype=%A7%BA%CB%B9%E8%C7%C2%A7%D2%B9"/>
    <hyperlink ref="E293" r:id="rId286" display="http://hfo63.cfo.in.th/CheckDataDtl.aspx?orgid=05736&amp;balance=%A7%BA%B4%D8%C5%3Cbr/%3E%A7%BA%CA%D1%C1%BE%D1%B9%B8%EC%A1%D1%B9&amp;month=4&amp;year=2020&amp;thetype=%A7%BA%CB%B9%E8%C7%C2%A7%D2%B9"/>
    <hyperlink ref="E294" r:id="rId287" display="http://hfo63.cfo.in.th/CheckDataDtl.aspx?orgid=05737&amp;balance=%A7%BA%B4%D8%C5%3Cbr/%3E%A7%BA%CA%D1%C1%BE%D1%B9%B8%EC%A1%D1%B9&amp;month=4&amp;year=2020&amp;thetype=%A7%BA%CB%B9%E8%C7%C2%A7%D2%B9"/>
    <hyperlink ref="E295" r:id="rId288" display="http://hfo63.cfo.in.th/CheckDataDtl.aspx?orgid=05737&amp;balance=%A7%BA%B4%D8%C5%3Cbr/%3E%A7%BA%CA%D1%C1%BE%D1%B9%B8%EC%A1%D1%B9&amp;month=4&amp;year=2020&amp;thetype=%A7%BA%CB%B9%E8%C7%C2%A7%D2%B9"/>
    <hyperlink ref="E296" r:id="rId289" display="http://hfo63.cfo.in.th/CheckDataDtl.aspx?orgid=05738&amp;balance=%A7%BA%B4%D8%C5%3Cbr/%3E%A7%BA%CA%D1%C1%BE%D1%B9%B8%EC%A1%D1%B9&amp;month=4&amp;year=2020&amp;thetype=%A7%BA%CB%B9%E8%C7%C2%A7%D2%B9"/>
    <hyperlink ref="E297" r:id="rId290" display="http://hfo63.cfo.in.th/CheckDataDtl.aspx?orgid=05738&amp;balance=%A7%BA%B4%D8%C5%3Cbr/%3E%A7%BA%CA%D1%C1%BE%D1%B9%B8%EC%A1%D1%B9&amp;month=4&amp;year=2020&amp;thetype=%A7%BA%CB%B9%E8%C7%C2%A7%D2%B9"/>
    <hyperlink ref="E298" r:id="rId291" display="http://hfo63.cfo.in.th/CheckDataDtl.aspx?orgid=05739&amp;balance=%A7%BA%B4%D8%C5%3Cbr/%3E%A7%BA%CA%D1%C1%BE%D1%B9%B8%EC%A1%D1%B9&amp;month=4&amp;year=2020&amp;thetype=%A7%BA%CB%B9%E8%C7%C2%A7%D2%B9"/>
    <hyperlink ref="E299" r:id="rId292" display="http://hfo63.cfo.in.th/CheckDataDtl.aspx?orgid=05739&amp;balance=%A7%BA%B4%D8%C5%3Cbr/%3E%A7%BA%CA%D1%C1%BE%D1%B9%B8%EC%A1%D1%B9&amp;month=4&amp;year=2020&amp;thetype=%A7%BA%CB%B9%E8%C7%C2%A7%D2%B9"/>
    <hyperlink ref="E300" r:id="rId293" display="http://hfo63.cfo.in.th/CheckDataDtl.aspx?orgid=0650&amp;balance=%A7%BA%B4%D8%C5%3Cbr/%3E%A7%BA%CA%D1%C1%BE%D1%B9%B8%EC%A1%D1%B9&amp;month=4&amp;year=2020&amp;thetype=%A7%BA%CB%B9%E8%C7%C2%A7%D2%B9"/>
    <hyperlink ref="E301" r:id="rId294" display="http://hfo63.cfo.in.th/CheckDataDtl.aspx?orgid=0650&amp;balance=%A7%BA%B4%D8%C5%3Cbr/%3E%A7%BA%CA%D1%C1%BE%D1%B9%B8%EC%A1%D1%B9&amp;month=4&amp;year=2020&amp;thetype=%A7%BA%CB%B9%E8%C7%C2%A7%D2%B9"/>
    <hyperlink ref="E302" r:id="rId295" display="http://hfo63.cfo.in.th/CheckDataDtl.aspx?orgid=10711&amp;balance=%A7%BA%B4%D8%C5%3Cbr/%3E%A7%BA%CA%D1%C1%BE%D1%B9%B8%EC%A1%D1%B9&amp;month=4&amp;year=2020&amp;thetype=%A7%BA%CB%B9%E8%C7%C2%A7%D2%B9"/>
    <hyperlink ref="E303" r:id="rId296" display="http://hfo63.cfo.in.th/CheckDataDtl.aspx?orgid=10711&amp;balance=%A7%BA%B4%D8%C5%3Cbr/%3E%A7%BA%CA%D1%C1%BE%D1%B9%B8%EC%A1%D1%B9&amp;month=4&amp;year=2020&amp;thetype=%A7%BA%CB%B9%E8%C7%C2%A7%D2%B9"/>
    <hyperlink ref="E304" r:id="rId297" display="http://hfo63.cfo.in.th/CheckDataDtl.aspx?orgid=11104&amp;balance=%A7%BA%B4%D8%C5%3Cbr/%3E%A7%BA%CA%D1%C1%BE%D1%B9%B8%EC%A1%D1%B9&amp;month=4&amp;year=2020&amp;thetype=%A7%BA%CB%B9%E8%C7%C2%A7%D2%B9"/>
    <hyperlink ref="E305" r:id="rId298" display="http://hfo63.cfo.in.th/CheckDataDtl.aspx?orgid=11104&amp;balance=%A7%BA%B4%D8%C5%3Cbr/%3E%A7%BA%CA%D1%C1%BE%D1%B9%B8%EC%A1%D1%B9&amp;month=4&amp;year=2020&amp;thetype=%A7%BA%CB%B9%E8%C7%C2%A7%D2%B9"/>
    <hyperlink ref="E306" r:id="rId299" display="http://hfo63.cfo.in.th/CheckDataDtl.aspx?orgid=11105&amp;balance=%A7%BA%B4%D8%C5%3Cbr/%3E%A7%BA%CA%D1%C1%BE%D1%B9%B8%EC%A1%D1%B9&amp;month=4&amp;year=2020&amp;thetype=%A7%BA%CB%B9%E8%C7%C2%A7%D2%B9"/>
    <hyperlink ref="E307" r:id="rId300" display="http://hfo63.cfo.in.th/CheckDataDtl.aspx?orgid=11105&amp;balance=%A7%BA%B4%D8%C5%3Cbr/%3E%A7%BA%CA%D1%C1%BE%D1%B9%B8%EC%A1%D1%B9&amp;month=4&amp;year=2020&amp;thetype=%A7%BA%CB%B9%E8%C7%C2%A7%D2%B9"/>
    <hyperlink ref="E308" r:id="rId301" display="http://hfo63.cfo.in.th/CheckDataDtl.aspx?orgid=11106&amp;balance=%A7%BA%B4%D8%C5%3Cbr/%3E%A7%BA%CA%D1%C1%BE%D1%B9%B8%EC%A1%D1%B9&amp;month=4&amp;year=2020&amp;thetype=%A7%BA%CB%B9%E8%C7%C2%A7%D2%B9"/>
    <hyperlink ref="E309" r:id="rId302" display="http://hfo63.cfo.in.th/CheckDataDtl.aspx?orgid=11106&amp;balance=%A7%BA%B4%D8%C5%3Cbr/%3E%A7%BA%CA%D1%C1%BE%D1%B9%B8%EC%A1%D1%B9&amp;month=4&amp;year=2020&amp;thetype=%A7%BA%CB%B9%E8%C7%C2%A7%D2%B9"/>
    <hyperlink ref="E310" r:id="rId303" display="http://hfo63.cfo.in.th/CheckDataDtl.aspx?orgid=11107&amp;balance=%A7%BA%B4%D8%C5%3Cbr/%3E%A7%BA%CA%D1%C1%BE%D1%B9%B8%EC%A1%D1%B9&amp;month=4&amp;year=2020&amp;thetype=%A7%BA%CB%B9%E8%C7%C2%A7%D2%B9"/>
    <hyperlink ref="E311" r:id="rId304" display="http://hfo63.cfo.in.th/CheckDataDtl.aspx?orgid=11107&amp;balance=%A7%BA%B4%D8%C5%3Cbr/%3E%A7%BA%CA%D1%C1%BE%D1%B9%B8%EC%A1%D1%B9&amp;month=4&amp;year=2020&amp;thetype=%A7%BA%CB%B9%E8%C7%C2%A7%D2%B9"/>
    <hyperlink ref="E312" r:id="rId305" display="http://hfo63.cfo.in.th/CheckDataDtl.aspx?orgid=11108&amp;balance=%A7%BA%B4%D8%C5%3Cbr/%3E%A7%BA%CA%D1%C1%BE%D1%B9%B8%EC%A1%D1%B9&amp;month=4&amp;year=2020&amp;thetype=%A7%BA%CB%B9%E8%C7%C2%A7%D2%B9"/>
    <hyperlink ref="E313" r:id="rId306" display="http://hfo63.cfo.in.th/CheckDataDtl.aspx?orgid=11108&amp;balance=%A7%BA%B4%D8%C5%3Cbr/%3E%A7%BA%CA%D1%C1%BE%D1%B9%B8%EC%A1%D1%B9&amp;month=4&amp;year=2020&amp;thetype=%A7%BA%CB%B9%E8%C7%C2%A7%D2%B9"/>
    <hyperlink ref="E314" r:id="rId307" display="http://hfo63.cfo.in.th/CheckDataDtl.aspx?orgid=11109&amp;balance=%A7%BA%B4%D8%C5%3Cbr/%3E%A7%BA%CA%D1%C1%BE%D1%B9%B8%EC%A1%D1%B9&amp;month=4&amp;year=2020&amp;thetype=%A7%BA%CB%B9%E8%C7%C2%A7%D2%B9"/>
    <hyperlink ref="E315" r:id="rId308" display="http://hfo63.cfo.in.th/CheckDataDtl.aspx?orgid=11109&amp;balance=%A7%BA%B4%D8%C5%3Cbr/%3E%A7%BA%CA%D1%C1%BE%D1%B9%B8%EC%A1%D1%B9&amp;month=4&amp;year=2020&amp;thetype=%A7%BA%CB%B9%E8%C7%C2%A7%D2%B9"/>
    <hyperlink ref="E316" r:id="rId309" display="http://hfo63.cfo.in.th/CheckDataDtl.aspx?orgid=11110&amp;balance=%A7%BA%B4%D8%C5%3Cbr/%3E%A7%BA%CA%D1%C1%BE%D1%B9%B8%EC%A1%D1%B9&amp;month=4&amp;year=2020&amp;thetype=%A7%BA%CB%B9%E8%C7%C2%A7%D2%B9"/>
    <hyperlink ref="E317" r:id="rId310" display="http://hfo63.cfo.in.th/CheckDataDtl.aspx?orgid=11110&amp;balance=%A7%BA%B4%D8%C5%3Cbr/%3E%A7%BA%CA%D1%C1%BE%D1%B9%B8%EC%A1%D1%B9&amp;month=4&amp;year=2020&amp;thetype=%A7%BA%CB%B9%E8%C7%C2%A7%D2%B9"/>
    <hyperlink ref="E318" r:id="rId311" display="http://hfo63.cfo.in.th/CheckDataDtl.aspx?orgid=11111&amp;balance=%A7%BA%B4%D8%C5%3Cbr/%3E%A7%BA%CA%D1%C1%BE%D1%B9%B8%EC%A1%D1%B9&amp;month=4&amp;year=2020&amp;thetype=%A7%BA%CB%B9%E8%C7%C2%A7%D2%B9"/>
    <hyperlink ref="E319" r:id="rId312" display="http://hfo63.cfo.in.th/CheckDataDtl.aspx?orgid=11111&amp;balance=%A7%BA%B4%D8%C5%3Cbr/%3E%A7%BA%CA%D1%C1%BE%D1%B9%B8%EC%A1%D1%B9&amp;month=4&amp;year=2020&amp;thetype=%A7%BA%CB%B9%E8%C7%C2%A7%D2%B9"/>
    <hyperlink ref="E320" r:id="rId313" display="http://hfo63.cfo.in.th/CheckDataDtl.aspx?orgid=11112&amp;balance=%A7%BA%B4%D8%C5%3Cbr/%3E%A7%BA%CA%D1%C1%BE%D1%B9%B8%EC%A1%D1%B9&amp;month=4&amp;year=2020&amp;thetype=%A7%BA%CB%B9%E8%C7%C2%A7%D2%B9"/>
    <hyperlink ref="E321" r:id="rId314" display="http://hfo63.cfo.in.th/CheckDataDtl.aspx?orgid=11112&amp;balance=%A7%BA%B4%D8%C5%3Cbr/%3E%A7%BA%CA%D1%C1%BE%D1%B9%B8%EC%A1%D1%B9&amp;month=4&amp;year=2020&amp;thetype=%A7%BA%CB%B9%E8%C7%C2%A7%D2%B9"/>
    <hyperlink ref="E322" r:id="rId315" display="http://hfo63.cfo.in.th/CheckDataDtl.aspx?orgid=11451&amp;balance=%A7%BA%B4%D8%C5%3Cbr/%3E%A7%BA%CA%D1%C1%BE%D1%B9%B8%EC%A1%D1%B9&amp;month=4&amp;year=2020&amp;thetype=%A7%BA%CB%B9%E8%C7%C2%A7%D2%B9"/>
    <hyperlink ref="E323" r:id="rId316" display="http://hfo63.cfo.in.th/CheckDataDtl.aspx?orgid=11451&amp;balance=%A7%BA%B4%D8%C5%3Cbr/%3E%A7%BA%CA%D1%C1%BE%D1%B9%B8%EC%A1%D1%B9&amp;month=4&amp;year=2020&amp;thetype=%A7%BA%CB%B9%E8%C7%C2%A7%D2%B9"/>
    <hyperlink ref="E324" r:id="rId317" display="http://hfo63.cfo.in.th/CheckDataDtl.aspx?orgid=11873&amp;balance=%A7%BA%B4%D8%C5%3Cbr/%3E%A7%BA%CA%D1%C1%BE%D1%B9%B8%EC%A1%D1%B9&amp;month=4&amp;year=2020&amp;thetype=%A7%BA%CB%B9%E8%C7%C2%A7%D2%B9"/>
    <hyperlink ref="E325" r:id="rId318" display="http://hfo63.cfo.in.th/CheckDataDtl.aspx?orgid=11873&amp;balance=%A7%BA%B4%D8%C5%3Cbr/%3E%A7%BA%CA%D1%C1%BE%D1%B9%B8%EC%A1%D1%B9&amp;month=4&amp;year=2020&amp;thetype=%A7%BA%CB%B9%E8%C7%C2%A7%D2%B9"/>
    <hyperlink ref="E326" r:id="rId319" display="http://hfo63.cfo.in.th/CheckDataDtl.aspx?orgid=13979&amp;balance=%A7%BA%B4%D8%C5%3Cbr/%3E%A7%BA%CA%D1%C1%BE%D1%B9%B8%EC%A1%D1%B9&amp;month=4&amp;year=2020&amp;thetype=%A7%BA%CB%B9%E8%C7%C2%A7%D2%B9"/>
    <hyperlink ref="E327" r:id="rId320" display="http://hfo63.cfo.in.th/CheckDataDtl.aspx?orgid=13979&amp;balance=%A7%BA%B4%D8%C5%3Cbr/%3E%A7%BA%CA%D1%C1%BE%D1%B9%B8%EC%A1%D1%B9&amp;month=4&amp;year=2020&amp;thetype=%A7%BA%CB%B9%E8%C7%C2%A7%D2%B9"/>
    <hyperlink ref="E328" r:id="rId321" display="http://hfo63.cfo.in.th/CheckDataDtl.aspx?orgid=13980&amp;balance=%A7%BA%B4%D8%C5%3Cbr/%3E%A7%BA%CA%D1%C1%BE%D1%B9%B8%EC%A1%D1%B9&amp;month=4&amp;year=2020&amp;thetype=%A7%BA%CB%B9%E8%C7%C2%A7%D2%B9"/>
    <hyperlink ref="E329" r:id="rId322" display="http://hfo63.cfo.in.th/CheckDataDtl.aspx?orgid=13980&amp;balance=%A7%BA%B4%D8%C5%3Cbr/%3E%A7%BA%CA%D1%C1%BE%D1%B9%B8%EC%A1%D1%B9&amp;month=4&amp;year=2020&amp;thetype=%A7%BA%CB%B9%E8%C7%C2%A7%D2%B9"/>
    <hyperlink ref="E330" r:id="rId323" display="http://hfo63.cfo.in.th/CheckDataDtl.aspx?orgid=13981&amp;balance=%A7%BA%B4%D8%C5%3Cbr/%3E%A7%BA%CA%D1%C1%BE%D1%B9%B8%EC%A1%D1%B9&amp;month=4&amp;year=2020&amp;thetype=%A7%BA%CB%B9%E8%C7%C2%A7%D2%B9"/>
    <hyperlink ref="E331" r:id="rId324" display="http://hfo63.cfo.in.th/CheckDataDtl.aspx?orgid=13981&amp;balance=%A7%BA%B4%D8%C5%3Cbr/%3E%A7%BA%CA%D1%C1%BE%D1%B9%B8%EC%A1%D1%B9&amp;month=4&amp;year=2020&amp;thetype=%A7%BA%CB%B9%E8%C7%C2%A7%D2%B9"/>
    <hyperlink ref="E332" r:id="rId325" display="http://hfo63.cfo.in.th/CheckDataDtl.aspx?orgid=13982&amp;balance=%A7%BA%B4%D8%C5%3Cbr/%3E%A7%BA%CA%D1%C1%BE%D1%B9%B8%EC%A1%D1%B9&amp;month=4&amp;year=2020&amp;thetype=%A7%BA%CB%B9%E8%C7%C2%A7%D2%B9"/>
    <hyperlink ref="E333" r:id="rId326" display="http://hfo63.cfo.in.th/CheckDataDtl.aspx?orgid=13982&amp;balance=%A7%BA%B4%D8%C5%3Cbr/%3E%A7%BA%CA%D1%C1%BE%D1%B9%B8%EC%A1%D1%B9&amp;month=4&amp;year=2020&amp;thetype=%A7%BA%CB%B9%E8%C7%C2%A7%D2%B9"/>
    <hyperlink ref="E334" r:id="rId327" display="http://hfo63.cfo.in.th/CheckDataDtl.aspx?orgid=13983&amp;balance=%A7%BA%B4%D8%C5%3Cbr/%3E%A7%BA%CA%D1%C1%BE%D1%B9%B8%EC%A1%D1%B9&amp;month=4&amp;year=2020&amp;thetype=%A7%BA%CB%B9%E8%C7%C2%A7%D2%B9"/>
    <hyperlink ref="E335" r:id="rId328" display="http://hfo63.cfo.in.th/CheckDataDtl.aspx?orgid=13983&amp;balance=%A7%BA%B4%D8%C5%3Cbr/%3E%A7%BA%CA%D1%C1%BE%D1%B9%B8%EC%A1%D1%B9&amp;month=4&amp;year=2020&amp;thetype=%A7%BA%CB%B9%E8%C7%C2%A7%D2%B9"/>
    <hyperlink ref="E336" r:id="rId329" display="http://hfo63.cfo.in.th/CheckDataDtl.aspx?orgid=14277&amp;balance=%A7%BA%B4%D8%C5%3Cbr/%3E%A7%BA%CA%D1%C1%BE%D1%B9%B8%EC%A1%D1%B9&amp;month=4&amp;year=2020&amp;thetype=%A7%BA%CB%B9%E8%C7%C2%A7%D2%B9"/>
    <hyperlink ref="E337" r:id="rId330" display="http://hfo63.cfo.in.th/CheckDataDtl.aspx?orgid=14277&amp;balance=%A7%BA%B4%D8%C5%3Cbr/%3E%A7%BA%CA%D1%C1%BE%D1%B9%B8%EC%A1%D1%B9&amp;month=4&amp;year=2020&amp;thetype=%A7%BA%CB%B9%E8%C7%C2%A7%D2%B9"/>
    <hyperlink ref="E338" r:id="rId331" display="http://hfo63.cfo.in.th/CheckDataDtl.aspx?orgid=14278&amp;balance=%A7%BA%B4%D8%C5%3Cbr/%3E%A7%BA%CA%D1%C1%BE%D1%B9%B8%EC%A1%D1%B9&amp;month=4&amp;year=2020&amp;thetype=%A7%BA%CB%B9%E8%C7%C2%A7%D2%B9"/>
    <hyperlink ref="E339" r:id="rId332" display="http://hfo63.cfo.in.th/CheckDataDtl.aspx?orgid=14278&amp;balance=%A7%BA%B4%D8%C5%3Cbr/%3E%A7%BA%CA%D1%C1%BE%D1%B9%B8%EC%A1%D1%B9&amp;month=4&amp;year=2020&amp;thetype=%A7%BA%CB%B9%E8%C7%C2%A7%D2%B9"/>
    <hyperlink ref="E340" r:id="rId333" display="http://hfo63.cfo.in.th/CheckDataDtl.aspx?orgid=23137&amp;balance=%A7%BA%B4%D8%C5%3Cbr/%3E%A7%BA%CA%D1%C1%BE%D1%B9%B8%EC%A1%D1%B9&amp;month=4&amp;year=2020&amp;thetype=%A7%BA%CB%B9%E8%C7%C2%A7%D2%B9"/>
    <hyperlink ref="E341" r:id="rId334" display="http://hfo63.cfo.in.th/CheckDataDtl.aspx?orgid=23137&amp;balance=%A7%BA%B4%D8%C5%3Cbr/%3E%A7%BA%CA%D1%C1%BE%D1%B9%B8%EC%A1%D1%B9&amp;month=4&amp;year=2020&amp;thetype=%A7%BA%CB%B9%E8%C7%C2%A7%D2%B9"/>
    <hyperlink ref="E342" r:id="rId335" display="http://hfo63.cfo.in.th/CheckDataDtl.aspx?orgid=24724&amp;balance=%A7%BA%B4%D8%C5%3Cbr/%3E%A7%BA%CA%D1%C1%BE%D1%B9%B8%EC%A1%D1%B9&amp;month=4&amp;year=2020&amp;thetype=%A7%BA%CB%B9%E8%C7%C2%A7%D2%B9"/>
    <hyperlink ref="E343" r:id="rId336" display="http://hfo63.cfo.in.th/CheckDataDtl.aspx?orgid=24724&amp;balance=%A7%BA%B4%D8%C5%3Cbr/%3E%A7%BA%CA%D1%C1%BE%D1%B9%B8%EC%A1%D1%B9&amp;month=4&amp;year=2020&amp;thetype=%A7%BA%CB%B9%E8%C7%C2%A7%D2%B9"/>
    <hyperlink ref="E344" r:id="rId337" display="http://hfo63.cfo.in.th/CheckDataDtl.aspx?orgid=40840&amp;balance=%A7%BA%B4%D8%C5%3Cbr/%3E%A7%BA%CA%D1%C1%BE%D1%B9%B8%EC%A1%D1%B9&amp;month=4&amp;year=2020&amp;thetype=%A7%BA%CB%B9%E8%C7%C2%A7%D2%B9"/>
    <hyperlink ref="E345" r:id="rId338" display="http://hfo63.cfo.in.th/CheckDataDtl.aspx?orgid=40840&amp;balance=%A7%BA%B4%D8%C5%3Cbr/%3E%A7%BA%CA%D1%C1%BE%D1%B9%B8%EC%A1%D1%B9&amp;month=4&amp;year=2020&amp;thetype=%A7%BA%CB%B9%E8%C7%C2%A7%D2%B9"/>
    <hyperlink ref="E346" r:id="rId339" display="http://hfo63.cfo.in.th/CheckDataDtl.aspx?orgid=00431&amp;balance=&amp;month=4&amp;year=2020&amp;thetype=%A7%BA%CB%B9%E8%C7%C2%A7%D2%B9"/>
    <hyperlink ref="E347" r:id="rId340" display="http://hfo63.cfo.in.th/CheckDataDtl.aspx?orgid=00432&amp;balance=&amp;month=4&amp;year=2020&amp;thetype=%A7%BA%CB%B9%E8%C7%C2%A7%D2%B9"/>
    <hyperlink ref="E348" r:id="rId341" display="http://hfo63.cfo.in.th/CheckDataDtl.aspx?orgid=00434&amp;balance=&amp;month=4&amp;year=2020&amp;thetype=%A7%BA%CB%B9%E8%C7%C2%A7%D2%B9"/>
    <hyperlink ref="E349" r:id="rId342" display="http://hfo63.cfo.in.th/CheckDataDtl.aspx?orgid=00437&amp;balance=&amp;month=4&amp;year=2020&amp;thetype=%A7%BA%CB%B9%E8%C7%C2%A7%D2%B9"/>
    <hyperlink ref="E350" r:id="rId343" display="http://hfo63.cfo.in.th/CheckDataDtl.aspx?orgid=00438&amp;balance=%A7%BA%B4%D8%C5%3Cbr/%3E%A7%BA%CA%D1%C1%BE%D1%B9%B8%EC%A1%D1%B9&amp;month=4&amp;year=2020&amp;thetype=%A7%BA%CB%B9%E8%C7%C2%A7%D2%B9"/>
    <hyperlink ref="E351" r:id="rId344" display="http://hfo63.cfo.in.th/CheckDataDtl.aspx?orgid=00438&amp;balance=%A7%BA%B4%D8%C5%3Cbr/%3E%A7%BA%CA%D1%C1%BE%D1%B9%B8%EC%A1%D1%B9&amp;month=4&amp;year=2020&amp;thetype=%A7%BA%CB%B9%E8%C7%C2%A7%D2%B9"/>
    <hyperlink ref="E352" r:id="rId345" display="http://hfo63.cfo.in.th/CheckDataDtl.aspx?orgid=00439&amp;balance=&amp;month=4&amp;year=2020&amp;thetype=%A7%BA%CB%B9%E8%C7%C2%A7%D2%B9"/>
    <hyperlink ref="E353" r:id="rId346" display="http://hfo63.cfo.in.th/CheckDataDtl.aspx?orgid=00440&amp;balance=%A7%BA%B4%D8%C5%3Cbr/%3E%A7%BA%CA%D1%C1%BE%D1%B9%B8%EC%A1%D1%B9&amp;month=4&amp;year=2020&amp;thetype=%A7%BA%CB%B9%E8%C7%C2%A7%D2%B9"/>
    <hyperlink ref="E354" r:id="rId347" display="http://hfo63.cfo.in.th/CheckDataDtl.aspx?orgid=00440&amp;balance=%A7%BA%B4%D8%C5%3Cbr/%3E%A7%BA%CA%D1%C1%BE%D1%B9%B8%EC%A1%D1%B9&amp;month=4&amp;year=2020&amp;thetype=%A7%BA%CB%B9%E8%C7%C2%A7%D2%B9"/>
    <hyperlink ref="E355" r:id="rId348" display="http://hfo63.cfo.in.th/CheckDataDtl.aspx?orgid=00441&amp;balance=%A7%BA%B4%D8%C5%3Cbr/%3E%A7%BA%CA%D1%C1%BE%D1%B9%B8%EC%A1%D1%B9&amp;month=4&amp;year=2020&amp;thetype=%A7%BA%CB%B9%E8%C7%C2%A7%D2%B9"/>
    <hyperlink ref="E356" r:id="rId349" display="http://hfo63.cfo.in.th/CheckDataDtl.aspx?orgid=00441&amp;balance=%A7%BA%B4%D8%C5%3Cbr/%3E%A7%BA%CA%D1%C1%BE%D1%B9%B8%EC%A1%D1%B9&amp;month=4&amp;year=2020&amp;thetype=%A7%BA%CB%B9%E8%C7%C2%A7%D2%B9"/>
    <hyperlink ref="E357" r:id="rId350" display="http://hfo63.cfo.in.th/CheckDataDtl.aspx?orgid=04809&amp;balance=%A7%BA%B4%D8%C5%3Cbr/%3E%A7%BA%CA%D1%C1%BE%D1%B9%B8%EC%A1%D1%B9&amp;month=4&amp;year=2020&amp;thetype=%A7%BA%CB%B9%E8%C7%C2%A7%D2%B9"/>
    <hyperlink ref="E358" r:id="rId351" display="http://hfo63.cfo.in.th/CheckDataDtl.aspx?orgid=04809&amp;balance=%A7%BA%B4%D8%C5%3Cbr/%3E%A7%BA%CA%D1%C1%BE%D1%B9%B8%EC%A1%D1%B9&amp;month=4&amp;year=2020&amp;thetype=%A7%BA%CB%B9%E8%C7%C2%A7%D2%B9"/>
    <hyperlink ref="E359" r:id="rId352" display="http://hfo63.cfo.in.th/CheckDataDtl.aspx?orgid=04810&amp;balance=%A7%BA%B4%D8%C5%3Cbr/%3E%A7%BA%CA%D1%C1%BE%D1%B9%B8%EC%A1%D1%B9&amp;month=4&amp;year=2020&amp;thetype=%A7%BA%CB%B9%E8%C7%C2%A7%D2%B9"/>
    <hyperlink ref="E360" r:id="rId353" display="http://hfo63.cfo.in.th/CheckDataDtl.aspx?orgid=04810&amp;balance=%A7%BA%B4%D8%C5%3Cbr/%3E%A7%BA%CA%D1%C1%BE%D1%B9%B8%EC%A1%D1%B9&amp;month=4&amp;year=2020&amp;thetype=%A7%BA%CB%B9%E8%C7%C2%A7%D2%B9"/>
    <hyperlink ref="E361" r:id="rId354" display="http://hfo63.cfo.in.th/CheckDataDtl.aspx?orgid=04811&amp;balance=%A7%BA%B4%D8%C5%3Cbr/%3E%A7%BA%CA%D1%C1%BE%D1%B9%B8%EC%A1%D1%B9&amp;month=4&amp;year=2020&amp;thetype=%A7%BA%CB%B9%E8%C7%C2%A7%D2%B9"/>
    <hyperlink ref="E362" r:id="rId355" display="http://hfo63.cfo.in.th/CheckDataDtl.aspx?orgid=04811&amp;balance=%A7%BA%B4%D8%C5%3Cbr/%3E%A7%BA%CA%D1%C1%BE%D1%B9%B8%EC%A1%D1%B9&amp;month=4&amp;year=2020&amp;thetype=%A7%BA%CB%B9%E8%C7%C2%A7%D2%B9"/>
    <hyperlink ref="E363" r:id="rId356" display="http://hfo63.cfo.in.th/CheckDataDtl.aspx?orgid=04812&amp;balance=%A7%BA%B4%D8%C5%3Cbr/%3E%A7%BA%CA%D1%C1%BE%D1%B9%B8%EC%A1%D1%B9&amp;month=4&amp;year=2020&amp;thetype=%A7%BA%CB%B9%E8%C7%C2%A7%D2%B9"/>
    <hyperlink ref="E364" r:id="rId357" display="http://hfo63.cfo.in.th/CheckDataDtl.aspx?orgid=04812&amp;balance=%A7%BA%B4%D8%C5%3Cbr/%3E%A7%BA%CA%D1%C1%BE%D1%B9%B8%EC%A1%D1%B9&amp;month=4&amp;year=2020&amp;thetype=%A7%BA%CB%B9%E8%C7%C2%A7%D2%B9"/>
    <hyperlink ref="E365" r:id="rId358" display="http://hfo63.cfo.in.th/CheckDataDtl.aspx?orgid=04813&amp;balance=%A7%BA%B4%D8%C5%3Cbr/%3E%A7%BA%CA%D1%C1%BE%D1%B9%B8%EC%A1%D1%B9&amp;month=4&amp;year=2020&amp;thetype=%A7%BA%CB%B9%E8%C7%C2%A7%D2%B9"/>
    <hyperlink ref="E366" r:id="rId359" display="http://hfo63.cfo.in.th/CheckDataDtl.aspx?orgid=04813&amp;balance=%A7%BA%B4%D8%C5%3Cbr/%3E%A7%BA%CA%D1%C1%BE%D1%B9%B8%EC%A1%D1%B9&amp;month=4&amp;year=2020&amp;thetype=%A7%BA%CB%B9%E8%C7%C2%A7%D2%B9"/>
    <hyperlink ref="E367" r:id="rId360" display="http://hfo63.cfo.in.th/CheckDataDtl.aspx?orgid=04814&amp;balance=%A7%BA%B4%D8%C5%3Cbr/%3E%A7%BA%CA%D1%C1%BE%D1%B9%B8%EC%A1%D1%B9&amp;month=4&amp;year=2020&amp;thetype=%A7%BA%CB%B9%E8%C7%C2%A7%D2%B9"/>
    <hyperlink ref="E368" r:id="rId361" display="http://hfo63.cfo.in.th/CheckDataDtl.aspx?orgid=04814&amp;balance=%A7%BA%B4%D8%C5%3Cbr/%3E%A7%BA%CA%D1%C1%BE%D1%B9%B8%EC%A1%D1%B9&amp;month=4&amp;year=2020&amp;thetype=%A7%BA%CB%B9%E8%C7%C2%A7%D2%B9"/>
    <hyperlink ref="E369" r:id="rId362" display="http://hfo63.cfo.in.th/CheckDataDtl.aspx?orgid=04815&amp;balance=%A7%BA%B4%D8%C5%3Cbr/%3E%A7%BA%CA%D1%C1%BE%D1%B9%B8%EC%A1%D1%B9&amp;month=4&amp;year=2020&amp;thetype=%A7%BA%CB%B9%E8%C7%C2%A7%D2%B9"/>
    <hyperlink ref="E370" r:id="rId363" display="http://hfo63.cfo.in.th/CheckDataDtl.aspx?orgid=04815&amp;balance=%A7%BA%B4%D8%C5%3Cbr/%3E%A7%BA%CA%D1%C1%BE%D1%B9%B8%EC%A1%D1%B9&amp;month=4&amp;year=2020&amp;thetype=%A7%BA%CB%B9%E8%C7%C2%A7%D2%B9"/>
    <hyperlink ref="E371" r:id="rId364" display="http://hfo63.cfo.in.th/CheckDataDtl.aspx?orgid=04816&amp;balance=%A7%BA%B4%D8%C5%3Cbr/%3E%A7%BA%CA%D1%C1%BE%D1%B9%B8%EC%A1%D1%B9&amp;month=4&amp;year=2020&amp;thetype=%A7%BA%CB%B9%E8%C7%C2%A7%D2%B9"/>
    <hyperlink ref="E372" r:id="rId365" display="http://hfo63.cfo.in.th/CheckDataDtl.aspx?orgid=04816&amp;balance=%A7%BA%B4%D8%C5%3Cbr/%3E%A7%BA%CA%D1%C1%BE%D1%B9%B8%EC%A1%D1%B9&amp;month=4&amp;year=2020&amp;thetype=%A7%BA%CB%B9%E8%C7%C2%A7%D2%B9"/>
    <hyperlink ref="E373" r:id="rId366" display="http://hfo63.cfo.in.th/CheckDataDtl.aspx?orgid=04817&amp;balance=%A7%BA%B4%D8%C5%3Cbr/%3E%A7%BA%CA%D1%C1%BE%D1%B9%B8%EC%A1%D1%B9&amp;month=4&amp;year=2020&amp;thetype=%A7%BA%CB%B9%E8%C7%C2%A7%D2%B9"/>
    <hyperlink ref="E374" r:id="rId367" display="http://hfo63.cfo.in.th/CheckDataDtl.aspx?orgid=04817&amp;balance=%A7%BA%B4%D8%C5%3Cbr/%3E%A7%BA%CA%D1%C1%BE%D1%B9%B8%EC%A1%D1%B9&amp;month=4&amp;year=2020&amp;thetype=%A7%BA%CB%B9%E8%C7%C2%A7%D2%B9"/>
    <hyperlink ref="E375" r:id="rId368" display="http://hfo63.cfo.in.th/CheckDataDtl.aspx?orgid=04818&amp;balance=%A7%BA%B4%D8%C5%3Cbr/%3E%A7%BA%CA%D1%C1%BE%D1%B9%B8%EC%A1%D1%B9&amp;month=4&amp;year=2020&amp;thetype=%A7%BA%CB%B9%E8%C7%C2%A7%D2%B9"/>
    <hyperlink ref="E376" r:id="rId369" display="http://hfo63.cfo.in.th/CheckDataDtl.aspx?orgid=04818&amp;balance=%A7%BA%B4%D8%C5%3Cbr/%3E%A7%BA%CA%D1%C1%BE%D1%B9%B8%EC%A1%D1%B9&amp;month=4&amp;year=2020&amp;thetype=%A7%BA%CB%B9%E8%C7%C2%A7%D2%B9"/>
    <hyperlink ref="E377" r:id="rId370" display="http://hfo63.cfo.in.th/CheckDataDtl.aspx?orgid=04820&amp;balance=%A7%BA%B4%D8%C5%3Cbr/%3E%A7%BA%CA%D1%C1%BE%D1%B9%B8%EC%A1%D1%B9&amp;month=4&amp;year=2020&amp;thetype=%A7%BA%CB%B9%E8%C7%C2%A7%D2%B9"/>
    <hyperlink ref="E378" r:id="rId371" display="http://hfo63.cfo.in.th/CheckDataDtl.aspx?orgid=04820&amp;balance=%A7%BA%B4%D8%C5%3Cbr/%3E%A7%BA%CA%D1%C1%BE%D1%B9%B8%EC%A1%D1%B9&amp;month=4&amp;year=2020&amp;thetype=%A7%BA%CB%B9%E8%C7%C2%A7%D2%B9"/>
    <hyperlink ref="E379" r:id="rId372" display="http://hfo63.cfo.in.th/CheckDataDtl.aspx?orgid=04821&amp;balance=%A7%BA%B4%D8%C5%3Cbr/%3E%A7%BA%CA%D1%C1%BE%D1%B9%B8%EC%A1%D1%B9&amp;month=4&amp;year=2020&amp;thetype=%A7%BA%CB%B9%E8%C7%C2%A7%D2%B9"/>
    <hyperlink ref="E380" r:id="rId373" display="http://hfo63.cfo.in.th/CheckDataDtl.aspx?orgid=04821&amp;balance=%A7%BA%B4%D8%C5%3Cbr/%3E%A7%BA%CA%D1%C1%BE%D1%B9%B8%EC%A1%D1%B9&amp;month=4&amp;year=2020&amp;thetype=%A7%BA%CB%B9%E8%C7%C2%A7%D2%B9"/>
    <hyperlink ref="E381" r:id="rId374" display="http://hfo63.cfo.in.th/CheckDataDtl.aspx?orgid=04822&amp;balance=%A7%BA%B4%D8%C5%3Cbr/%3E%A7%BA%CA%D1%C1%BE%D1%B9%B8%EC%A1%D1%B9&amp;month=4&amp;year=2020&amp;thetype=%A7%BA%CB%B9%E8%C7%C2%A7%D2%B9"/>
    <hyperlink ref="E382" r:id="rId375" display="http://hfo63.cfo.in.th/CheckDataDtl.aspx?orgid=04822&amp;balance=%A7%BA%B4%D8%C5%3Cbr/%3E%A7%BA%CA%D1%C1%BE%D1%B9%B8%EC%A1%D1%B9&amp;month=4&amp;year=2020&amp;thetype=%A7%BA%CB%B9%E8%C7%C2%A7%D2%B9"/>
    <hyperlink ref="E383" r:id="rId376" display="http://hfo63.cfo.in.th/CheckDataDtl.aspx?orgid=04823&amp;balance=%A7%BA%B4%D8%C5%3Cbr/%3E%A7%BA%CA%D1%C1%BE%D1%B9%B8%EC%A1%D1%B9&amp;month=4&amp;year=2020&amp;thetype=%A7%BA%CB%B9%E8%C7%C2%A7%D2%B9"/>
    <hyperlink ref="E384" r:id="rId377" display="http://hfo63.cfo.in.th/CheckDataDtl.aspx?orgid=04823&amp;balance=%A7%BA%B4%D8%C5%3Cbr/%3E%A7%BA%CA%D1%C1%BE%D1%B9%B8%EC%A1%D1%B9&amp;month=4&amp;year=2020&amp;thetype=%A7%BA%CB%B9%E8%C7%C2%A7%D2%B9"/>
    <hyperlink ref="E385" r:id="rId378" display="http://hfo63.cfo.in.th/CheckDataDtl.aspx?orgid=04824&amp;balance=%A7%BA%B4%D8%C5%3Cbr/%3E%A7%BA%CA%D1%C1%BE%D1%B9%B8%EC%A1%D1%B9&amp;month=4&amp;year=2020&amp;thetype=%A7%BA%CB%B9%E8%C7%C2%A7%D2%B9"/>
    <hyperlink ref="E386" r:id="rId379" display="http://hfo63.cfo.in.th/CheckDataDtl.aspx?orgid=04824&amp;balance=%A7%BA%B4%D8%C5%3Cbr/%3E%A7%BA%CA%D1%C1%BE%D1%B9%B8%EC%A1%D1%B9&amp;month=4&amp;year=2020&amp;thetype=%A7%BA%CB%B9%E8%C7%C2%A7%D2%B9"/>
    <hyperlink ref="E387" r:id="rId380" display="http://hfo63.cfo.in.th/CheckDataDtl.aspx?orgid=04825&amp;balance=%A7%BA%B4%D8%C5%3Cbr/%3E%A7%BA%CA%D1%C1%BE%D1%B9%B8%EC%A1%D1%B9&amp;month=4&amp;year=2020&amp;thetype=%A7%BA%CB%B9%E8%C7%C2%A7%D2%B9"/>
    <hyperlink ref="E388" r:id="rId381" display="http://hfo63.cfo.in.th/CheckDataDtl.aspx?orgid=04825&amp;balance=%A7%BA%B4%D8%C5%3Cbr/%3E%A7%BA%CA%D1%C1%BE%D1%B9%B8%EC%A1%D1%B9&amp;month=4&amp;year=2020&amp;thetype=%A7%BA%CB%B9%E8%C7%C2%A7%D2%B9"/>
    <hyperlink ref="E389" r:id="rId382" display="http://hfo63.cfo.in.th/CheckDataDtl.aspx?orgid=04826&amp;balance=%A7%BA%B4%D8%C5%3Cbr/%3E%A7%BA%CA%D1%C1%BE%D1%B9%B8%EC%A1%D1%B9&amp;month=4&amp;year=2020&amp;thetype=%A7%BA%CB%B9%E8%C7%C2%A7%D2%B9"/>
    <hyperlink ref="E390" r:id="rId383" display="http://hfo63.cfo.in.th/CheckDataDtl.aspx?orgid=04826&amp;balance=%A7%BA%B4%D8%C5%3Cbr/%3E%A7%BA%CA%D1%C1%BE%D1%B9%B8%EC%A1%D1%B9&amp;month=4&amp;year=2020&amp;thetype=%A7%BA%CB%B9%E8%C7%C2%A7%D2%B9"/>
    <hyperlink ref="E391" r:id="rId384" display="http://hfo63.cfo.in.th/CheckDataDtl.aspx?orgid=04827&amp;balance=%A7%BA%B4%D8%C5%3Cbr/%3E%A7%BA%CA%D1%C1%BE%D1%B9%B8%EC%A1%D1%B9&amp;month=4&amp;year=2020&amp;thetype=%A7%BA%CB%B9%E8%C7%C2%A7%D2%B9"/>
    <hyperlink ref="E392" r:id="rId385" display="http://hfo63.cfo.in.th/CheckDataDtl.aspx?orgid=04827&amp;balance=%A7%BA%B4%D8%C5%3Cbr/%3E%A7%BA%CA%D1%C1%BE%D1%B9%B8%EC%A1%D1%B9&amp;month=4&amp;year=2020&amp;thetype=%A7%BA%CB%B9%E8%C7%C2%A7%D2%B9"/>
    <hyperlink ref="E393" r:id="rId386" display="http://hfo63.cfo.in.th/CheckDataDtl.aspx?orgid=04843&amp;balance=%A7%BA%B4%D8%C5%3Cbr/%3E%A7%BA%CA%D1%C1%BE%D1%B9%B8%EC%A1%D1%B9&amp;month=4&amp;year=2020&amp;thetype=%A7%BA%CB%B9%E8%C7%C2%A7%D2%B9"/>
    <hyperlink ref="E394" r:id="rId387" display="http://hfo63.cfo.in.th/CheckDataDtl.aspx?orgid=04843&amp;balance=%A7%BA%B4%D8%C5%3Cbr/%3E%A7%BA%CA%D1%C1%BE%D1%B9%B8%EC%A1%D1%B9&amp;month=4&amp;year=2020&amp;thetype=%A7%BA%CB%B9%E8%C7%C2%A7%D2%B9"/>
    <hyperlink ref="E395" r:id="rId388" display="http://hfo63.cfo.in.th/CheckDataDtl.aspx?orgid=04844&amp;balance=%A7%BA%B4%D8%C5%3Cbr/%3E%A7%BA%CA%D1%C1%BE%D1%B9%B8%EC%A1%D1%B9&amp;month=4&amp;year=2020&amp;thetype=%A7%BA%CB%B9%E8%C7%C2%A7%D2%B9"/>
    <hyperlink ref="E396" r:id="rId389" display="http://hfo63.cfo.in.th/CheckDataDtl.aspx?orgid=04844&amp;balance=%A7%BA%B4%D8%C5%3Cbr/%3E%A7%BA%CA%D1%C1%BE%D1%B9%B8%EC%A1%D1%B9&amp;month=4&amp;year=2020&amp;thetype=%A7%BA%CB%B9%E8%C7%C2%A7%D2%B9"/>
    <hyperlink ref="E397" r:id="rId390" display="http://hfo63.cfo.in.th/CheckDataDtl.aspx?orgid=04845&amp;balance=%A7%BA%B4%D8%C5%3Cbr/%3E%A7%BA%CA%D1%C1%BE%D1%B9%B8%EC%A1%D1%B9&amp;month=4&amp;year=2020&amp;thetype=%A7%BA%CB%B9%E8%C7%C2%A7%D2%B9"/>
    <hyperlink ref="E398" r:id="rId391" display="http://hfo63.cfo.in.th/CheckDataDtl.aspx?orgid=04845&amp;balance=%A7%BA%B4%D8%C5%3Cbr/%3E%A7%BA%CA%D1%C1%BE%D1%B9%B8%EC%A1%D1%B9&amp;month=4&amp;year=2020&amp;thetype=%A7%BA%CB%B9%E8%C7%C2%A7%D2%B9"/>
    <hyperlink ref="E399" r:id="rId392" display="http://hfo63.cfo.in.th/CheckDataDtl.aspx?orgid=04846&amp;balance=%A7%BA%B4%D8%C5%3Cbr/%3E%A7%BA%CA%D1%C1%BE%D1%B9%B8%EC%A1%D1%B9&amp;month=4&amp;year=2020&amp;thetype=%A7%BA%CB%B9%E8%C7%C2%A7%D2%B9"/>
    <hyperlink ref="E400" r:id="rId393" display="http://hfo63.cfo.in.th/CheckDataDtl.aspx?orgid=04846&amp;balance=%A7%BA%B4%D8%C5%3Cbr/%3E%A7%BA%CA%D1%C1%BE%D1%B9%B8%EC%A1%D1%B9&amp;month=4&amp;year=2020&amp;thetype=%A7%BA%CB%B9%E8%C7%C2%A7%D2%B9"/>
    <hyperlink ref="E401" r:id="rId394" display="http://hfo63.cfo.in.th/CheckDataDtl.aspx?orgid=04847&amp;balance=%A7%BA%B4%D8%C5%3Cbr/%3E%A7%BA%CA%D1%C1%BE%D1%B9%B8%EC%A1%D1%B9&amp;month=4&amp;year=2020&amp;thetype=%A7%BA%CB%B9%E8%C7%C2%A7%D2%B9"/>
    <hyperlink ref="E402" r:id="rId395" display="http://hfo63.cfo.in.th/CheckDataDtl.aspx?orgid=04847&amp;balance=%A7%BA%B4%D8%C5%3Cbr/%3E%A7%BA%CA%D1%C1%BE%D1%B9%B8%EC%A1%D1%B9&amp;month=4&amp;year=2020&amp;thetype=%A7%BA%CB%B9%E8%C7%C2%A7%D2%B9"/>
    <hyperlink ref="E403" r:id="rId396" display="http://hfo63.cfo.in.th/CheckDataDtl.aspx?orgid=04848&amp;balance=%A7%BA%B4%D8%C5%3Cbr/%3E%A7%BA%CA%D1%C1%BE%D1%B9%B8%EC%A1%D1%B9&amp;month=4&amp;year=2020&amp;thetype=%A7%BA%CB%B9%E8%C7%C2%A7%D2%B9"/>
    <hyperlink ref="E404" r:id="rId397" display="http://hfo63.cfo.in.th/CheckDataDtl.aspx?orgid=04848&amp;balance=%A7%BA%B4%D8%C5%3Cbr/%3E%A7%BA%CA%D1%C1%BE%D1%B9%B8%EC%A1%D1%B9&amp;month=4&amp;year=2020&amp;thetype=%A7%BA%CB%B9%E8%C7%C2%A7%D2%B9"/>
    <hyperlink ref="E405" r:id="rId398" display="http://hfo63.cfo.in.th/CheckDataDtl.aspx?orgid=04849&amp;balance=%A7%BA%B4%D8%C5%3Cbr/%3E%A7%BA%CA%D1%C1%BE%D1%B9%B8%EC%A1%D1%B9&amp;month=4&amp;year=2020&amp;thetype=%A7%BA%CB%B9%E8%C7%C2%A7%D2%B9"/>
    <hyperlink ref="E406" r:id="rId399" display="http://hfo63.cfo.in.th/CheckDataDtl.aspx?orgid=04849&amp;balance=%A7%BA%B4%D8%C5%3Cbr/%3E%A7%BA%CA%D1%C1%BE%D1%B9%B8%EC%A1%D1%B9&amp;month=4&amp;year=2020&amp;thetype=%A7%BA%CB%B9%E8%C7%C2%A7%D2%B9"/>
    <hyperlink ref="E407" r:id="rId400" display="http://hfo63.cfo.in.th/CheckDataDtl.aspx?orgid=04850&amp;balance=%A7%BA%B4%D8%C5%3Cbr/%3E%A7%BA%CA%D1%C1%BE%D1%B9%B8%EC%A1%D1%B9&amp;month=4&amp;year=2020&amp;thetype=%A7%BA%CB%B9%E8%C7%C2%A7%D2%B9"/>
    <hyperlink ref="E408" r:id="rId401" display="http://hfo63.cfo.in.th/CheckDataDtl.aspx?orgid=04850&amp;balance=%A7%BA%B4%D8%C5%3Cbr/%3E%A7%BA%CA%D1%C1%BE%D1%B9%B8%EC%A1%D1%B9&amp;month=4&amp;year=2020&amp;thetype=%A7%BA%CB%B9%E8%C7%C2%A7%D2%B9"/>
    <hyperlink ref="E409" r:id="rId402" display="http://hfo63.cfo.in.th/CheckDataDtl.aspx?orgid=04851&amp;balance=%A7%BA%B4%D8%C5%3Cbr/%3E%A7%BA%CA%D1%C1%BE%D1%B9%B8%EC%A1%D1%B9&amp;month=4&amp;year=2020&amp;thetype=%A7%BA%CB%B9%E8%C7%C2%A7%D2%B9"/>
    <hyperlink ref="E410" r:id="rId403" display="http://hfo63.cfo.in.th/CheckDataDtl.aspx?orgid=04851&amp;balance=%A7%BA%B4%D8%C5%3Cbr/%3E%A7%BA%CA%D1%C1%BE%D1%B9%B8%EC%A1%D1%B9&amp;month=4&amp;year=2020&amp;thetype=%A7%BA%CB%B9%E8%C7%C2%A7%D2%B9"/>
    <hyperlink ref="E411" r:id="rId404" display="http://hfo63.cfo.in.th/CheckDataDtl.aspx?orgid=04852&amp;balance=%A7%BA%B4%D8%C5%3Cbr/%3E%A7%BA%CA%D1%C1%BE%D1%B9%B8%EC%A1%D1%B9&amp;month=4&amp;year=2020&amp;thetype=%A7%BA%CB%B9%E8%C7%C2%A7%D2%B9"/>
    <hyperlink ref="E412" r:id="rId405" display="http://hfo63.cfo.in.th/CheckDataDtl.aspx?orgid=04852&amp;balance=%A7%BA%B4%D8%C5%3Cbr/%3E%A7%BA%CA%D1%C1%BE%D1%B9%B8%EC%A1%D1%B9&amp;month=4&amp;year=2020&amp;thetype=%A7%BA%CB%B9%E8%C7%C2%A7%D2%B9"/>
    <hyperlink ref="E413" r:id="rId406" display="http://hfo63.cfo.in.th/CheckDataDtl.aspx?orgid=04869&amp;balance=%A7%BA%B4%D8%C5%3Cbr/%3E%A7%BA%CA%D1%C1%BE%D1%B9%B8%EC%A1%D1%B9&amp;month=4&amp;year=2020&amp;thetype=%A7%BA%CB%B9%E8%C7%C2%A7%D2%B9"/>
    <hyperlink ref="E414" r:id="rId407" display="http://hfo63.cfo.in.th/CheckDataDtl.aspx?orgid=04869&amp;balance=%A7%BA%B4%D8%C5%3Cbr/%3E%A7%BA%CA%D1%C1%BE%D1%B9%B8%EC%A1%D1%B9&amp;month=4&amp;year=2020&amp;thetype=%A7%BA%CB%B9%E8%C7%C2%A7%D2%B9"/>
    <hyperlink ref="E415" r:id="rId408" display="http://hfo63.cfo.in.th/CheckDataDtl.aspx?orgid=04870&amp;balance=%A7%BA%B4%D8%C5%3Cbr/%3E%A7%BA%CA%D1%C1%BE%D1%B9%B8%EC%A1%D1%B9&amp;month=4&amp;year=2020&amp;thetype=%A7%BA%CB%B9%E8%C7%C2%A7%D2%B9"/>
    <hyperlink ref="E416" r:id="rId409" display="http://hfo63.cfo.in.th/CheckDataDtl.aspx?orgid=04870&amp;balance=%A7%BA%B4%D8%C5%3Cbr/%3E%A7%BA%CA%D1%C1%BE%D1%B9%B8%EC%A1%D1%B9&amp;month=4&amp;year=2020&amp;thetype=%A7%BA%CB%B9%E8%C7%C2%A7%D2%B9"/>
    <hyperlink ref="E417" r:id="rId410" display="http://hfo63.cfo.in.th/CheckDataDtl.aspx?orgid=04871&amp;balance=%A7%BA%B4%D8%C5%3Cbr/%3E%A7%BA%CA%D1%C1%BE%D1%B9%B8%EC%A1%D1%B9&amp;month=4&amp;year=2020&amp;thetype=%A7%BA%CB%B9%E8%C7%C2%A7%D2%B9"/>
    <hyperlink ref="E418" r:id="rId411" display="http://hfo63.cfo.in.th/CheckDataDtl.aspx?orgid=04871&amp;balance=%A7%BA%B4%D8%C5%3Cbr/%3E%A7%BA%CA%D1%C1%BE%D1%B9%B8%EC%A1%D1%B9&amp;month=4&amp;year=2020&amp;thetype=%A7%BA%CB%B9%E8%C7%C2%A7%D2%B9"/>
    <hyperlink ref="E419" r:id="rId412" display="http://hfo63.cfo.in.th/CheckDataDtl.aspx?orgid=04872&amp;balance=%A7%BA%B4%D8%C5%3Cbr/%3E%A7%BA%CA%D1%C1%BE%D1%B9%B8%EC%A1%D1%B9&amp;month=4&amp;year=2020&amp;thetype=%A7%BA%CB%B9%E8%C7%C2%A7%D2%B9"/>
    <hyperlink ref="E420" r:id="rId413" display="http://hfo63.cfo.in.th/CheckDataDtl.aspx?orgid=04872&amp;balance=%A7%BA%B4%D8%C5%3Cbr/%3E%A7%BA%CA%D1%C1%BE%D1%B9%B8%EC%A1%D1%B9&amp;month=4&amp;year=2020&amp;thetype=%A7%BA%CB%B9%E8%C7%C2%A7%D2%B9"/>
    <hyperlink ref="E421" r:id="rId414" display="http://hfo63.cfo.in.th/CheckDataDtl.aspx?orgid=04873&amp;balance=%A7%BA%B4%D8%C5%3Cbr/%3E%A7%BA%CA%D1%C1%BE%D1%B9%B8%EC%A1%D1%B9&amp;month=4&amp;year=2020&amp;thetype=%A7%BA%CB%B9%E8%C7%C2%A7%D2%B9"/>
    <hyperlink ref="E422" r:id="rId415" display="http://hfo63.cfo.in.th/CheckDataDtl.aspx?orgid=04873&amp;balance=%A7%BA%B4%D8%C5%3Cbr/%3E%A7%BA%CA%D1%C1%BE%D1%B9%B8%EC%A1%D1%B9&amp;month=4&amp;year=2020&amp;thetype=%A7%BA%CB%B9%E8%C7%C2%A7%D2%B9"/>
    <hyperlink ref="E423" r:id="rId416" display="http://hfo63.cfo.in.th/CheckDataDtl.aspx?orgid=04874&amp;balance=%A7%BA%B4%D8%C5%3Cbr/%3E%A7%BA%CA%D1%C1%BE%D1%B9%B8%EC%A1%D1%B9&amp;month=4&amp;year=2020&amp;thetype=%A7%BA%CB%B9%E8%C7%C2%A7%D2%B9"/>
    <hyperlink ref="E424" r:id="rId417" display="http://hfo63.cfo.in.th/CheckDataDtl.aspx?orgid=04874&amp;balance=%A7%BA%B4%D8%C5%3Cbr/%3E%A7%BA%CA%D1%C1%BE%D1%B9%B8%EC%A1%D1%B9&amp;month=4&amp;year=2020&amp;thetype=%A7%BA%CB%B9%E8%C7%C2%A7%D2%B9"/>
    <hyperlink ref="E425" r:id="rId418" display="http://hfo63.cfo.in.th/CheckDataDtl.aspx?orgid=04875&amp;balance=%A7%BA%B4%D8%C5%3Cbr/%3E%A7%BA%CA%D1%C1%BE%D1%B9%B8%EC%A1%D1%B9&amp;month=4&amp;year=2020&amp;thetype=%A7%BA%CB%B9%E8%C7%C2%A7%D2%B9"/>
    <hyperlink ref="E426" r:id="rId419" display="http://hfo63.cfo.in.th/CheckDataDtl.aspx?orgid=04875&amp;balance=%A7%BA%B4%D8%C5%3Cbr/%3E%A7%BA%CA%D1%C1%BE%D1%B9%B8%EC%A1%D1%B9&amp;month=4&amp;year=2020&amp;thetype=%A7%BA%CB%B9%E8%C7%C2%A7%D2%B9"/>
    <hyperlink ref="E427" r:id="rId420" display="http://hfo63.cfo.in.th/CheckDataDtl.aspx?orgid=04876&amp;balance=%A7%BA%B4%D8%C5%3Cbr/%3E%A7%BA%CA%D1%C1%BE%D1%B9%B8%EC%A1%D1%B9&amp;month=4&amp;year=2020&amp;thetype=%A7%BA%CB%B9%E8%C7%C2%A7%D2%B9"/>
    <hyperlink ref="E428" r:id="rId421" display="http://hfo63.cfo.in.th/CheckDataDtl.aspx?orgid=04876&amp;balance=%A7%BA%B4%D8%C5%3Cbr/%3E%A7%BA%CA%D1%C1%BE%D1%B9%B8%EC%A1%D1%B9&amp;month=4&amp;year=2020&amp;thetype=%A7%BA%CB%B9%E8%C7%C2%A7%D2%B9"/>
    <hyperlink ref="E429" r:id="rId422" display="http://hfo63.cfo.in.th/CheckDataDtl.aspx?orgid=04877&amp;balance=%A7%BA%B4%D8%C5%3Cbr/%3E%A7%BA%CA%D1%C1%BE%D1%B9%B8%EC%A1%D1%B9&amp;month=4&amp;year=2020&amp;thetype=%A7%BA%CB%B9%E8%C7%C2%A7%D2%B9"/>
    <hyperlink ref="E430" r:id="rId423" display="http://hfo63.cfo.in.th/CheckDataDtl.aspx?orgid=04877&amp;balance=%A7%BA%B4%D8%C5%3Cbr/%3E%A7%BA%CA%D1%C1%BE%D1%B9%B8%EC%A1%D1%B9&amp;month=4&amp;year=2020&amp;thetype=%A7%BA%CB%B9%E8%C7%C2%A7%D2%B9"/>
    <hyperlink ref="E431" r:id="rId424" display="http://hfo63.cfo.in.th/CheckDataDtl.aspx?orgid=04878&amp;balance=%A7%BA%B4%D8%C5%3Cbr/%3E%A7%BA%CA%D1%C1%BE%D1%B9%B8%EC%A1%D1%B9&amp;month=4&amp;year=2020&amp;thetype=%A7%BA%CB%B9%E8%C7%C2%A7%D2%B9"/>
    <hyperlink ref="E432" r:id="rId425" display="http://hfo63.cfo.in.th/CheckDataDtl.aspx?orgid=04878&amp;balance=%A7%BA%B4%D8%C5%3Cbr/%3E%A7%BA%CA%D1%C1%BE%D1%B9%B8%EC%A1%D1%B9&amp;month=4&amp;year=2020&amp;thetype=%A7%BA%CB%B9%E8%C7%C2%A7%D2%B9"/>
    <hyperlink ref="E433" r:id="rId426" display="http://hfo63.cfo.in.th/CheckDataDtl.aspx?orgid=04879&amp;balance=%A7%BA%B4%D8%C5%3Cbr/%3E%A7%BA%CA%D1%C1%BE%D1%B9%B8%EC%A1%D1%B9&amp;month=4&amp;year=2020&amp;thetype=%A7%BA%CB%B9%E8%C7%C2%A7%D2%B9"/>
    <hyperlink ref="E434" r:id="rId427" display="http://hfo63.cfo.in.th/CheckDataDtl.aspx?orgid=04879&amp;balance=%A7%BA%B4%D8%C5%3Cbr/%3E%A7%BA%CA%D1%C1%BE%D1%B9%B8%EC%A1%D1%B9&amp;month=4&amp;year=2020&amp;thetype=%A7%BA%CB%B9%E8%C7%C2%A7%D2%B9"/>
    <hyperlink ref="E435" r:id="rId428" display="http://hfo63.cfo.in.th/CheckDataDtl.aspx?orgid=04880&amp;balance=%A7%BA%B4%D8%C5%3Cbr/%3E%A7%BA%CA%D1%C1%BE%D1%B9%B8%EC%A1%D1%B9&amp;month=4&amp;year=2020&amp;thetype=%A7%BA%CB%B9%E8%C7%C2%A7%D2%B9"/>
    <hyperlink ref="E436" r:id="rId429" display="http://hfo63.cfo.in.th/CheckDataDtl.aspx?orgid=04880&amp;balance=%A7%BA%B4%D8%C5%3Cbr/%3E%A7%BA%CA%D1%C1%BE%D1%B9%B8%EC%A1%D1%B9&amp;month=4&amp;year=2020&amp;thetype=%A7%BA%CB%B9%E8%C7%C2%A7%D2%B9"/>
    <hyperlink ref="E437" r:id="rId430" display="http://hfo63.cfo.in.th/CheckDataDtl.aspx?orgid=04881&amp;balance=%A7%BA%B4%D8%C5%3Cbr/%3E%A7%BA%CA%D1%C1%BE%D1%B9%B8%EC%A1%D1%B9&amp;month=4&amp;year=2020&amp;thetype=%A7%BA%CB%B9%E8%C7%C2%A7%D2%B9"/>
    <hyperlink ref="E438" r:id="rId431" display="http://hfo63.cfo.in.th/CheckDataDtl.aspx?orgid=04881&amp;balance=%A7%BA%B4%D8%C5%3Cbr/%3E%A7%BA%CA%D1%C1%BE%D1%B9%B8%EC%A1%D1%B9&amp;month=4&amp;year=2020&amp;thetype=%A7%BA%CB%B9%E8%C7%C2%A7%D2%B9"/>
    <hyperlink ref="E439" r:id="rId432" display="http://hfo63.cfo.in.th/CheckDataDtl.aspx?orgid=04882&amp;balance=%A7%BA%B4%D8%C5%3Cbr/%3E%A7%BA%CA%D1%C1%BE%D1%B9%B8%EC%A1%D1%B9&amp;month=4&amp;year=2020&amp;thetype=%A7%BA%CB%B9%E8%C7%C2%A7%D2%B9"/>
    <hyperlink ref="E440" r:id="rId433" display="http://hfo63.cfo.in.th/CheckDataDtl.aspx?orgid=04882&amp;balance=%A7%BA%B4%D8%C5%3Cbr/%3E%A7%BA%CA%D1%C1%BE%D1%B9%B8%EC%A1%D1%B9&amp;month=4&amp;year=2020&amp;thetype=%A7%BA%CB%B9%E8%C7%C2%A7%D2%B9"/>
    <hyperlink ref="E441" r:id="rId434" display="http://hfo63.cfo.in.th/CheckDataDtl.aspx?orgid=04883&amp;balance=%A7%BA%B4%D8%C5%3Cbr/%3E%A7%BA%CA%D1%C1%BE%D1%B9%B8%EC%A1%D1%B9&amp;month=4&amp;year=2020&amp;thetype=%A7%BA%CB%B9%E8%C7%C2%A7%D2%B9"/>
    <hyperlink ref="E442" r:id="rId435" display="http://hfo63.cfo.in.th/CheckDataDtl.aspx?orgid=04883&amp;balance=%A7%BA%B4%D8%C5%3Cbr/%3E%A7%BA%CA%D1%C1%BE%D1%B9%B8%EC%A1%D1%B9&amp;month=4&amp;year=2020&amp;thetype=%A7%BA%CB%B9%E8%C7%C2%A7%D2%B9"/>
    <hyperlink ref="E443" r:id="rId436" display="http://hfo63.cfo.in.th/CheckDataDtl.aspx?orgid=04884&amp;balance=%A7%BA%B4%D8%C5%3Cbr/%3E%A7%BA%CA%D1%C1%BE%D1%B9%B8%EC%A1%D1%B9&amp;month=4&amp;year=2020&amp;thetype=%A7%BA%CB%B9%E8%C7%C2%A7%D2%B9"/>
    <hyperlink ref="E444" r:id="rId437" display="http://hfo63.cfo.in.th/CheckDataDtl.aspx?orgid=04884&amp;balance=%A7%BA%B4%D8%C5%3Cbr/%3E%A7%BA%CA%D1%C1%BE%D1%B9%B8%EC%A1%D1%B9&amp;month=4&amp;year=2020&amp;thetype=%A7%BA%CB%B9%E8%C7%C2%A7%D2%B9"/>
    <hyperlink ref="E445" r:id="rId438" display="http://hfo63.cfo.in.th/CheckDataDtl.aspx?orgid=04885&amp;balance=%A7%BA%B4%D8%C5%3Cbr/%3E%A7%BA%CA%D1%C1%BE%D1%B9%B8%EC%A1%D1%B9&amp;month=4&amp;year=2020&amp;thetype=%A7%BA%CB%B9%E8%C7%C2%A7%D2%B9"/>
    <hyperlink ref="E446" r:id="rId439" display="http://hfo63.cfo.in.th/CheckDataDtl.aspx?orgid=04885&amp;balance=%A7%BA%B4%D8%C5%3Cbr/%3E%A7%BA%CA%D1%C1%BE%D1%B9%B8%EC%A1%D1%B9&amp;month=4&amp;year=2020&amp;thetype=%A7%BA%CB%B9%E8%C7%C2%A7%D2%B9"/>
    <hyperlink ref="E447" r:id="rId440" display="http://hfo63.cfo.in.th/CheckDataDtl.aspx?orgid=04886&amp;balance=%A7%BA%B4%D8%C5%3Cbr/%3E%A7%BA%CA%D1%C1%BE%D1%B9%B8%EC%A1%D1%B9&amp;month=4&amp;year=2020&amp;thetype=%A7%BA%CB%B9%E8%C7%C2%A7%D2%B9"/>
    <hyperlink ref="E448" r:id="rId441" display="http://hfo63.cfo.in.th/CheckDataDtl.aspx?orgid=04886&amp;balance=%A7%BA%B4%D8%C5%3Cbr/%3E%A7%BA%CA%D1%C1%BE%D1%B9%B8%EC%A1%D1%B9&amp;month=4&amp;year=2020&amp;thetype=%A7%BA%CB%B9%E8%C7%C2%A7%D2%B9"/>
    <hyperlink ref="E449" r:id="rId442" display="http://hfo63.cfo.in.th/CheckDataDtl.aspx?orgid=04887&amp;balance=%A7%BA%B4%D8%C5%3Cbr/%3E%A7%BA%CA%D1%C1%BE%D1%B9%B8%EC%A1%D1%B9&amp;month=4&amp;year=2020&amp;thetype=%A7%BA%CB%B9%E8%C7%C2%A7%D2%B9"/>
    <hyperlink ref="E450" r:id="rId443" display="http://hfo63.cfo.in.th/CheckDataDtl.aspx?orgid=04887&amp;balance=%A7%BA%B4%D8%C5%3Cbr/%3E%A7%BA%CA%D1%C1%BE%D1%B9%B8%EC%A1%D1%B9&amp;month=4&amp;year=2020&amp;thetype=%A7%BA%CB%B9%E8%C7%C2%A7%D2%B9"/>
    <hyperlink ref="E451" r:id="rId444" display="http://hfo63.cfo.in.th/CheckDataDtl.aspx?orgid=04888&amp;balance=%A7%BA%B4%D8%C5%3Cbr/%3E%A7%BA%CA%D1%C1%BE%D1%B9%B8%EC%A1%D1%B9&amp;month=4&amp;year=2020&amp;thetype=%A7%BA%CB%B9%E8%C7%C2%A7%D2%B9"/>
    <hyperlink ref="E452" r:id="rId445" display="http://hfo63.cfo.in.th/CheckDataDtl.aspx?orgid=04888&amp;balance=%A7%BA%B4%D8%C5%3Cbr/%3E%A7%BA%CA%D1%C1%BE%D1%B9%B8%EC%A1%D1%B9&amp;month=4&amp;year=2020&amp;thetype=%A7%BA%CB%B9%E8%C7%C2%A7%D2%B9"/>
    <hyperlink ref="E453" r:id="rId446" display="http://hfo63.cfo.in.th/CheckDataDtl.aspx?orgid=04889&amp;balance=%A7%BA%B4%D8%C5%3Cbr/%3E%A7%BA%CA%D1%C1%BE%D1%B9%B8%EC%A1%D1%B9&amp;month=4&amp;year=2020&amp;thetype=%A7%BA%CB%B9%E8%C7%C2%A7%D2%B9"/>
    <hyperlink ref="E454" r:id="rId447" display="http://hfo63.cfo.in.th/CheckDataDtl.aspx?orgid=04889&amp;balance=%A7%BA%B4%D8%C5%3Cbr/%3E%A7%BA%CA%D1%C1%BE%D1%B9%B8%EC%A1%D1%B9&amp;month=4&amp;year=2020&amp;thetype=%A7%BA%CB%B9%E8%C7%C2%A7%D2%B9"/>
    <hyperlink ref="E455" r:id="rId448" display="http://hfo63.cfo.in.th/CheckDataDtl.aspx?orgid=04890&amp;balance=%A7%BA%B4%D8%C5%3Cbr/%3E%A7%BA%CA%D1%C1%BE%D1%B9%B8%EC%A1%D1%B9&amp;month=4&amp;year=2020&amp;thetype=%A7%BA%CB%B9%E8%C7%C2%A7%D2%B9"/>
    <hyperlink ref="E456" r:id="rId449" display="http://hfo63.cfo.in.th/CheckDataDtl.aspx?orgid=04890&amp;balance=%A7%BA%B4%D8%C5%3Cbr/%3E%A7%BA%CA%D1%C1%BE%D1%B9%B8%EC%A1%D1%B9&amp;month=4&amp;year=2020&amp;thetype=%A7%BA%CB%B9%E8%C7%C2%A7%D2%B9"/>
    <hyperlink ref="E457" r:id="rId450" display="http://hfo63.cfo.in.th/CheckDataDtl.aspx?orgid=04891&amp;balance=%A7%BA%B4%D8%C5%3Cbr/%3E%A7%BA%CA%D1%C1%BE%D1%B9%B8%EC%A1%D1%B9&amp;month=4&amp;year=2020&amp;thetype=%A7%BA%CB%B9%E8%C7%C2%A7%D2%B9"/>
    <hyperlink ref="E458" r:id="rId451" display="http://hfo63.cfo.in.th/CheckDataDtl.aspx?orgid=04891&amp;balance=%A7%BA%B4%D8%C5%3Cbr/%3E%A7%BA%CA%D1%C1%BE%D1%B9%B8%EC%A1%D1%B9&amp;month=4&amp;year=2020&amp;thetype=%A7%BA%CB%B9%E8%C7%C2%A7%D2%B9"/>
    <hyperlink ref="E459" r:id="rId452" display="http://hfo63.cfo.in.th/CheckDataDtl.aspx?orgid=04892&amp;balance=%A7%BA%B4%D8%C5%3Cbr/%3E%A7%BA%CA%D1%C1%BE%D1%B9%B8%EC%A1%D1%B9&amp;month=4&amp;year=2020&amp;thetype=%A7%BA%CB%B9%E8%C7%C2%A7%D2%B9"/>
    <hyperlink ref="E460" r:id="rId453" display="http://hfo63.cfo.in.th/CheckDataDtl.aspx?orgid=04892&amp;balance=%A7%BA%B4%D8%C5%3Cbr/%3E%A7%BA%CA%D1%C1%BE%D1%B9%B8%EC%A1%D1%B9&amp;month=4&amp;year=2020&amp;thetype=%A7%BA%CB%B9%E8%C7%C2%A7%D2%B9"/>
    <hyperlink ref="E461" r:id="rId454" display="http://hfo63.cfo.in.th/CheckDataDtl.aspx?orgid=04893&amp;balance=%A7%BA%B4%D8%C5%3Cbr/%3E%A7%BA%CA%D1%C1%BE%D1%B9%B8%EC%A1%D1%B9&amp;month=4&amp;year=2020&amp;thetype=%A7%BA%CB%B9%E8%C7%C2%A7%D2%B9"/>
    <hyperlink ref="E462" r:id="rId455" display="http://hfo63.cfo.in.th/CheckDataDtl.aspx?orgid=04893&amp;balance=%A7%BA%B4%D8%C5%3Cbr/%3E%A7%BA%CA%D1%C1%BE%D1%B9%B8%EC%A1%D1%B9&amp;month=4&amp;year=2020&amp;thetype=%A7%BA%CB%B9%E8%C7%C2%A7%D2%B9"/>
    <hyperlink ref="E463" r:id="rId456" display="http://hfo63.cfo.in.th/CheckDataDtl.aspx?orgid=04894&amp;balance=%A7%BA%B4%D8%C5%3Cbr/%3E%A7%BA%CA%D1%C1%BE%D1%B9%B8%EC%A1%D1%B9&amp;month=4&amp;year=2020&amp;thetype=%A7%BA%CB%B9%E8%C7%C2%A7%D2%B9"/>
    <hyperlink ref="E464" r:id="rId457" display="http://hfo63.cfo.in.th/CheckDataDtl.aspx?orgid=04894&amp;balance=%A7%BA%B4%D8%C5%3Cbr/%3E%A7%BA%CA%D1%C1%BE%D1%B9%B8%EC%A1%D1%B9&amp;month=4&amp;year=2020&amp;thetype=%A7%BA%CB%B9%E8%C7%C2%A7%D2%B9"/>
    <hyperlink ref="E465" r:id="rId458" display="http://hfo63.cfo.in.th/CheckDataDtl.aspx?orgid=04895&amp;balance=%A7%BA%B4%D8%C5%3Cbr/%3E%A7%BA%CA%D1%C1%BE%D1%B9%B8%EC%A1%D1%B9&amp;month=4&amp;year=2020&amp;thetype=%A7%BA%CB%B9%E8%C7%C2%A7%D2%B9"/>
    <hyperlink ref="E466" r:id="rId459" display="http://hfo63.cfo.in.th/CheckDataDtl.aspx?orgid=04895&amp;balance=%A7%BA%B4%D8%C5%3Cbr/%3E%A7%BA%CA%D1%C1%BE%D1%B9%B8%EC%A1%D1%B9&amp;month=4&amp;year=2020&amp;thetype=%A7%BA%CB%B9%E8%C7%C2%A7%D2%B9"/>
    <hyperlink ref="E467" r:id="rId460" display="http://hfo63.cfo.in.th/CheckDataDtl.aspx?orgid=10240&amp;balance=%A7%BA%B4%D8%C5%3Cbr/%3E%A7%BA%CA%D1%C1%BE%D1%B9%B8%EC%A1%D1%B9&amp;month=4&amp;year=2020&amp;thetype=%A7%BA%CB%B9%E8%C7%C2%A7%D2%B9"/>
    <hyperlink ref="E468" r:id="rId461" display="http://hfo63.cfo.in.th/CheckDataDtl.aspx?orgid=10240&amp;balance=%A7%BA%B4%D8%C5%3Cbr/%3E%A7%BA%CA%D1%C1%BE%D1%B9%B8%EC%A1%D1%B9&amp;month=4&amp;year=2020&amp;thetype=%A7%BA%CB%B9%E8%C7%C2%A7%D2%B9"/>
    <hyperlink ref="E469" r:id="rId462" display="http://hfo63.cfo.in.th/CheckDataDtl.aspx?orgid=10243&amp;balance=%A7%BA%B4%D8%C5%3Cbr/%3E%A7%BA%CA%D1%C1%BE%D1%B9%B8%EC%A1%D1%B9&amp;month=4&amp;year=2020&amp;thetype=%A7%BA%CB%B9%E8%C7%C2%A7%D2%B9"/>
    <hyperlink ref="E470" r:id="rId463" display="http://hfo63.cfo.in.th/CheckDataDtl.aspx?orgid=10243&amp;balance=%A7%BA%B4%D8%C5%3Cbr/%3E%A7%BA%CA%D1%C1%BE%D1%B9%B8%EC%A1%D1%B9&amp;month=4&amp;year=2020&amp;thetype=%A7%BA%CB%B9%E8%C7%C2%A7%D2%B9"/>
    <hyperlink ref="E471" r:id="rId464" display="http://hfo63.cfo.in.th/CheckDataDtl.aspx?orgid=11040&amp;balance=%A7%BA%B4%D8%C5%3Cbr/%3E%A7%BA%CA%D1%C1%BE%D1%B9%B8%EC%A1%D1%B9&amp;month=4&amp;year=2020&amp;thetype=%A7%BA%CB%B9%E8%C7%C2%A7%D2%B9"/>
    <hyperlink ref="E472" r:id="rId465" display="http://hfo63.cfo.in.th/CheckDataDtl.aspx?orgid=11040&amp;balance=%A7%BA%B4%D8%C5%3Cbr/%3E%A7%BA%CA%D1%C1%BE%D1%B9%B8%EC%A1%D1%B9&amp;month=4&amp;year=2020&amp;thetype=%A7%BA%CB%B9%E8%C7%C2%A7%D2%B9"/>
    <hyperlink ref="E473" r:id="rId466" display="http://hfo63.cfo.in.th/CheckDataDtl.aspx?orgid=11041&amp;balance=%A7%BA%B4%D8%C5%3Cbr/%3E%A7%BA%CA%D1%C1%BE%D1%B9%B8%EC%A1%D1%B9&amp;month=4&amp;year=2020&amp;thetype=%A7%BA%CB%B9%E8%C7%C2%A7%D2%B9"/>
    <hyperlink ref="E474" r:id="rId467" display="http://hfo63.cfo.in.th/CheckDataDtl.aspx?orgid=11041&amp;balance=%A7%BA%B4%D8%C5%3Cbr/%3E%A7%BA%CA%D1%C1%BE%D1%B9%B8%EC%A1%D1%B9&amp;month=4&amp;year=2020&amp;thetype=%A7%BA%CB%B9%E8%C7%C2%A7%D2%B9"/>
    <hyperlink ref="E475" r:id="rId468" display="http://hfo63.cfo.in.th/CheckDataDtl.aspx?orgid=11043&amp;balance=%A7%BA%B4%D8%C5%3Cbr/%3E%A7%BA%CA%D1%C1%BE%D1%B9%B8%EC%A1%D1%B9&amp;month=4&amp;year=2020&amp;thetype=%A7%BA%CB%B9%E8%C7%C2%A7%D2%B9"/>
    <hyperlink ref="E476" r:id="rId469" display="http://hfo63.cfo.in.th/CheckDataDtl.aspx?orgid=11043&amp;balance=%A7%BA%B4%D8%C5%3Cbr/%3E%A7%BA%CA%D1%C1%BE%D1%B9%B8%EC%A1%D1%B9&amp;month=4&amp;year=2020&amp;thetype=%A7%BA%CB%B9%E8%C7%C2%A7%D2%B9"/>
    <hyperlink ref="E477" r:id="rId470" display="http://hfo63.cfo.in.th/CheckDataDtl.aspx?orgid=11046&amp;balance=%A7%BA%B4%D8%C5%3Cbr/%3E%A7%BA%CA%D1%C1%BE%D1%B9%B8%EC%A1%D1%B9&amp;month=4&amp;year=2020&amp;thetype=%A7%BA%CB%B9%E8%C7%C2%A7%D2%B9"/>
    <hyperlink ref="E478" r:id="rId471" display="http://hfo63.cfo.in.th/CheckDataDtl.aspx?orgid=11046&amp;balance=%A7%BA%B4%D8%C5%3Cbr/%3E%A7%BA%CA%D1%C1%BE%D1%B9%B8%EC%A1%D1%B9&amp;month=4&amp;year=2020&amp;thetype=%A7%BA%CB%B9%E8%C7%C2%A7%D2%B9"/>
    <hyperlink ref="E479" r:id="rId472" display="http://hfo63.cfo.in.th/CheckDataDtl.aspx?orgid=11047&amp;balance=%A7%BA%B4%D8%C5%3Cbr/%3E%A7%BA%CA%D1%C1%BE%D1%B9%B8%EC%A1%D1%B9&amp;month=4&amp;year=2020&amp;thetype=%A7%BA%CB%B9%E8%C7%C2%A7%D2%B9"/>
    <hyperlink ref="E480" r:id="rId473" display="http://hfo63.cfo.in.th/CheckDataDtl.aspx?orgid=11047&amp;balance=%A7%BA%B4%D8%C5%3Cbr/%3E%A7%BA%CA%D1%C1%BE%D1%B9%B8%EC%A1%D1%B9&amp;month=4&amp;year=2020&amp;thetype=%A7%BA%CB%B9%E8%C7%C2%A7%D2%B9"/>
    <hyperlink ref="E481" r:id="rId474" display="http://hfo63.cfo.in.th/CheckDataDtl.aspx?orgid=11048&amp;balance=%A7%BA%B4%D8%C5%3Cbr/%3E%A7%BA%CA%D1%C1%BE%D1%B9%B8%EC%A1%D1%B9&amp;month=4&amp;year=2020&amp;thetype=%A7%BA%CB%B9%E8%C7%C2%A7%D2%B9"/>
    <hyperlink ref="E482" r:id="rId475" display="http://hfo63.cfo.in.th/CheckDataDtl.aspx?orgid=11048&amp;balance=%A7%BA%B4%D8%C5%3Cbr/%3E%A7%BA%CA%D1%C1%BE%D1%B9%B8%EC%A1%D1%B9&amp;month=4&amp;year=2020&amp;thetype=%A7%BA%CB%B9%E8%C7%C2%A7%D2%B9"/>
    <hyperlink ref="E483" r:id="rId476" display="http://hfo63.cfo.in.th/CheckDataDtl.aspx?orgid=11049&amp;balance=%A7%BA%B4%D8%C5%3Cbr/%3E%A7%BA%CA%D1%C1%BE%D1%B9%B8%EC%A1%D1%B9&amp;month=4&amp;year=2020&amp;thetype=%A7%BA%CB%B9%E8%C7%C2%A7%D2%B9"/>
    <hyperlink ref="E484" r:id="rId477" display="http://hfo63.cfo.in.th/CheckDataDtl.aspx?orgid=11049&amp;balance=%A7%BA%B4%D8%C5%3Cbr/%3E%A7%BA%CA%D1%C1%BE%D1%B9%B8%EC%A1%D1%B9&amp;month=4&amp;year=2020&amp;thetype=%A7%BA%CB%B9%E8%C7%C2%A7%D2%B9"/>
    <hyperlink ref="E485" r:id="rId478" display="http://hfo63.cfo.in.th/CheckDataDtl.aspx?orgid=11050&amp;balance=%A7%BA%B4%D8%C5%3Cbr/%3E%A7%BA%CA%D1%C1%BE%D1%B9%B8%EC%A1%D1%B9&amp;month=4&amp;year=2020&amp;thetype=%A7%BA%CB%B9%E8%C7%C2%A7%D2%B9"/>
    <hyperlink ref="E486" r:id="rId479" display="http://hfo63.cfo.in.th/CheckDataDtl.aspx?orgid=11050&amp;balance=%A7%BA%B4%D8%C5%3Cbr/%3E%A7%BA%CA%D1%C1%BE%D1%B9%B8%EC%A1%D1%B9&amp;month=4&amp;year=2020&amp;thetype=%A7%BA%CB%B9%E8%C7%C2%A7%D2%B9"/>
    <hyperlink ref="E487" r:id="rId480" display="http://hfo63.cfo.in.th/CheckDataDtl.aspx?orgid=13932&amp;balance=%A7%BA%B4%D8%C5%3Cbr/%3E%A7%BA%CA%D1%C1%BE%D1%B9%B8%EC%A1%D1%B9&amp;month=4&amp;year=2020&amp;thetype=%A7%BA%CB%B9%E8%C7%C2%A7%D2%B9"/>
    <hyperlink ref="E488" r:id="rId481" display="http://hfo63.cfo.in.th/CheckDataDtl.aspx?orgid=13932&amp;balance=%A7%BA%B4%D8%C5%3Cbr/%3E%A7%BA%CA%D1%C1%BE%D1%B9%B8%EC%A1%D1%B9&amp;month=4&amp;year=2020&amp;thetype=%A7%BA%CB%B9%E8%C7%C2%A7%D2%B9"/>
    <hyperlink ref="E489" r:id="rId482" display="http://hfo63.cfo.in.th/CheckDataDtl.aspx?orgid=13934&amp;balance=%A7%BA%B4%D8%C5%3Cbr/%3E%A7%BA%CA%D1%C1%BE%D1%B9%B8%EC%A1%D1%B9&amp;month=4&amp;year=2020&amp;thetype=%A7%BA%CB%B9%E8%C7%C2%A7%D2%B9"/>
    <hyperlink ref="E490" r:id="rId483" display="http://hfo63.cfo.in.th/CheckDataDtl.aspx?orgid=13934&amp;balance=%A7%BA%B4%D8%C5%3Cbr/%3E%A7%BA%CA%D1%C1%BE%D1%B9%B8%EC%A1%D1%B9&amp;month=4&amp;year=2020&amp;thetype=%A7%BA%CB%B9%E8%C7%C2%A7%D2%B9"/>
    <hyperlink ref="E491" r:id="rId484" display="http://hfo63.cfo.in.th/CheckDataDtl.aspx?orgid=13935&amp;balance=%A7%BA%B4%D8%C5%3Cbr/%3E%A7%BA%CA%D1%C1%BE%D1%B9%B8%EC%A1%D1%B9&amp;month=4&amp;year=2020&amp;thetype=%A7%BA%CB%B9%E8%C7%C2%A7%D2%B9"/>
    <hyperlink ref="E492" r:id="rId485" display="http://hfo63.cfo.in.th/CheckDataDtl.aspx?orgid=13935&amp;balance=%A7%BA%B4%D8%C5%3Cbr/%3E%A7%BA%CA%D1%C1%BE%D1%B9%B8%EC%A1%D1%B9&amp;month=4&amp;year=2020&amp;thetype=%A7%BA%CB%B9%E8%C7%C2%A7%D2%B9"/>
    <hyperlink ref="E493" r:id="rId486" display="http://hfo63.cfo.in.th/CheckDataDtl.aspx?orgid=14182&amp;balance=%A7%BA%B4%D8%C5%3Cbr/%3E%A7%BA%CA%D1%C1%BE%D1%B9%B8%EC%A1%D1%B9&amp;month=4&amp;year=2020&amp;thetype=%A7%BA%CB%B9%E8%C7%C2%A7%D2%B9"/>
    <hyperlink ref="E494" r:id="rId487" display="http://hfo63.cfo.in.th/CheckDataDtl.aspx?orgid=14182&amp;balance=%A7%BA%B4%D8%C5%3Cbr/%3E%A7%BA%CA%D1%C1%BE%D1%B9%B8%EC%A1%D1%B9&amp;month=4&amp;year=2020&amp;thetype=%A7%BA%CB%B9%E8%C7%C2%A7%D2%B9"/>
    <hyperlink ref="E495" r:id="rId488" display="http://hfo63.cfo.in.th/CheckDataDtl.aspx?orgid=00416&amp;balance=&amp;month=4&amp;year=2020&amp;thetype=%A7%BA%CB%B9%E8%C7%C2%A7%D2%B9"/>
    <hyperlink ref="E496" r:id="rId489" display="http://hfo63.cfo.in.th/CheckDataDtl.aspx?orgid=00417&amp;balance=&amp;month=4&amp;year=2020&amp;thetype=%A7%BA%CB%B9%E8%C7%C2%A7%D2%B9"/>
    <hyperlink ref="E497" r:id="rId490" display="http://hfo63.cfo.in.th/CheckDataDtl.aspx?orgid=00418&amp;balance=&amp;month=4&amp;year=2020&amp;thetype=%A7%BA%CB%B9%E8%C7%C2%A7%D2%B9"/>
    <hyperlink ref="E498" r:id="rId491" display="http://hfo63.cfo.in.th/CheckDataDtl.aspx?orgid=00419&amp;balance=&amp;month=4&amp;year=2020&amp;thetype=%A7%BA%CB%B9%E8%C7%C2%A7%D2%B9"/>
    <hyperlink ref="E499" r:id="rId492" display="http://hfo63.cfo.in.th/CheckDataDtl.aspx?orgid=00420&amp;balance=&amp;month=4&amp;year=2020&amp;thetype=%A7%BA%CB%B9%E8%C7%C2%A7%D2%B9"/>
    <hyperlink ref="E500" r:id="rId493" display="http://hfo63.cfo.in.th/CheckDataDtl.aspx?orgid=00421&amp;balance=&amp;month=4&amp;year=2020&amp;thetype=%A7%BA%CB%B9%E8%C7%C2%A7%D2%B9"/>
    <hyperlink ref="E501" r:id="rId494" display="http://hfo63.cfo.in.th/CheckDataDtl.aspx?orgid=00422&amp;balance=&amp;month=4&amp;year=2020&amp;thetype=%A7%BA%CB%B9%E8%C7%C2%A7%D2%B9"/>
    <hyperlink ref="E502" r:id="rId495" display="http://hfo63.cfo.in.th/CheckDataDtl.aspx?orgid=00423&amp;balance=&amp;month=4&amp;year=2020&amp;thetype=%A7%BA%CB%B9%E8%C7%C2%A7%D2%B9"/>
    <hyperlink ref="E503" r:id="rId496" display="http://hfo63.cfo.in.th/CheckDataDtl.aspx?orgid=00424&amp;balance=&amp;month=4&amp;year=2020&amp;thetype=%A7%BA%CB%B9%E8%C7%C2%A7%D2%B9"/>
    <hyperlink ref="E504" r:id="rId497" display="http://hfo63.cfo.in.th/CheckDataDtl.aspx?orgid=00425&amp;balance=&amp;month=4&amp;year=2020&amp;thetype=%A7%BA%CB%B9%E8%C7%C2%A7%D2%B9"/>
    <hyperlink ref="E505" r:id="rId498" display="http://hfo63.cfo.in.th/CheckDataDtl.aspx?orgid=00426&amp;balance=&amp;month=4&amp;year=2020&amp;thetype=%A7%BA%CB%B9%E8%C7%C2%A7%D2%B9"/>
    <hyperlink ref="E506" r:id="rId499" display="http://hfo63.cfo.in.th/CheckDataDtl.aspx?orgid=00427&amp;balance=&amp;month=4&amp;year=2020&amp;thetype=%A7%BA%CB%B9%E8%C7%C2%A7%D2%B9"/>
    <hyperlink ref="E507" r:id="rId500" display="http://hfo63.cfo.in.th/CheckDataDtl.aspx?orgid=00428&amp;balance=&amp;month=4&amp;year=2020&amp;thetype=%A7%BA%CB%B9%E8%C7%C2%A7%D2%B9"/>
    <hyperlink ref="E508" r:id="rId501" display="http://hfo63.cfo.in.th/CheckDataDtl.aspx?orgid=04665&amp;balance=%A7%BA%B4%D8%C5%3Cbr/%3E%A7%BA%CA%D1%C1%BE%D1%B9%B8%EC%A1%D1%B9&amp;month=4&amp;year=2020&amp;thetype=%A7%BA%CB%B9%E8%C7%C2%A7%D2%B9"/>
    <hyperlink ref="E509" r:id="rId502" display="http://hfo63.cfo.in.th/CheckDataDtl.aspx?orgid=04665&amp;balance=%A7%BA%B4%D8%C5%3Cbr/%3E%A7%BA%CA%D1%C1%BE%D1%B9%B8%EC%A1%D1%B9&amp;month=4&amp;year=2020&amp;thetype=%A7%BA%CB%B9%E8%C7%C2%A7%D2%B9"/>
    <hyperlink ref="E510" r:id="rId503" display="http://hfo63.cfo.in.th/CheckDataDtl.aspx?orgid=04666&amp;balance=%A7%BA%B4%D8%C5%3Cbr/%3E%A7%BA%CA%D1%C1%BE%D1%B9%B8%EC%A1%D1%B9&amp;month=4&amp;year=2020&amp;thetype=%A7%BA%CB%B9%E8%C7%C2%A7%D2%B9"/>
    <hyperlink ref="E511" r:id="rId504" display="http://hfo63.cfo.in.th/CheckDataDtl.aspx?orgid=04666&amp;balance=%A7%BA%B4%D8%C5%3Cbr/%3E%A7%BA%CA%D1%C1%BE%D1%B9%B8%EC%A1%D1%B9&amp;month=4&amp;year=2020&amp;thetype=%A7%BA%CB%B9%E8%C7%C2%A7%D2%B9"/>
    <hyperlink ref="E512" r:id="rId505" display="http://hfo63.cfo.in.th/CheckDataDtl.aspx?orgid=04667&amp;balance=%A7%BA%B4%D8%C5%3Cbr/%3E%A7%BA%CA%D1%C1%BE%D1%B9%B8%EC%A1%D1%B9&amp;month=4&amp;year=2020&amp;thetype=%A7%BA%CB%B9%E8%C7%C2%A7%D2%B9"/>
    <hyperlink ref="E513" r:id="rId506" display="http://hfo63.cfo.in.th/CheckDataDtl.aspx?orgid=04667&amp;balance=%A7%BA%B4%D8%C5%3Cbr/%3E%A7%BA%CA%D1%C1%BE%D1%B9%B8%EC%A1%D1%B9&amp;month=4&amp;year=2020&amp;thetype=%A7%BA%CB%B9%E8%C7%C2%A7%D2%B9"/>
    <hyperlink ref="E514" r:id="rId507" display="http://hfo63.cfo.in.th/CheckDataDtl.aspx?orgid=04668&amp;balance=%A7%BA%B4%D8%C5%3Cbr/%3E%A7%BA%CA%D1%C1%BE%D1%B9%B8%EC%A1%D1%B9&amp;month=4&amp;year=2020&amp;thetype=%A7%BA%CB%B9%E8%C7%C2%A7%D2%B9"/>
    <hyperlink ref="E515" r:id="rId508" display="http://hfo63.cfo.in.th/CheckDataDtl.aspx?orgid=04668&amp;balance=%A7%BA%B4%D8%C5%3Cbr/%3E%A7%BA%CA%D1%C1%BE%D1%B9%B8%EC%A1%D1%B9&amp;month=4&amp;year=2020&amp;thetype=%A7%BA%CB%B9%E8%C7%C2%A7%D2%B9"/>
    <hyperlink ref="E516" r:id="rId509" display="http://hfo63.cfo.in.th/CheckDataDtl.aspx?orgid=04669&amp;balance=%A7%BA%B4%D8%C5%3Cbr/%3E%A7%BA%CA%D1%C1%BE%D1%B9%B8%EC%A1%D1%B9&amp;month=4&amp;year=2020&amp;thetype=%A7%BA%CB%B9%E8%C7%C2%A7%D2%B9"/>
    <hyperlink ref="E517" r:id="rId510" display="http://hfo63.cfo.in.th/CheckDataDtl.aspx?orgid=04669&amp;balance=%A7%BA%B4%D8%C5%3Cbr/%3E%A7%BA%CA%D1%C1%BE%D1%B9%B8%EC%A1%D1%B9&amp;month=4&amp;year=2020&amp;thetype=%A7%BA%CB%B9%E8%C7%C2%A7%D2%B9"/>
    <hyperlink ref="E518" r:id="rId511" display="http://hfo63.cfo.in.th/CheckDataDtl.aspx?orgid=04670&amp;balance=%A7%BA%B4%D8%C5%3Cbr/%3E%A7%BA%CA%D1%C1%BE%D1%B9%B8%EC%A1%D1%B9&amp;month=4&amp;year=2020&amp;thetype=%A7%BA%CB%B9%E8%C7%C2%A7%D2%B9"/>
    <hyperlink ref="E519" r:id="rId512" display="http://hfo63.cfo.in.th/CheckDataDtl.aspx?orgid=04670&amp;balance=%A7%BA%B4%D8%C5%3Cbr/%3E%A7%BA%CA%D1%C1%BE%D1%B9%B8%EC%A1%D1%B9&amp;month=4&amp;year=2020&amp;thetype=%A7%BA%CB%B9%E8%C7%C2%A7%D2%B9"/>
    <hyperlink ref="E520" r:id="rId513" display="http://hfo63.cfo.in.th/CheckDataDtl.aspx?orgid=04671&amp;balance=%A7%BA%B4%D8%C5%3Cbr/%3E%A7%BA%CA%D1%C1%BE%D1%B9%B8%EC%A1%D1%B9&amp;month=4&amp;year=2020&amp;thetype=%A7%BA%CB%B9%E8%C7%C2%A7%D2%B9"/>
    <hyperlink ref="E521" r:id="rId514" display="http://hfo63.cfo.in.th/CheckDataDtl.aspx?orgid=04671&amp;balance=%A7%BA%B4%D8%C5%3Cbr/%3E%A7%BA%CA%D1%C1%BE%D1%B9%B8%EC%A1%D1%B9&amp;month=4&amp;year=2020&amp;thetype=%A7%BA%CB%B9%E8%C7%C2%A7%D2%B9"/>
    <hyperlink ref="E522" r:id="rId515" display="http://hfo63.cfo.in.th/CheckDataDtl.aspx?orgid=04672&amp;balance=%A7%BA%B4%D8%C5%3Cbr/%3E%A7%BA%CA%D1%C1%BE%D1%B9%B8%EC%A1%D1%B9&amp;month=4&amp;year=2020&amp;thetype=%A7%BA%CB%B9%E8%C7%C2%A7%D2%B9"/>
    <hyperlink ref="E523" r:id="rId516" display="http://hfo63.cfo.in.th/CheckDataDtl.aspx?orgid=04672&amp;balance=%A7%BA%B4%D8%C5%3Cbr/%3E%A7%BA%CA%D1%C1%BE%D1%B9%B8%EC%A1%D1%B9&amp;month=4&amp;year=2020&amp;thetype=%A7%BA%CB%B9%E8%C7%C2%A7%D2%B9"/>
    <hyperlink ref="E524" r:id="rId517" display="http://hfo63.cfo.in.th/CheckDataDtl.aspx?orgid=04673&amp;balance=%A7%BA%B4%D8%C5%3Cbr/%3E%A7%BA%CA%D1%C1%BE%D1%B9%B8%EC%A1%D1%B9&amp;month=4&amp;year=2020&amp;thetype=%A7%BA%CB%B9%E8%C7%C2%A7%D2%B9"/>
    <hyperlink ref="E525" r:id="rId518" display="http://hfo63.cfo.in.th/CheckDataDtl.aspx?orgid=04673&amp;balance=%A7%BA%B4%D8%C5%3Cbr/%3E%A7%BA%CA%D1%C1%BE%D1%B9%B8%EC%A1%D1%B9&amp;month=4&amp;year=2020&amp;thetype=%A7%BA%CB%B9%E8%C7%C2%A7%D2%B9"/>
    <hyperlink ref="E526" r:id="rId519" display="http://hfo63.cfo.in.th/CheckDataDtl.aspx?orgid=04674&amp;balance=%A7%BA%B4%D8%C5%3Cbr/%3E%A7%BA%CA%D1%C1%BE%D1%B9%B8%EC%A1%D1%B9&amp;month=4&amp;year=2020&amp;thetype=%A7%BA%CB%B9%E8%C7%C2%A7%D2%B9"/>
    <hyperlink ref="E527" r:id="rId520" display="http://hfo63.cfo.in.th/CheckDataDtl.aspx?orgid=04674&amp;balance=%A7%BA%B4%D8%C5%3Cbr/%3E%A7%BA%CA%D1%C1%BE%D1%B9%B8%EC%A1%D1%B9&amp;month=4&amp;year=2020&amp;thetype=%A7%BA%CB%B9%E8%C7%C2%A7%D2%B9"/>
    <hyperlink ref="E528" r:id="rId521" display="http://hfo63.cfo.in.th/CheckDataDtl.aspx?orgid=04675&amp;balance=%A7%BA%B4%D8%C5%3Cbr/%3E%A7%BA%CA%D1%C1%BE%D1%B9%B8%EC%A1%D1%B9&amp;month=4&amp;year=2020&amp;thetype=%A7%BA%CB%B9%E8%C7%C2%A7%D2%B9"/>
    <hyperlink ref="E529" r:id="rId522" display="http://hfo63.cfo.in.th/CheckDataDtl.aspx?orgid=04675&amp;balance=%A7%BA%B4%D8%C5%3Cbr/%3E%A7%BA%CA%D1%C1%BE%D1%B9%B8%EC%A1%D1%B9&amp;month=4&amp;year=2020&amp;thetype=%A7%BA%CB%B9%E8%C7%C2%A7%D2%B9"/>
    <hyperlink ref="E530" r:id="rId523" display="http://hfo63.cfo.in.th/CheckDataDtl.aspx?orgid=04676&amp;balance=%A7%BA%B4%D8%C5%3Cbr/%3E%A7%BA%CA%D1%C1%BE%D1%B9%B8%EC%A1%D1%B9&amp;month=4&amp;year=2020&amp;thetype=%A7%BA%CB%B9%E8%C7%C2%A7%D2%B9"/>
    <hyperlink ref="E531" r:id="rId524" display="http://hfo63.cfo.in.th/CheckDataDtl.aspx?orgid=04676&amp;balance=%A7%BA%B4%D8%C5%3Cbr/%3E%A7%BA%CA%D1%C1%BE%D1%B9%B8%EC%A1%D1%B9&amp;month=4&amp;year=2020&amp;thetype=%A7%BA%CB%B9%E8%C7%C2%A7%D2%B9"/>
    <hyperlink ref="E532" r:id="rId525" display="http://hfo63.cfo.in.th/CheckDataDtl.aspx?orgid=04677&amp;balance=%A7%BA%B4%D8%C5%3Cbr/%3E%A7%BA%CA%D1%C1%BE%D1%B9%B8%EC%A1%D1%B9&amp;month=4&amp;year=2020&amp;thetype=%A7%BA%CB%B9%E8%C7%C2%A7%D2%B9"/>
    <hyperlink ref="E533" r:id="rId526" display="http://hfo63.cfo.in.th/CheckDataDtl.aspx?orgid=04677&amp;balance=%A7%BA%B4%D8%C5%3Cbr/%3E%A7%BA%CA%D1%C1%BE%D1%B9%B8%EC%A1%D1%B9&amp;month=4&amp;year=2020&amp;thetype=%A7%BA%CB%B9%E8%C7%C2%A7%D2%B9"/>
    <hyperlink ref="E534" r:id="rId527" display="http://hfo63.cfo.in.th/CheckDataDtl.aspx?orgid=04678&amp;balance=%A7%BA%B4%D8%C5%3Cbr/%3E%A7%BA%CA%D1%C1%BE%D1%B9%B8%EC%A1%D1%B9&amp;month=4&amp;year=2020&amp;thetype=%A7%BA%CB%B9%E8%C7%C2%A7%D2%B9"/>
    <hyperlink ref="E535" r:id="rId528" display="http://hfo63.cfo.in.th/CheckDataDtl.aspx?orgid=04678&amp;balance=%A7%BA%B4%D8%C5%3Cbr/%3E%A7%BA%CA%D1%C1%BE%D1%B9%B8%EC%A1%D1%B9&amp;month=4&amp;year=2020&amp;thetype=%A7%BA%CB%B9%E8%C7%C2%A7%D2%B9"/>
    <hyperlink ref="E536" r:id="rId529" display="http://hfo63.cfo.in.th/CheckDataDtl.aspx?orgid=04679&amp;balance=%A7%BA%B4%D8%C5%3Cbr/%3E%A7%BA%CA%D1%C1%BE%D1%B9%B8%EC%A1%D1%B9&amp;month=4&amp;year=2020&amp;thetype=%A7%BA%CB%B9%E8%C7%C2%A7%D2%B9"/>
    <hyperlink ref="E537" r:id="rId530" display="http://hfo63.cfo.in.th/CheckDataDtl.aspx?orgid=04679&amp;balance=%A7%BA%B4%D8%C5%3Cbr/%3E%A7%BA%CA%D1%C1%BE%D1%B9%B8%EC%A1%D1%B9&amp;month=4&amp;year=2020&amp;thetype=%A7%BA%CB%B9%E8%C7%C2%A7%D2%B9"/>
    <hyperlink ref="E538" r:id="rId531" display="http://hfo63.cfo.in.th/CheckDataDtl.aspx?orgid=04680&amp;balance=%A7%BA%B4%D8%C5%3Cbr/%3E%A7%BA%CA%D1%C1%BE%D1%B9%B8%EC%A1%D1%B9&amp;month=4&amp;year=2020&amp;thetype=%A7%BA%CB%B9%E8%C7%C2%A7%D2%B9"/>
    <hyperlink ref="E539" r:id="rId532" display="http://hfo63.cfo.in.th/CheckDataDtl.aspx?orgid=04680&amp;balance=%A7%BA%B4%D8%C5%3Cbr/%3E%A7%BA%CA%D1%C1%BE%D1%B9%B8%EC%A1%D1%B9&amp;month=4&amp;year=2020&amp;thetype=%A7%BA%CB%B9%E8%C7%C2%A7%D2%B9"/>
    <hyperlink ref="E540" r:id="rId533" display="http://hfo63.cfo.in.th/CheckDataDtl.aspx?orgid=04681&amp;balance=%A7%BA%B4%D8%C5%3Cbr/%3E%A7%BA%CA%D1%C1%BE%D1%B9%B8%EC%A1%D1%B9&amp;month=4&amp;year=2020&amp;thetype=%A7%BA%CB%B9%E8%C7%C2%A7%D2%B9"/>
    <hyperlink ref="E541" r:id="rId534" display="http://hfo63.cfo.in.th/CheckDataDtl.aspx?orgid=04681&amp;balance=%A7%BA%B4%D8%C5%3Cbr/%3E%A7%BA%CA%D1%C1%BE%D1%B9%B8%EC%A1%D1%B9&amp;month=4&amp;year=2020&amp;thetype=%A7%BA%CB%B9%E8%C7%C2%A7%D2%B9"/>
    <hyperlink ref="E542" r:id="rId535" display="http://hfo63.cfo.in.th/CheckDataDtl.aspx?orgid=04682&amp;balance=%A7%BA%B4%D8%C5%3Cbr/%3E%A7%BA%CA%D1%C1%BE%D1%B9%B8%EC%A1%D1%B9&amp;month=4&amp;year=2020&amp;thetype=%A7%BA%CB%B9%E8%C7%C2%A7%D2%B9"/>
    <hyperlink ref="E543" r:id="rId536" display="http://hfo63.cfo.in.th/CheckDataDtl.aspx?orgid=04682&amp;balance=%A7%BA%B4%D8%C5%3Cbr/%3E%A7%BA%CA%D1%C1%BE%D1%B9%B8%EC%A1%D1%B9&amp;month=4&amp;year=2020&amp;thetype=%A7%BA%CB%B9%E8%C7%C2%A7%D2%B9"/>
    <hyperlink ref="E544" r:id="rId537" display="http://hfo63.cfo.in.th/CheckDataDtl.aspx?orgid=04683&amp;balance=%A7%BA%B4%D8%C5%3Cbr/%3E%A7%BA%CA%D1%C1%BE%D1%B9%B8%EC%A1%D1%B9&amp;month=4&amp;year=2020&amp;thetype=%A7%BA%CB%B9%E8%C7%C2%A7%D2%B9"/>
    <hyperlink ref="E545" r:id="rId538" display="http://hfo63.cfo.in.th/CheckDataDtl.aspx?orgid=04683&amp;balance=%A7%BA%B4%D8%C5%3Cbr/%3E%A7%BA%CA%D1%C1%BE%D1%B9%B8%EC%A1%D1%B9&amp;month=4&amp;year=2020&amp;thetype=%A7%BA%CB%B9%E8%C7%C2%A7%D2%B9"/>
    <hyperlink ref="E546" r:id="rId539" display="http://hfo63.cfo.in.th/CheckDataDtl.aspx?orgid=04684&amp;balance=%A7%BA%B4%D8%C5%3Cbr/%3E%A7%BA%CA%D1%C1%BE%D1%B9%B8%EC%A1%D1%B9&amp;month=4&amp;year=2020&amp;thetype=%A7%BA%CB%B9%E8%C7%C2%A7%D2%B9"/>
    <hyperlink ref="E547" r:id="rId540" display="http://hfo63.cfo.in.th/CheckDataDtl.aspx?orgid=04684&amp;balance=%A7%BA%B4%D8%C5%3Cbr/%3E%A7%BA%CA%D1%C1%BE%D1%B9%B8%EC%A1%D1%B9&amp;month=4&amp;year=2020&amp;thetype=%A7%BA%CB%B9%E8%C7%C2%A7%D2%B9"/>
    <hyperlink ref="E548" r:id="rId541" display="http://hfo63.cfo.in.th/CheckDataDtl.aspx?orgid=04685&amp;balance=%A7%BA%B4%D8%C5%3Cbr/%3E%A7%BA%CA%D1%C1%BE%D1%B9%B8%EC%A1%D1%B9&amp;month=4&amp;year=2020&amp;thetype=%A7%BA%CB%B9%E8%C7%C2%A7%D2%B9"/>
    <hyperlink ref="E549" r:id="rId542" display="http://hfo63.cfo.in.th/CheckDataDtl.aspx?orgid=04685&amp;balance=%A7%BA%B4%D8%C5%3Cbr/%3E%A7%BA%CA%D1%C1%BE%D1%B9%B8%EC%A1%D1%B9&amp;month=4&amp;year=2020&amp;thetype=%A7%BA%CB%B9%E8%C7%C2%A7%D2%B9"/>
    <hyperlink ref="E550" r:id="rId543" display="http://hfo63.cfo.in.th/CheckDataDtl.aspx?orgid=04686&amp;balance=%A7%BA%B4%D8%C5%3Cbr/%3E%A7%BA%CA%D1%C1%BE%D1%B9%B8%EC%A1%D1%B9&amp;month=4&amp;year=2020&amp;thetype=%A7%BA%CB%B9%E8%C7%C2%A7%D2%B9"/>
    <hyperlink ref="E551" r:id="rId544" display="http://hfo63.cfo.in.th/CheckDataDtl.aspx?orgid=04686&amp;balance=%A7%BA%B4%D8%C5%3Cbr/%3E%A7%BA%CA%D1%C1%BE%D1%B9%B8%EC%A1%D1%B9&amp;month=4&amp;year=2020&amp;thetype=%A7%BA%CB%B9%E8%C7%C2%A7%D2%B9"/>
    <hyperlink ref="E552" r:id="rId545" display="http://hfo63.cfo.in.th/CheckDataDtl.aspx?orgid=04687&amp;balance=%A7%BA%B4%D8%C5%3Cbr/%3E%A7%BA%CA%D1%C1%BE%D1%B9%B8%EC%A1%D1%B9&amp;month=4&amp;year=2020&amp;thetype=%A7%BA%CB%B9%E8%C7%C2%A7%D2%B9"/>
    <hyperlink ref="E553" r:id="rId546" display="http://hfo63.cfo.in.th/CheckDataDtl.aspx?orgid=04687&amp;balance=%A7%BA%B4%D8%C5%3Cbr/%3E%A7%BA%CA%D1%C1%BE%D1%B9%B8%EC%A1%D1%B9&amp;month=4&amp;year=2020&amp;thetype=%A7%BA%CB%B9%E8%C7%C2%A7%D2%B9"/>
    <hyperlink ref="E554" r:id="rId547" display="http://hfo63.cfo.in.th/CheckDataDtl.aspx?orgid=04688&amp;balance=%A7%BA%B4%D8%C5%3Cbr/%3E%A7%BA%CA%D1%C1%BE%D1%B9%B8%EC%A1%D1%B9&amp;month=4&amp;year=2020&amp;thetype=%A7%BA%CB%B9%E8%C7%C2%A7%D2%B9"/>
    <hyperlink ref="E555" r:id="rId548" display="http://hfo63.cfo.in.th/CheckDataDtl.aspx?orgid=04688&amp;balance=%A7%BA%B4%D8%C5%3Cbr/%3E%A7%BA%CA%D1%C1%BE%D1%B9%B8%EC%A1%D1%B9&amp;month=4&amp;year=2020&amp;thetype=%A7%BA%CB%B9%E8%C7%C2%A7%D2%B9"/>
    <hyperlink ref="E556" r:id="rId549" display="http://hfo63.cfo.in.th/CheckDataDtl.aspx?orgid=04689&amp;balance=%A7%BA%B4%D8%C5%3Cbr/%3E%A7%BA%CA%D1%C1%BE%D1%B9%B8%EC%A1%D1%B9&amp;month=4&amp;year=2020&amp;thetype=%A7%BA%CB%B9%E8%C7%C2%A7%D2%B9"/>
    <hyperlink ref="E557" r:id="rId550" display="http://hfo63.cfo.in.th/CheckDataDtl.aspx?orgid=04689&amp;balance=%A7%BA%B4%D8%C5%3Cbr/%3E%A7%BA%CA%D1%C1%BE%D1%B9%B8%EC%A1%D1%B9&amp;month=4&amp;year=2020&amp;thetype=%A7%BA%CB%B9%E8%C7%C2%A7%D2%B9"/>
    <hyperlink ref="E558" r:id="rId551" display="http://hfo63.cfo.in.th/CheckDataDtl.aspx?orgid=04690&amp;balance=%A7%BA%B4%D8%C5%3Cbr/%3E%A7%BA%CA%D1%C1%BE%D1%B9%B8%EC%A1%D1%B9&amp;month=4&amp;year=2020&amp;thetype=%A7%BA%CB%B9%E8%C7%C2%A7%D2%B9"/>
    <hyperlink ref="E559" r:id="rId552" display="http://hfo63.cfo.in.th/CheckDataDtl.aspx?orgid=04690&amp;balance=%A7%BA%B4%D8%C5%3Cbr/%3E%A7%BA%CA%D1%C1%BE%D1%B9%B8%EC%A1%D1%B9&amp;month=4&amp;year=2020&amp;thetype=%A7%BA%CB%B9%E8%C7%C2%A7%D2%B9"/>
    <hyperlink ref="E560" r:id="rId553" display="http://hfo63.cfo.in.th/CheckDataDtl.aspx?orgid=04691&amp;balance=%A7%BA%B4%D8%C5%3Cbr/%3E%A7%BA%CA%D1%C1%BE%D1%B9%B8%EC%A1%D1%B9&amp;month=4&amp;year=2020&amp;thetype=%A7%BA%CB%B9%E8%C7%C2%A7%D2%B9"/>
    <hyperlink ref="E561" r:id="rId554" display="http://hfo63.cfo.in.th/CheckDataDtl.aspx?orgid=04691&amp;balance=%A7%BA%B4%D8%C5%3Cbr/%3E%A7%BA%CA%D1%C1%BE%D1%B9%B8%EC%A1%D1%B9&amp;month=4&amp;year=2020&amp;thetype=%A7%BA%CB%B9%E8%C7%C2%A7%D2%B9"/>
    <hyperlink ref="E562" r:id="rId555" display="http://hfo63.cfo.in.th/CheckDataDtl.aspx?orgid=04692&amp;balance=%A7%BA%B4%D8%C5%3Cbr/%3E%A7%BA%CA%D1%C1%BE%D1%B9%B8%EC%A1%D1%B9&amp;month=4&amp;year=2020&amp;thetype=%A7%BA%CB%B9%E8%C7%C2%A7%D2%B9"/>
    <hyperlink ref="E563" r:id="rId556" display="http://hfo63.cfo.in.th/CheckDataDtl.aspx?orgid=04692&amp;balance=%A7%BA%B4%D8%C5%3Cbr/%3E%A7%BA%CA%D1%C1%BE%D1%B9%B8%EC%A1%D1%B9&amp;month=4&amp;year=2020&amp;thetype=%A7%BA%CB%B9%E8%C7%C2%A7%D2%B9"/>
    <hyperlink ref="E564" r:id="rId557" display="http://hfo63.cfo.in.th/CheckDataDtl.aspx?orgid=04693&amp;balance=%A7%BA%B4%D8%C5%3Cbr/%3E%A7%BA%CA%D1%C1%BE%D1%B9%B8%EC%A1%D1%B9&amp;month=4&amp;year=2020&amp;thetype=%A7%BA%CB%B9%E8%C7%C2%A7%D2%B9"/>
    <hyperlink ref="E565" r:id="rId558" display="http://hfo63.cfo.in.th/CheckDataDtl.aspx?orgid=04693&amp;balance=%A7%BA%B4%D8%C5%3Cbr/%3E%A7%BA%CA%D1%C1%BE%D1%B9%B8%EC%A1%D1%B9&amp;month=4&amp;year=2020&amp;thetype=%A7%BA%CB%B9%E8%C7%C2%A7%D2%B9"/>
    <hyperlink ref="E566" r:id="rId559" display="http://hfo63.cfo.in.th/CheckDataDtl.aspx?orgid=04694&amp;balance=%A7%BA%B4%D8%C5%3Cbr/%3E%A7%BA%CA%D1%C1%BE%D1%B9%B8%EC%A1%D1%B9&amp;month=4&amp;year=2020&amp;thetype=%A7%BA%CB%B9%E8%C7%C2%A7%D2%B9"/>
    <hyperlink ref="E567" r:id="rId560" display="http://hfo63.cfo.in.th/CheckDataDtl.aspx?orgid=04694&amp;balance=%A7%BA%B4%D8%C5%3Cbr/%3E%A7%BA%CA%D1%C1%BE%D1%B9%B8%EC%A1%D1%B9&amp;month=4&amp;year=2020&amp;thetype=%A7%BA%CB%B9%E8%C7%C2%A7%D2%B9"/>
    <hyperlink ref="E568" r:id="rId561" display="http://hfo63.cfo.in.th/CheckDataDtl.aspx?orgid=04695&amp;balance=%A7%BA%B4%D8%C5%3Cbr/%3E%A7%BA%CA%D1%C1%BE%D1%B9%B8%EC%A1%D1%B9&amp;month=4&amp;year=2020&amp;thetype=%A7%BA%CB%B9%E8%C7%C2%A7%D2%B9"/>
    <hyperlink ref="E569" r:id="rId562" display="http://hfo63.cfo.in.th/CheckDataDtl.aspx?orgid=04695&amp;balance=%A7%BA%B4%D8%C5%3Cbr/%3E%A7%BA%CA%D1%C1%BE%D1%B9%B8%EC%A1%D1%B9&amp;month=4&amp;year=2020&amp;thetype=%A7%BA%CB%B9%E8%C7%C2%A7%D2%B9"/>
    <hyperlink ref="E570" r:id="rId563" display="http://hfo63.cfo.in.th/CheckDataDtl.aspx?orgid=04696&amp;balance=%A7%BA%B4%D8%C5%3Cbr/%3E%A7%BA%CA%D1%C1%BE%D1%B9%B8%EC%A1%D1%B9&amp;month=4&amp;year=2020&amp;thetype=%A7%BA%CB%B9%E8%C7%C2%A7%D2%B9"/>
    <hyperlink ref="E571" r:id="rId564" display="http://hfo63.cfo.in.th/CheckDataDtl.aspx?orgid=04696&amp;balance=%A7%BA%B4%D8%C5%3Cbr/%3E%A7%BA%CA%D1%C1%BE%D1%B9%B8%EC%A1%D1%B9&amp;month=4&amp;year=2020&amp;thetype=%A7%BA%CB%B9%E8%C7%C2%A7%D2%B9"/>
    <hyperlink ref="E572" r:id="rId565" display="http://hfo63.cfo.in.th/CheckDataDtl.aspx?orgid=04697&amp;balance=%A7%BA%B4%D8%C5%3Cbr/%3E%A7%BA%CA%D1%C1%BE%D1%B9%B8%EC%A1%D1%B9&amp;month=4&amp;year=2020&amp;thetype=%A7%BA%CB%B9%E8%C7%C2%A7%D2%B9"/>
    <hyperlink ref="E573" r:id="rId566" display="http://hfo63.cfo.in.th/CheckDataDtl.aspx?orgid=04697&amp;balance=%A7%BA%B4%D8%C5%3Cbr/%3E%A7%BA%CA%D1%C1%BE%D1%B9%B8%EC%A1%D1%B9&amp;month=4&amp;year=2020&amp;thetype=%A7%BA%CB%B9%E8%C7%C2%A7%D2%B9"/>
    <hyperlink ref="E574" r:id="rId567" display="http://hfo63.cfo.in.th/CheckDataDtl.aspx?orgid=04698&amp;balance=%A7%BA%B4%D8%C5%3Cbr/%3E%A7%BA%CA%D1%C1%BE%D1%B9%B8%EC%A1%D1%B9&amp;month=4&amp;year=2020&amp;thetype=%A7%BA%CB%B9%E8%C7%C2%A7%D2%B9"/>
    <hyperlink ref="E575" r:id="rId568" display="http://hfo63.cfo.in.th/CheckDataDtl.aspx?orgid=04698&amp;balance=%A7%BA%B4%D8%C5%3Cbr/%3E%A7%BA%CA%D1%C1%BE%D1%B9%B8%EC%A1%D1%B9&amp;month=4&amp;year=2020&amp;thetype=%A7%BA%CB%B9%E8%C7%C2%A7%D2%B9"/>
    <hyperlink ref="E576" r:id="rId569" display="http://hfo63.cfo.in.th/CheckDataDtl.aspx?orgid=04699&amp;balance=%A7%BA%B4%D8%C5%3Cbr/%3E%A7%BA%CA%D1%C1%BE%D1%B9%B8%EC%A1%D1%B9&amp;month=4&amp;year=2020&amp;thetype=%A7%BA%CB%B9%E8%C7%C2%A7%D2%B9"/>
    <hyperlink ref="E577" r:id="rId570" display="http://hfo63.cfo.in.th/CheckDataDtl.aspx?orgid=04699&amp;balance=%A7%BA%B4%D8%C5%3Cbr/%3E%A7%BA%CA%D1%C1%BE%D1%B9%B8%EC%A1%D1%B9&amp;month=4&amp;year=2020&amp;thetype=%A7%BA%CB%B9%E8%C7%C2%A7%D2%B9"/>
    <hyperlink ref="E578" r:id="rId571" display="http://hfo63.cfo.in.th/CheckDataDtl.aspx?orgid=04700&amp;balance=%A7%BA%B4%D8%C5%3Cbr/%3E%A7%BA%CA%D1%C1%BE%D1%B9%B8%EC%A1%D1%B9&amp;month=4&amp;year=2020&amp;thetype=%A7%BA%CB%B9%E8%C7%C2%A7%D2%B9"/>
    <hyperlink ref="E579" r:id="rId572" display="http://hfo63.cfo.in.th/CheckDataDtl.aspx?orgid=04700&amp;balance=%A7%BA%B4%D8%C5%3Cbr/%3E%A7%BA%CA%D1%C1%BE%D1%B9%B8%EC%A1%D1%B9&amp;month=4&amp;year=2020&amp;thetype=%A7%BA%CB%B9%E8%C7%C2%A7%D2%B9"/>
    <hyperlink ref="E580" r:id="rId573" display="http://hfo63.cfo.in.th/CheckDataDtl.aspx?orgid=04701&amp;balance=%A7%BA%B4%D8%C5%3Cbr/%3E%A7%BA%CA%D1%C1%BE%D1%B9%B8%EC%A1%D1%B9&amp;month=4&amp;year=2020&amp;thetype=%A7%BA%CB%B9%E8%C7%C2%A7%D2%B9"/>
    <hyperlink ref="E581" r:id="rId574" display="http://hfo63.cfo.in.th/CheckDataDtl.aspx?orgid=04701&amp;balance=%A7%BA%B4%D8%C5%3Cbr/%3E%A7%BA%CA%D1%C1%BE%D1%B9%B8%EC%A1%D1%B9&amp;month=4&amp;year=2020&amp;thetype=%A7%BA%CB%B9%E8%C7%C2%A7%D2%B9"/>
    <hyperlink ref="E582" r:id="rId575" display="http://hfo63.cfo.in.th/CheckDataDtl.aspx?orgid=04702&amp;balance=%A7%BA%B4%D8%C5%3Cbr/%3E%A7%BA%CA%D1%C1%BE%D1%B9%B8%EC%A1%D1%B9&amp;month=4&amp;year=2020&amp;thetype=%A7%BA%CB%B9%E8%C7%C2%A7%D2%B9"/>
    <hyperlink ref="E583" r:id="rId576" display="http://hfo63.cfo.in.th/CheckDataDtl.aspx?orgid=04702&amp;balance=%A7%BA%B4%D8%C5%3Cbr/%3E%A7%BA%CA%D1%C1%BE%D1%B9%B8%EC%A1%D1%B9&amp;month=4&amp;year=2020&amp;thetype=%A7%BA%CB%B9%E8%C7%C2%A7%D2%B9"/>
    <hyperlink ref="E584" r:id="rId577" display="http://hfo63.cfo.in.th/CheckDataDtl.aspx?orgid=04703&amp;balance=%A7%BA%B4%D8%C5%3Cbr/%3E%A7%BA%CA%D1%C1%BE%D1%B9%B8%EC%A1%D1%B9&amp;month=4&amp;year=2020&amp;thetype=%A7%BA%CB%B9%E8%C7%C2%A7%D2%B9"/>
    <hyperlink ref="E585" r:id="rId578" display="http://hfo63.cfo.in.th/CheckDataDtl.aspx?orgid=04703&amp;balance=%A7%BA%B4%D8%C5%3Cbr/%3E%A7%BA%CA%D1%C1%BE%D1%B9%B8%EC%A1%D1%B9&amp;month=4&amp;year=2020&amp;thetype=%A7%BA%CB%B9%E8%C7%C2%A7%D2%B9"/>
    <hyperlink ref="E586" r:id="rId579" display="http://hfo63.cfo.in.th/CheckDataDtl.aspx?orgid=04704&amp;balance=%A7%BA%B4%D8%C5%3Cbr/%3E%A7%BA%CA%D1%C1%BE%D1%B9%B8%EC%A1%D1%B9&amp;month=4&amp;year=2020&amp;thetype=%A7%BA%CB%B9%E8%C7%C2%A7%D2%B9"/>
    <hyperlink ref="E587" r:id="rId580" display="http://hfo63.cfo.in.th/CheckDataDtl.aspx?orgid=04704&amp;balance=%A7%BA%B4%D8%C5%3Cbr/%3E%A7%BA%CA%D1%C1%BE%D1%B9%B8%EC%A1%D1%B9&amp;month=4&amp;year=2020&amp;thetype=%A7%BA%CB%B9%E8%C7%C2%A7%D2%B9"/>
    <hyperlink ref="E588" r:id="rId581" display="http://hfo63.cfo.in.th/CheckDataDtl.aspx?orgid=04707&amp;balance=%A7%BA%B4%D8%C5%3Cbr/%3E%A7%BA%CA%D1%C1%BE%D1%B9%B8%EC%A1%D1%B9&amp;month=4&amp;year=2020&amp;thetype=%A7%BA%CB%B9%E8%C7%C2%A7%D2%B9"/>
    <hyperlink ref="E589" r:id="rId582" display="http://hfo63.cfo.in.th/CheckDataDtl.aspx?orgid=04707&amp;balance=%A7%BA%B4%D8%C5%3Cbr/%3E%A7%BA%CA%D1%C1%BE%D1%B9%B8%EC%A1%D1%B9&amp;month=4&amp;year=2020&amp;thetype=%A7%BA%CB%B9%E8%C7%C2%A7%D2%B9"/>
    <hyperlink ref="E590" r:id="rId583" display="http://hfo63.cfo.in.th/CheckDataDtl.aspx?orgid=04708&amp;balance=%A7%BA%B4%D8%C5%3Cbr/%3E%A7%BA%CA%D1%C1%BE%D1%B9%B8%EC%A1%D1%B9&amp;month=4&amp;year=2020&amp;thetype=%A7%BA%CB%B9%E8%C7%C2%A7%D2%B9"/>
    <hyperlink ref="E591" r:id="rId584" display="http://hfo63.cfo.in.th/CheckDataDtl.aspx?orgid=04708&amp;balance=%A7%BA%B4%D8%C5%3Cbr/%3E%A7%BA%CA%D1%C1%BE%D1%B9%B8%EC%A1%D1%B9&amp;month=4&amp;year=2020&amp;thetype=%A7%BA%CB%B9%E8%C7%C2%A7%D2%B9"/>
    <hyperlink ref="E592" r:id="rId585" display="http://hfo63.cfo.in.th/CheckDataDtl.aspx?orgid=04709&amp;balance=%A7%BA%B4%D8%C5%3Cbr/%3E%A7%BA%CA%D1%C1%BE%D1%B9%B8%EC%A1%D1%B9&amp;month=4&amp;year=2020&amp;thetype=%A7%BA%CB%B9%E8%C7%C2%A7%D2%B9"/>
    <hyperlink ref="E593" r:id="rId586" display="http://hfo63.cfo.in.th/CheckDataDtl.aspx?orgid=04709&amp;balance=%A7%BA%B4%D8%C5%3Cbr/%3E%A7%BA%CA%D1%C1%BE%D1%B9%B8%EC%A1%D1%B9&amp;month=4&amp;year=2020&amp;thetype=%A7%BA%CB%B9%E8%C7%C2%A7%D2%B9"/>
    <hyperlink ref="E594" r:id="rId587" display="http://hfo63.cfo.in.th/CheckDataDtl.aspx?orgid=04710&amp;balance=%A7%BA%B4%D8%C5%3Cbr/%3E%A7%BA%CA%D1%C1%BE%D1%B9%B8%EC%A1%D1%B9&amp;month=4&amp;year=2020&amp;thetype=%A7%BA%CB%B9%E8%C7%C2%A7%D2%B9"/>
    <hyperlink ref="E595" r:id="rId588" display="http://hfo63.cfo.in.th/CheckDataDtl.aspx?orgid=04710&amp;balance=%A7%BA%B4%D8%C5%3Cbr/%3E%A7%BA%CA%D1%C1%BE%D1%B9%B8%EC%A1%D1%B9&amp;month=4&amp;year=2020&amp;thetype=%A7%BA%CB%B9%E8%C7%C2%A7%D2%B9"/>
    <hyperlink ref="E596" r:id="rId589" display="http://hfo63.cfo.in.th/CheckDataDtl.aspx?orgid=04711&amp;balance=%A7%BA%B4%D8%C5%3Cbr/%3E%A7%BA%CA%D1%C1%BE%D1%B9%B8%EC%A1%D1%B9&amp;month=4&amp;year=2020&amp;thetype=%A7%BA%CB%B9%E8%C7%C2%A7%D2%B9"/>
    <hyperlink ref="E597" r:id="rId590" display="http://hfo63.cfo.in.th/CheckDataDtl.aspx?orgid=04711&amp;balance=%A7%BA%B4%D8%C5%3Cbr/%3E%A7%BA%CA%D1%C1%BE%D1%B9%B8%EC%A1%D1%B9&amp;month=4&amp;year=2020&amp;thetype=%A7%BA%CB%B9%E8%C7%C2%A7%D2%B9"/>
    <hyperlink ref="E598" r:id="rId591" display="http://hfo63.cfo.in.th/CheckDataDtl.aspx?orgid=04712&amp;balance=%A7%BA%B4%D8%C5%3Cbr/%3E%A7%BA%CA%D1%C1%BE%D1%B9%B8%EC%A1%D1%B9&amp;month=4&amp;year=2020&amp;thetype=%A7%BA%CB%B9%E8%C7%C2%A7%D2%B9"/>
    <hyperlink ref="E599" r:id="rId592" display="http://hfo63.cfo.in.th/CheckDataDtl.aspx?orgid=04712&amp;balance=%A7%BA%B4%D8%C5%3Cbr/%3E%A7%BA%CA%D1%C1%BE%D1%B9%B8%EC%A1%D1%B9&amp;month=4&amp;year=2020&amp;thetype=%A7%BA%CB%B9%E8%C7%C2%A7%D2%B9"/>
    <hyperlink ref="E600" r:id="rId593" display="http://hfo63.cfo.in.th/CheckDataDtl.aspx?orgid=04713&amp;balance=%A7%BA%B4%D8%C5%3Cbr/%3E%A7%BA%CA%D1%C1%BE%D1%B9%B8%EC%A1%D1%B9&amp;month=4&amp;year=2020&amp;thetype=%A7%BA%CB%B9%E8%C7%C2%A7%D2%B9"/>
    <hyperlink ref="E601" r:id="rId594" display="http://hfo63.cfo.in.th/CheckDataDtl.aspx?orgid=04713&amp;balance=%A7%BA%B4%D8%C5%3Cbr/%3E%A7%BA%CA%D1%C1%BE%D1%B9%B8%EC%A1%D1%B9&amp;month=4&amp;year=2020&amp;thetype=%A7%BA%CB%B9%E8%C7%C2%A7%D2%B9"/>
    <hyperlink ref="E602" r:id="rId595" display="http://hfo63.cfo.in.th/CheckDataDtl.aspx?orgid=04714&amp;balance=%A7%BA%B4%D8%C5%3Cbr/%3E%A7%BA%CA%D1%C1%BE%D1%B9%B8%EC%A1%D1%B9&amp;month=4&amp;year=2020&amp;thetype=%A7%BA%CB%B9%E8%C7%C2%A7%D2%B9"/>
    <hyperlink ref="E603" r:id="rId596" display="http://hfo63.cfo.in.th/CheckDataDtl.aspx?orgid=04714&amp;balance=%A7%BA%B4%D8%C5%3Cbr/%3E%A7%BA%CA%D1%C1%BE%D1%B9%B8%EC%A1%D1%B9&amp;month=4&amp;year=2020&amp;thetype=%A7%BA%CB%B9%E8%C7%C2%A7%D2%B9"/>
    <hyperlink ref="E604" r:id="rId597" display="http://hfo63.cfo.in.th/CheckDataDtl.aspx?orgid=04715&amp;balance=%A7%BA%B4%D8%C5%3Cbr/%3E%A7%BA%CA%D1%C1%BE%D1%B9%B8%EC%A1%D1%B9&amp;month=4&amp;year=2020&amp;thetype=%A7%BA%CB%B9%E8%C7%C2%A7%D2%B9"/>
    <hyperlink ref="E605" r:id="rId598" display="http://hfo63.cfo.in.th/CheckDataDtl.aspx?orgid=04715&amp;balance=%A7%BA%B4%D8%C5%3Cbr/%3E%A7%BA%CA%D1%C1%BE%D1%B9%B8%EC%A1%D1%B9&amp;month=4&amp;year=2020&amp;thetype=%A7%BA%CB%B9%E8%C7%C2%A7%D2%B9"/>
    <hyperlink ref="E606" r:id="rId599" display="http://hfo63.cfo.in.th/CheckDataDtl.aspx?orgid=04716&amp;balance=%A7%BA%B4%D8%C5%3Cbr/%3E%A7%BA%CA%D1%C1%BE%D1%B9%B8%EC%A1%D1%B9&amp;month=4&amp;year=2020&amp;thetype=%A7%BA%CB%B9%E8%C7%C2%A7%D2%B9"/>
    <hyperlink ref="E607" r:id="rId600" display="http://hfo63.cfo.in.th/CheckDataDtl.aspx?orgid=04716&amp;balance=%A7%BA%B4%D8%C5%3Cbr/%3E%A7%BA%CA%D1%C1%BE%D1%B9%B8%EC%A1%D1%B9&amp;month=4&amp;year=2020&amp;thetype=%A7%BA%CB%B9%E8%C7%C2%A7%D2%B9"/>
    <hyperlink ref="E608" r:id="rId601" display="http://hfo63.cfo.in.th/CheckDataDtl.aspx?orgid=04717&amp;balance=%A7%BA%B4%D8%C5%3Cbr/%3E%A7%BA%CA%D1%C1%BE%D1%B9%B8%EC%A1%D1%B9&amp;month=4&amp;year=2020&amp;thetype=%A7%BA%CB%B9%E8%C7%C2%A7%D2%B9"/>
    <hyperlink ref="E609" r:id="rId602" display="http://hfo63.cfo.in.th/CheckDataDtl.aspx?orgid=04717&amp;balance=%A7%BA%B4%D8%C5%3Cbr/%3E%A7%BA%CA%D1%C1%BE%D1%B9%B8%EC%A1%D1%B9&amp;month=4&amp;year=2020&amp;thetype=%A7%BA%CB%B9%E8%C7%C2%A7%D2%B9"/>
    <hyperlink ref="E610" r:id="rId603" display="http://hfo63.cfo.in.th/CheckDataDtl.aspx?orgid=04718&amp;balance=%A7%BA%B4%D8%C5%3Cbr/%3E%A7%BA%CA%D1%C1%BE%D1%B9%B8%EC%A1%D1%B9&amp;month=4&amp;year=2020&amp;thetype=%A7%BA%CB%B9%E8%C7%C2%A7%D2%B9"/>
    <hyperlink ref="E611" r:id="rId604" display="http://hfo63.cfo.in.th/CheckDataDtl.aspx?orgid=04718&amp;balance=%A7%BA%B4%D8%C5%3Cbr/%3E%A7%BA%CA%D1%C1%BE%D1%B9%B8%EC%A1%D1%B9&amp;month=4&amp;year=2020&amp;thetype=%A7%BA%CB%B9%E8%C7%C2%A7%D2%B9"/>
    <hyperlink ref="E612" r:id="rId605" display="http://hfo63.cfo.in.th/CheckDataDtl.aspx?orgid=04719&amp;balance=%A7%BA%B4%D8%C5%3Cbr/%3E%A7%BA%CA%D1%C1%BE%D1%B9%B8%EC%A1%D1%B9&amp;month=4&amp;year=2020&amp;thetype=%A7%BA%CB%B9%E8%C7%C2%A7%D2%B9"/>
    <hyperlink ref="E613" r:id="rId606" display="http://hfo63.cfo.in.th/CheckDataDtl.aspx?orgid=04719&amp;balance=%A7%BA%B4%D8%C5%3Cbr/%3E%A7%BA%CA%D1%C1%BE%D1%B9%B8%EC%A1%D1%B9&amp;month=4&amp;year=2020&amp;thetype=%A7%BA%CB%B9%E8%C7%C2%A7%D2%B9"/>
    <hyperlink ref="E614" r:id="rId607" display="http://hfo63.cfo.in.th/CheckDataDtl.aspx?orgid=04720&amp;balance=%A7%BA%B4%D8%C5%3Cbr/%3E%A7%BA%CA%D1%C1%BE%D1%B9%B8%EC%A1%D1%B9&amp;month=4&amp;year=2020&amp;thetype=%A7%BA%CB%B9%E8%C7%C2%A7%D2%B9"/>
    <hyperlink ref="E615" r:id="rId608" display="http://hfo63.cfo.in.th/CheckDataDtl.aspx?orgid=04720&amp;balance=%A7%BA%B4%D8%C5%3Cbr/%3E%A7%BA%CA%D1%C1%BE%D1%B9%B8%EC%A1%D1%B9&amp;month=4&amp;year=2020&amp;thetype=%A7%BA%CB%B9%E8%C7%C2%A7%D2%B9"/>
    <hyperlink ref="E616" r:id="rId609" display="http://hfo63.cfo.in.th/CheckDataDtl.aspx?orgid=04721&amp;balance=%A7%BA%B4%D8%C5%3Cbr/%3E%A7%BA%CA%D1%C1%BE%D1%B9%B8%EC%A1%D1%B9&amp;month=4&amp;year=2020&amp;thetype=%A7%BA%CB%B9%E8%C7%C2%A7%D2%B9"/>
    <hyperlink ref="E617" r:id="rId610" display="http://hfo63.cfo.in.th/CheckDataDtl.aspx?orgid=04721&amp;balance=%A7%BA%B4%D8%C5%3Cbr/%3E%A7%BA%CA%D1%C1%BE%D1%B9%B8%EC%A1%D1%B9&amp;month=4&amp;year=2020&amp;thetype=%A7%BA%CB%B9%E8%C7%C2%A7%D2%B9"/>
    <hyperlink ref="E618" r:id="rId611" display="http://hfo63.cfo.in.th/CheckDataDtl.aspx?orgid=04722&amp;balance=%A7%BA%B4%D8%C5%3Cbr/%3E%A7%BA%CA%D1%C1%BE%D1%B9%B8%EC%A1%D1%B9&amp;month=4&amp;year=2020&amp;thetype=%A7%BA%CB%B9%E8%C7%C2%A7%D2%B9"/>
    <hyperlink ref="E619" r:id="rId612" display="http://hfo63.cfo.in.th/CheckDataDtl.aspx?orgid=04722&amp;balance=%A7%BA%B4%D8%C5%3Cbr/%3E%A7%BA%CA%D1%C1%BE%D1%B9%B8%EC%A1%D1%B9&amp;month=4&amp;year=2020&amp;thetype=%A7%BA%CB%B9%E8%C7%C2%A7%D2%B9"/>
    <hyperlink ref="E620" r:id="rId613" display="http://hfo63.cfo.in.th/CheckDataDtl.aspx?orgid=04723&amp;balance=%A7%BA%B4%D8%C5%3Cbr/%3E%A7%BA%CA%D1%C1%BE%D1%B9%B8%EC%A1%D1%B9&amp;month=4&amp;year=2020&amp;thetype=%A7%BA%CB%B9%E8%C7%C2%A7%D2%B9"/>
    <hyperlink ref="E621" r:id="rId614" display="http://hfo63.cfo.in.th/CheckDataDtl.aspx?orgid=04723&amp;balance=%A7%BA%B4%D8%C5%3Cbr/%3E%A7%BA%CA%D1%C1%BE%D1%B9%B8%EC%A1%D1%B9&amp;month=4&amp;year=2020&amp;thetype=%A7%BA%CB%B9%E8%C7%C2%A7%D2%B9"/>
    <hyperlink ref="E622" r:id="rId615" display="http://hfo63.cfo.in.th/CheckDataDtl.aspx?orgid=04724&amp;balance=%A7%BA%B4%D8%C5%3Cbr/%3E%A7%BA%CA%D1%C1%BE%D1%B9%B8%EC%A1%D1%B9&amp;month=4&amp;year=2020&amp;thetype=%A7%BA%CB%B9%E8%C7%C2%A7%D2%B9"/>
    <hyperlink ref="E623" r:id="rId616" display="http://hfo63.cfo.in.th/CheckDataDtl.aspx?orgid=04724&amp;balance=%A7%BA%B4%D8%C5%3Cbr/%3E%A7%BA%CA%D1%C1%BE%D1%B9%B8%EC%A1%D1%B9&amp;month=4&amp;year=2020&amp;thetype=%A7%BA%CB%B9%E8%C7%C2%A7%D2%B9"/>
    <hyperlink ref="E624" r:id="rId617" display="http://hfo63.cfo.in.th/CheckDataDtl.aspx?orgid=04725&amp;balance=%A7%BA%B4%D8%C5%3Cbr/%3E%A7%BA%CA%D1%C1%BE%D1%B9%B8%EC%A1%D1%B9&amp;month=4&amp;year=2020&amp;thetype=%A7%BA%CB%B9%E8%C7%C2%A7%D2%B9"/>
    <hyperlink ref="E625" r:id="rId618" display="http://hfo63.cfo.in.th/CheckDataDtl.aspx?orgid=04725&amp;balance=%A7%BA%B4%D8%C5%3Cbr/%3E%A7%BA%CA%D1%C1%BE%D1%B9%B8%EC%A1%D1%B9&amp;month=4&amp;year=2020&amp;thetype=%A7%BA%CB%B9%E8%C7%C2%A7%D2%B9"/>
    <hyperlink ref="E626" r:id="rId619" display="http://hfo63.cfo.in.th/CheckDataDtl.aspx?orgid=04726&amp;balance=%A7%BA%B4%D8%C5%3Cbr/%3E%A7%BA%CA%D1%C1%BE%D1%B9%B8%EC%A1%D1%B9&amp;month=4&amp;year=2020&amp;thetype=%A7%BA%CB%B9%E8%C7%C2%A7%D2%B9"/>
    <hyperlink ref="E627" r:id="rId620" display="http://hfo63.cfo.in.th/CheckDataDtl.aspx?orgid=04726&amp;balance=%A7%BA%B4%D8%C5%3Cbr/%3E%A7%BA%CA%D1%C1%BE%D1%B9%B8%EC%A1%D1%B9&amp;month=4&amp;year=2020&amp;thetype=%A7%BA%CB%B9%E8%C7%C2%A7%D2%B9"/>
    <hyperlink ref="E628" r:id="rId621" display="http://hfo63.cfo.in.th/CheckDataDtl.aspx?orgid=04727&amp;balance=%A7%BA%B4%D8%C5%3Cbr/%3E%A7%BA%CA%D1%C1%BE%D1%B9%B8%EC%A1%D1%B9&amp;month=4&amp;year=2020&amp;thetype=%A7%BA%CB%B9%E8%C7%C2%A7%D2%B9"/>
    <hyperlink ref="E629" r:id="rId622" display="http://hfo63.cfo.in.th/CheckDataDtl.aspx?orgid=04727&amp;balance=%A7%BA%B4%D8%C5%3Cbr/%3E%A7%BA%CA%D1%C1%BE%D1%B9%B8%EC%A1%D1%B9&amp;month=4&amp;year=2020&amp;thetype=%A7%BA%CB%B9%E8%C7%C2%A7%D2%B9"/>
    <hyperlink ref="E630" r:id="rId623" display="http://hfo63.cfo.in.th/CheckDataDtl.aspx?orgid=04728&amp;balance=%A7%BA%B4%D8%C5%3Cbr/%3E%A7%BA%CA%D1%C1%BE%D1%B9%B8%EC%A1%D1%B9&amp;month=4&amp;year=2020&amp;thetype=%A7%BA%CB%B9%E8%C7%C2%A7%D2%B9"/>
    <hyperlink ref="E631" r:id="rId624" display="http://hfo63.cfo.in.th/CheckDataDtl.aspx?orgid=04728&amp;balance=%A7%BA%B4%D8%C5%3Cbr/%3E%A7%BA%CA%D1%C1%BE%D1%B9%B8%EC%A1%D1%B9&amp;month=4&amp;year=2020&amp;thetype=%A7%BA%CB%B9%E8%C7%C2%A7%D2%B9"/>
    <hyperlink ref="E632" r:id="rId625" display="http://hfo63.cfo.in.th/CheckDataDtl.aspx?orgid=04729&amp;balance=%A7%BA%B4%D8%C5%3Cbr/%3E%A7%BA%CA%D1%C1%BE%D1%B9%B8%EC%A1%D1%B9&amp;month=4&amp;year=2020&amp;thetype=%A7%BA%CB%B9%E8%C7%C2%A7%D2%B9"/>
    <hyperlink ref="E633" r:id="rId626" display="http://hfo63.cfo.in.th/CheckDataDtl.aspx?orgid=04729&amp;balance=%A7%BA%B4%D8%C5%3Cbr/%3E%A7%BA%CA%D1%C1%BE%D1%B9%B8%EC%A1%D1%B9&amp;month=4&amp;year=2020&amp;thetype=%A7%BA%CB%B9%E8%C7%C2%A7%D2%B9"/>
    <hyperlink ref="E634" r:id="rId627" display="http://hfo63.cfo.in.th/CheckDataDtl.aspx?orgid=04730&amp;balance=%A7%BA%B4%D8%C5%3Cbr/%3E%A7%BA%CA%D1%C1%BE%D1%B9%B8%EC%A1%D1%B9&amp;month=4&amp;year=2020&amp;thetype=%A7%BA%CB%B9%E8%C7%C2%A7%D2%B9"/>
    <hyperlink ref="E635" r:id="rId628" display="http://hfo63.cfo.in.th/CheckDataDtl.aspx?orgid=04730&amp;balance=%A7%BA%B4%D8%C5%3Cbr/%3E%A7%BA%CA%D1%C1%BE%D1%B9%B8%EC%A1%D1%B9&amp;month=4&amp;year=2020&amp;thetype=%A7%BA%CB%B9%E8%C7%C2%A7%D2%B9"/>
    <hyperlink ref="E636" r:id="rId629" display="http://hfo63.cfo.in.th/CheckDataDtl.aspx?orgid=04731&amp;balance=%A7%BA%B4%D8%C5%3Cbr/%3E%A7%BA%CA%D1%C1%BE%D1%B9%B8%EC%A1%D1%B9&amp;month=4&amp;year=2020&amp;thetype=%A7%BA%CB%B9%E8%C7%C2%A7%D2%B9"/>
    <hyperlink ref="E637" r:id="rId630" display="http://hfo63.cfo.in.th/CheckDataDtl.aspx?orgid=04731&amp;balance=%A7%BA%B4%D8%C5%3Cbr/%3E%A7%BA%CA%D1%C1%BE%D1%B9%B8%EC%A1%D1%B9&amp;month=4&amp;year=2020&amp;thetype=%A7%BA%CB%B9%E8%C7%C2%A7%D2%B9"/>
    <hyperlink ref="E638" r:id="rId631" display="http://hfo63.cfo.in.th/CheckDataDtl.aspx?orgid=04732&amp;balance=%A7%BA%B4%D8%C5%3Cbr/%3E%A7%BA%CA%D1%C1%BE%D1%B9%B8%EC%A1%D1%B9&amp;month=4&amp;year=2020&amp;thetype=%A7%BA%CB%B9%E8%C7%C2%A7%D2%B9"/>
    <hyperlink ref="E639" r:id="rId632" display="http://hfo63.cfo.in.th/CheckDataDtl.aspx?orgid=04732&amp;balance=%A7%BA%B4%D8%C5%3Cbr/%3E%A7%BA%CA%D1%C1%BE%D1%B9%B8%EC%A1%D1%B9&amp;month=4&amp;year=2020&amp;thetype=%A7%BA%CB%B9%E8%C7%C2%A7%D2%B9"/>
    <hyperlink ref="E640" r:id="rId633" display="http://hfo63.cfo.in.th/CheckDataDtl.aspx?orgid=04733&amp;balance=%A7%BA%B4%D8%C5%3Cbr/%3E%A7%BA%CA%D1%C1%BE%D1%B9%B8%EC%A1%D1%B9&amp;month=4&amp;year=2020&amp;thetype=%A7%BA%CB%B9%E8%C7%C2%A7%D2%B9"/>
    <hyperlink ref="E641" r:id="rId634" display="http://hfo63.cfo.in.th/CheckDataDtl.aspx?orgid=04733&amp;balance=%A7%BA%B4%D8%C5%3Cbr/%3E%A7%BA%CA%D1%C1%BE%D1%B9%B8%EC%A1%D1%B9&amp;month=4&amp;year=2020&amp;thetype=%A7%BA%CB%B9%E8%C7%C2%A7%D2%B9"/>
    <hyperlink ref="E642" r:id="rId635" display="http://hfo63.cfo.in.th/CheckDataDtl.aspx?orgid=04734&amp;balance=%A7%BA%B4%D8%C5%3Cbr/%3E%A7%BA%CA%D1%C1%BE%D1%B9%B8%EC%A1%D1%B9&amp;month=4&amp;year=2020&amp;thetype=%A7%BA%CB%B9%E8%C7%C2%A7%D2%B9"/>
    <hyperlink ref="E643" r:id="rId636" display="http://hfo63.cfo.in.th/CheckDataDtl.aspx?orgid=04734&amp;balance=%A7%BA%B4%D8%C5%3Cbr/%3E%A7%BA%CA%D1%C1%BE%D1%B9%B8%EC%A1%D1%B9&amp;month=4&amp;year=2020&amp;thetype=%A7%BA%CB%B9%E8%C7%C2%A7%D2%B9"/>
    <hyperlink ref="E644" r:id="rId637" display="http://hfo63.cfo.in.th/CheckDataDtl.aspx?orgid=04735&amp;balance=%A7%BA%B4%D8%C5%3Cbr/%3E%A7%BA%CA%D1%C1%BE%D1%B9%B8%EC%A1%D1%B9&amp;month=4&amp;year=2020&amp;thetype=%A7%BA%CB%B9%E8%C7%C2%A7%D2%B9"/>
    <hyperlink ref="E645" r:id="rId638" display="http://hfo63.cfo.in.th/CheckDataDtl.aspx?orgid=04735&amp;balance=%A7%BA%B4%D8%C5%3Cbr/%3E%A7%BA%CA%D1%C1%BE%D1%B9%B8%EC%A1%D1%B9&amp;month=4&amp;year=2020&amp;thetype=%A7%BA%CB%B9%E8%C7%C2%A7%D2%B9"/>
    <hyperlink ref="E646" r:id="rId639" display="http://hfo63.cfo.in.th/CheckDataDtl.aspx?orgid=04736&amp;balance=%A7%BA%B4%D8%C5%3Cbr/%3E%A7%BA%CA%D1%C1%BE%D1%B9%B8%EC%A1%D1%B9&amp;month=4&amp;year=2020&amp;thetype=%A7%BA%CB%B9%E8%C7%C2%A7%D2%B9"/>
    <hyperlink ref="E647" r:id="rId640" display="http://hfo63.cfo.in.th/CheckDataDtl.aspx?orgid=04736&amp;balance=%A7%BA%B4%D8%C5%3Cbr/%3E%A7%BA%CA%D1%C1%BE%D1%B9%B8%EC%A1%D1%B9&amp;month=4&amp;year=2020&amp;thetype=%A7%BA%CB%B9%E8%C7%C2%A7%D2%B9"/>
    <hyperlink ref="E648" r:id="rId641" display="http://hfo63.cfo.in.th/CheckDataDtl.aspx?orgid=04737&amp;balance=%A7%BA%B4%D8%C5%3Cbr/%3E%A7%BA%CA%D1%C1%BE%D1%B9%B8%EC%A1%D1%B9&amp;month=4&amp;year=2020&amp;thetype=%A7%BA%CB%B9%E8%C7%C2%A7%D2%B9"/>
    <hyperlink ref="E649" r:id="rId642" display="http://hfo63.cfo.in.th/CheckDataDtl.aspx?orgid=04737&amp;balance=%A7%BA%B4%D8%C5%3Cbr/%3E%A7%BA%CA%D1%C1%BE%D1%B9%B8%EC%A1%D1%B9&amp;month=4&amp;year=2020&amp;thetype=%A7%BA%CB%B9%E8%C7%C2%A7%D2%B9"/>
    <hyperlink ref="E650" r:id="rId643" display="http://hfo63.cfo.in.th/CheckDataDtl.aspx?orgid=04738&amp;balance=%A7%BA%B4%D8%C5%3Cbr/%3E%A7%BA%CA%D1%C1%BE%D1%B9%B8%EC%A1%D1%B9&amp;month=4&amp;year=2020&amp;thetype=%A7%BA%CB%B9%E8%C7%C2%A7%D2%B9"/>
    <hyperlink ref="E651" r:id="rId644" display="http://hfo63.cfo.in.th/CheckDataDtl.aspx?orgid=04738&amp;balance=%A7%BA%B4%D8%C5%3Cbr/%3E%A7%BA%CA%D1%C1%BE%D1%B9%B8%EC%A1%D1%B9&amp;month=4&amp;year=2020&amp;thetype=%A7%BA%CB%B9%E8%C7%C2%A7%D2%B9"/>
    <hyperlink ref="E652" r:id="rId645" display="http://hfo63.cfo.in.th/CheckDataDtl.aspx?orgid=04739&amp;balance=%A7%BA%B4%D8%C5%3Cbr/%3E%A7%BA%CA%D1%C1%BE%D1%B9%B8%EC%A1%D1%B9&amp;month=4&amp;year=2020&amp;thetype=%A7%BA%CB%B9%E8%C7%C2%A7%D2%B9"/>
    <hyperlink ref="E653" r:id="rId646" display="http://hfo63.cfo.in.th/CheckDataDtl.aspx?orgid=04739&amp;balance=%A7%BA%B4%D8%C5%3Cbr/%3E%A7%BA%CA%D1%C1%BE%D1%B9%B8%EC%A1%D1%B9&amp;month=4&amp;year=2020&amp;thetype=%A7%BA%CB%B9%E8%C7%C2%A7%D2%B9"/>
    <hyperlink ref="E654" r:id="rId647" display="http://hfo63.cfo.in.th/CheckDataDtl.aspx?orgid=04740&amp;balance=%A7%BA%B4%D8%C5%3Cbr/%3E%A7%BA%CA%D1%C1%BE%D1%B9%B8%EC%A1%D1%B9&amp;month=4&amp;year=2020&amp;thetype=%A7%BA%CB%B9%E8%C7%C2%A7%D2%B9"/>
    <hyperlink ref="E655" r:id="rId648" display="http://hfo63.cfo.in.th/CheckDataDtl.aspx?orgid=04740&amp;balance=%A7%BA%B4%D8%C5%3Cbr/%3E%A7%BA%CA%D1%C1%BE%D1%B9%B8%EC%A1%D1%B9&amp;month=4&amp;year=2020&amp;thetype=%A7%BA%CB%B9%E8%C7%C2%A7%D2%B9"/>
    <hyperlink ref="E656" r:id="rId649" display="http://hfo63.cfo.in.th/CheckDataDtl.aspx?orgid=04741&amp;balance=%A7%BA%B4%D8%C5%3Cbr/%3E%A7%BA%CA%D1%C1%BE%D1%B9%B8%EC%A1%D1%B9&amp;month=4&amp;year=2020&amp;thetype=%A7%BA%CB%B9%E8%C7%C2%A7%D2%B9"/>
    <hyperlink ref="E657" r:id="rId650" display="http://hfo63.cfo.in.th/CheckDataDtl.aspx?orgid=04741&amp;balance=%A7%BA%B4%D8%C5%3Cbr/%3E%A7%BA%CA%D1%C1%BE%D1%B9%B8%EC%A1%D1%B9&amp;month=4&amp;year=2020&amp;thetype=%A7%BA%CB%B9%E8%C7%C2%A7%D2%B9"/>
    <hyperlink ref="E658" r:id="rId651" display="http://hfo63.cfo.in.th/CheckDataDtl.aspx?orgid=04742&amp;balance=%A7%BA%B4%D8%C5%3Cbr/%3E%A7%BA%CA%D1%C1%BE%D1%B9%B8%EC%A1%D1%B9&amp;month=4&amp;year=2020&amp;thetype=%A7%BA%CB%B9%E8%C7%C2%A7%D2%B9"/>
    <hyperlink ref="E659" r:id="rId652" display="http://hfo63.cfo.in.th/CheckDataDtl.aspx?orgid=04742&amp;balance=%A7%BA%B4%D8%C5%3Cbr/%3E%A7%BA%CA%D1%C1%BE%D1%B9%B8%EC%A1%D1%B9&amp;month=4&amp;year=2020&amp;thetype=%A7%BA%CB%B9%E8%C7%C2%A7%D2%B9"/>
    <hyperlink ref="E660" r:id="rId653" display="http://hfo63.cfo.in.th/CheckDataDtl.aspx?orgid=04743&amp;balance=%A7%BA%B4%D8%C5%3Cbr/%3E%A7%BA%CA%D1%C1%BE%D1%B9%B8%EC%A1%D1%B9&amp;month=4&amp;year=2020&amp;thetype=%A7%BA%CB%B9%E8%C7%C2%A7%D2%B9"/>
    <hyperlink ref="E661" r:id="rId654" display="http://hfo63.cfo.in.th/CheckDataDtl.aspx?orgid=04743&amp;balance=%A7%BA%B4%D8%C5%3Cbr/%3E%A7%BA%CA%D1%C1%BE%D1%B9%B8%EC%A1%D1%B9&amp;month=4&amp;year=2020&amp;thetype=%A7%BA%CB%B9%E8%C7%C2%A7%D2%B9"/>
    <hyperlink ref="E662" r:id="rId655" display="http://hfo63.cfo.in.th/CheckDataDtl.aspx?orgid=04744&amp;balance=%A7%BA%B4%D8%C5%3Cbr/%3E%A7%BA%CA%D1%C1%BE%D1%B9%B8%EC%A1%D1%B9&amp;month=4&amp;year=2020&amp;thetype=%A7%BA%CB%B9%E8%C7%C2%A7%D2%B9"/>
    <hyperlink ref="E663" r:id="rId656" display="http://hfo63.cfo.in.th/CheckDataDtl.aspx?orgid=04744&amp;balance=%A7%BA%B4%D8%C5%3Cbr/%3E%A7%BA%CA%D1%C1%BE%D1%B9%B8%EC%A1%D1%B9&amp;month=4&amp;year=2020&amp;thetype=%A7%BA%CB%B9%E8%C7%C2%A7%D2%B9"/>
    <hyperlink ref="E664" r:id="rId657" display="http://hfo63.cfo.in.th/CheckDataDtl.aspx?orgid=04745&amp;balance=%A7%BA%B4%D8%C5%3Cbr/%3E%A7%BA%CA%D1%C1%BE%D1%B9%B8%EC%A1%D1%B9&amp;month=4&amp;year=2020&amp;thetype=%A7%BA%CB%B9%E8%C7%C2%A7%D2%B9"/>
    <hyperlink ref="E665" r:id="rId658" display="http://hfo63.cfo.in.th/CheckDataDtl.aspx?orgid=04745&amp;balance=%A7%BA%B4%D8%C5%3Cbr/%3E%A7%BA%CA%D1%C1%BE%D1%B9%B8%EC%A1%D1%B9&amp;month=4&amp;year=2020&amp;thetype=%A7%BA%CB%B9%E8%C7%C2%A7%D2%B9"/>
    <hyperlink ref="E666" r:id="rId659" display="http://hfo63.cfo.in.th/CheckDataDtl.aspx?orgid=04746&amp;balance=%A7%BA%B4%D8%C5%3Cbr/%3E%A7%BA%CA%D1%C1%BE%D1%B9%B8%EC%A1%D1%B9&amp;month=4&amp;year=2020&amp;thetype=%A7%BA%CB%B9%E8%C7%C2%A7%D2%B9"/>
    <hyperlink ref="E667" r:id="rId660" display="http://hfo63.cfo.in.th/CheckDataDtl.aspx?orgid=04746&amp;balance=%A7%BA%B4%D8%C5%3Cbr/%3E%A7%BA%CA%D1%C1%BE%D1%B9%B8%EC%A1%D1%B9&amp;month=4&amp;year=2020&amp;thetype=%A7%BA%CB%B9%E8%C7%C2%A7%D2%B9"/>
    <hyperlink ref="E668" r:id="rId661" display="http://hfo63.cfo.in.th/CheckDataDtl.aspx?orgid=04747&amp;balance=%A7%BA%B4%D8%C5%3Cbr/%3E%A7%BA%CA%D1%C1%BE%D1%B9%B8%EC%A1%D1%B9&amp;month=4&amp;year=2020&amp;thetype=%A7%BA%CB%B9%E8%C7%C2%A7%D2%B9"/>
    <hyperlink ref="E669" r:id="rId662" display="http://hfo63.cfo.in.th/CheckDataDtl.aspx?orgid=04747&amp;balance=%A7%BA%B4%D8%C5%3Cbr/%3E%A7%BA%CA%D1%C1%BE%D1%B9%B8%EC%A1%D1%B9&amp;month=4&amp;year=2020&amp;thetype=%A7%BA%CB%B9%E8%C7%C2%A7%D2%B9"/>
    <hyperlink ref="E670" r:id="rId663" display="http://hfo63.cfo.in.th/CheckDataDtl.aspx?orgid=04748&amp;balance=%A7%BA%B4%D8%C5%3Cbr/%3E%A7%BA%CA%D1%C1%BE%D1%B9%B8%EC%A1%D1%B9&amp;month=4&amp;year=2020&amp;thetype=%A7%BA%CB%B9%E8%C7%C2%A7%D2%B9"/>
    <hyperlink ref="E671" r:id="rId664" display="http://hfo63.cfo.in.th/CheckDataDtl.aspx?orgid=04748&amp;balance=%A7%BA%B4%D8%C5%3Cbr/%3E%A7%BA%CA%D1%C1%BE%D1%B9%B8%EC%A1%D1%B9&amp;month=4&amp;year=2020&amp;thetype=%A7%BA%CB%B9%E8%C7%C2%A7%D2%B9"/>
    <hyperlink ref="E672" r:id="rId665" display="http://hfo63.cfo.in.th/CheckDataDtl.aspx?orgid=04750&amp;balance=%A7%BA%B4%D8%C5%3Cbr/%3E%A7%BA%CA%D1%C1%BE%D1%B9%B8%EC%A1%D1%B9&amp;month=4&amp;year=2020&amp;thetype=%A7%BA%CB%B9%E8%C7%C2%A7%D2%B9"/>
    <hyperlink ref="E673" r:id="rId666" display="http://hfo63.cfo.in.th/CheckDataDtl.aspx?orgid=04750&amp;balance=%A7%BA%B4%D8%C5%3Cbr/%3E%A7%BA%CA%D1%C1%BE%D1%B9%B8%EC%A1%D1%B9&amp;month=4&amp;year=2020&amp;thetype=%A7%BA%CB%B9%E8%C7%C2%A7%D2%B9"/>
    <hyperlink ref="E674" r:id="rId667" display="http://hfo63.cfo.in.th/CheckDataDtl.aspx?orgid=04751&amp;balance=%A7%BA%B4%D8%C5%3Cbr/%3E%A7%BA%CA%D1%C1%BE%D1%B9%B8%EC%A1%D1%B9&amp;month=4&amp;year=2020&amp;thetype=%A7%BA%CB%B9%E8%C7%C2%A7%D2%B9"/>
    <hyperlink ref="E675" r:id="rId668" display="http://hfo63.cfo.in.th/CheckDataDtl.aspx?orgid=04751&amp;balance=%A7%BA%B4%D8%C5%3Cbr/%3E%A7%BA%CA%D1%C1%BE%D1%B9%B8%EC%A1%D1%B9&amp;month=4&amp;year=2020&amp;thetype=%A7%BA%CB%B9%E8%C7%C2%A7%D2%B9"/>
    <hyperlink ref="E676" r:id="rId669" display="http://hfo63.cfo.in.th/CheckDataDtl.aspx?orgid=04752&amp;balance=%A7%BA%B4%D8%C5%3Cbr/%3E%A7%BA%CA%D1%C1%BE%D1%B9%B8%EC%A1%D1%B9&amp;month=4&amp;year=2020&amp;thetype=%A7%BA%CB%B9%E8%C7%C2%A7%D2%B9"/>
    <hyperlink ref="E677" r:id="rId670" display="http://hfo63.cfo.in.th/CheckDataDtl.aspx?orgid=04752&amp;balance=%A7%BA%B4%D8%C5%3Cbr/%3E%A7%BA%CA%D1%C1%BE%D1%B9%B8%EC%A1%D1%B9&amp;month=4&amp;year=2020&amp;thetype=%A7%BA%CB%B9%E8%C7%C2%A7%D2%B9"/>
    <hyperlink ref="E678" r:id="rId671" display="http://hfo63.cfo.in.th/CheckDataDtl.aspx?orgid=04753&amp;balance=%A7%BA%B4%D8%C5%3Cbr/%3E%A7%BA%CA%D1%C1%BE%D1%B9%B8%EC%A1%D1%B9&amp;month=4&amp;year=2020&amp;thetype=%A7%BA%CB%B9%E8%C7%C2%A7%D2%B9"/>
    <hyperlink ref="E679" r:id="rId672" display="http://hfo63.cfo.in.th/CheckDataDtl.aspx?orgid=04753&amp;balance=%A7%BA%B4%D8%C5%3Cbr/%3E%A7%BA%CA%D1%C1%BE%D1%B9%B8%EC%A1%D1%B9&amp;month=4&amp;year=2020&amp;thetype=%A7%BA%CB%B9%E8%C7%C2%A7%D2%B9"/>
    <hyperlink ref="E680" r:id="rId673" display="http://hfo63.cfo.in.th/CheckDataDtl.aspx?orgid=04754&amp;balance=%A7%BA%B4%D8%C5%3Cbr/%3E%A7%BA%CA%D1%C1%BE%D1%B9%B8%EC%A1%D1%B9&amp;month=4&amp;year=2020&amp;thetype=%A7%BA%CB%B9%E8%C7%C2%A7%D2%B9"/>
    <hyperlink ref="E681" r:id="rId674" display="http://hfo63.cfo.in.th/CheckDataDtl.aspx?orgid=04754&amp;balance=%A7%BA%B4%D8%C5%3Cbr/%3E%A7%BA%CA%D1%C1%BE%D1%B9%B8%EC%A1%D1%B9&amp;month=4&amp;year=2020&amp;thetype=%A7%BA%CB%B9%E8%C7%C2%A7%D2%B9"/>
    <hyperlink ref="E682" r:id="rId675" display="http://hfo63.cfo.in.th/CheckDataDtl.aspx?orgid=04755&amp;balance=%A7%BA%B4%D8%C5%3Cbr/%3E%A7%BA%CA%D1%C1%BE%D1%B9%B8%EC%A1%D1%B9&amp;month=4&amp;year=2020&amp;thetype=%A7%BA%CB%B9%E8%C7%C2%A7%D2%B9"/>
    <hyperlink ref="E683" r:id="rId676" display="http://hfo63.cfo.in.th/CheckDataDtl.aspx?orgid=04755&amp;balance=%A7%BA%B4%D8%C5%3Cbr/%3E%A7%BA%CA%D1%C1%BE%D1%B9%B8%EC%A1%D1%B9&amp;month=4&amp;year=2020&amp;thetype=%A7%BA%CB%B9%E8%C7%C2%A7%D2%B9"/>
    <hyperlink ref="E684" r:id="rId677" display="http://hfo63.cfo.in.th/CheckDataDtl.aspx?orgid=04756&amp;balance=%A7%BA%B4%D8%C5%3Cbr/%3E%A7%BA%CA%D1%C1%BE%D1%B9%B8%EC%A1%D1%B9&amp;month=4&amp;year=2020&amp;thetype=%A7%BA%CB%B9%E8%C7%C2%A7%D2%B9"/>
    <hyperlink ref="E685" r:id="rId678" display="http://hfo63.cfo.in.th/CheckDataDtl.aspx?orgid=04756&amp;balance=%A7%BA%B4%D8%C5%3Cbr/%3E%A7%BA%CA%D1%C1%BE%D1%B9%B8%EC%A1%D1%B9&amp;month=4&amp;year=2020&amp;thetype=%A7%BA%CB%B9%E8%C7%C2%A7%D2%B9"/>
    <hyperlink ref="E686" r:id="rId679" display="http://hfo63.cfo.in.th/CheckDataDtl.aspx?orgid=04757&amp;balance=%A7%BA%B4%D8%C5%3Cbr/%3E%A7%BA%CA%D1%C1%BE%D1%B9%B8%EC%A1%D1%B9&amp;month=4&amp;year=2020&amp;thetype=%A7%BA%CB%B9%E8%C7%C2%A7%D2%B9"/>
    <hyperlink ref="E687" r:id="rId680" display="http://hfo63.cfo.in.th/CheckDataDtl.aspx?orgid=04757&amp;balance=%A7%BA%B4%D8%C5%3Cbr/%3E%A7%BA%CA%D1%C1%BE%D1%B9%B8%EC%A1%D1%B9&amp;month=4&amp;year=2020&amp;thetype=%A7%BA%CB%B9%E8%C7%C2%A7%D2%B9"/>
    <hyperlink ref="E688" r:id="rId681" display="http://hfo63.cfo.in.th/CheckDataDtl.aspx?orgid=04758&amp;balance=%A7%BA%B4%D8%C5%3Cbr/%3E%A7%BA%CA%D1%C1%BE%D1%B9%B8%EC%A1%D1%B9&amp;month=4&amp;year=2020&amp;thetype=%A7%BA%CB%B9%E8%C7%C2%A7%D2%B9"/>
    <hyperlink ref="E689" r:id="rId682" display="http://hfo63.cfo.in.th/CheckDataDtl.aspx?orgid=04758&amp;balance=%A7%BA%B4%D8%C5%3Cbr/%3E%A7%BA%CA%D1%C1%BE%D1%B9%B8%EC%A1%D1%B9&amp;month=4&amp;year=2020&amp;thetype=%A7%BA%CB%B9%E8%C7%C2%A7%D2%B9"/>
    <hyperlink ref="E690" r:id="rId683" display="http://hfo63.cfo.in.th/CheckDataDtl.aspx?orgid=04759&amp;balance=%A7%BA%B4%D8%C5%3Cbr/%3E%A7%BA%CA%D1%C1%BE%D1%B9%B8%EC%A1%D1%B9&amp;month=4&amp;year=2020&amp;thetype=%A7%BA%CB%B9%E8%C7%C2%A7%D2%B9"/>
    <hyperlink ref="E691" r:id="rId684" display="http://hfo63.cfo.in.th/CheckDataDtl.aspx?orgid=04759&amp;balance=%A7%BA%B4%D8%C5%3Cbr/%3E%A7%BA%CA%D1%C1%BE%D1%B9%B8%EC%A1%D1%B9&amp;month=4&amp;year=2020&amp;thetype=%A7%BA%CB%B9%E8%C7%C2%A7%D2%B9"/>
    <hyperlink ref="E692" r:id="rId685" display="http://hfo63.cfo.in.th/CheckDataDtl.aspx?orgid=04760&amp;balance=%A7%BA%B4%D8%C5%3Cbr/%3E%A7%BA%CA%D1%C1%BE%D1%B9%B8%EC%A1%D1%B9&amp;month=4&amp;year=2020&amp;thetype=%A7%BA%CB%B9%E8%C7%C2%A7%D2%B9"/>
    <hyperlink ref="E693" r:id="rId686" display="http://hfo63.cfo.in.th/CheckDataDtl.aspx?orgid=04760&amp;balance=%A7%BA%B4%D8%C5%3Cbr/%3E%A7%BA%CA%D1%C1%BE%D1%B9%B8%EC%A1%D1%B9&amp;month=4&amp;year=2020&amp;thetype=%A7%BA%CB%B9%E8%C7%C2%A7%D2%B9"/>
    <hyperlink ref="E694" r:id="rId687" display="http://hfo63.cfo.in.th/CheckDataDtl.aspx?orgid=04761&amp;balance=%A7%BA%B4%D8%C5%3Cbr/%3E%A7%BA%CA%D1%C1%BE%D1%B9%B8%EC%A1%D1%B9&amp;month=4&amp;year=2020&amp;thetype=%A7%BA%CB%B9%E8%C7%C2%A7%D2%B9"/>
    <hyperlink ref="E695" r:id="rId688" display="http://hfo63.cfo.in.th/CheckDataDtl.aspx?orgid=04761&amp;balance=%A7%BA%B4%D8%C5%3Cbr/%3E%A7%BA%CA%D1%C1%BE%D1%B9%B8%EC%A1%D1%B9&amp;month=4&amp;year=2020&amp;thetype=%A7%BA%CB%B9%E8%C7%C2%A7%D2%B9"/>
    <hyperlink ref="E696" r:id="rId689" display="http://hfo63.cfo.in.th/CheckDataDtl.aspx?orgid=04762&amp;balance=%A7%BA%B4%D8%C5%3Cbr/%3E%A7%BA%CA%D1%C1%BE%D1%B9%B8%EC%A1%D1%B9&amp;month=4&amp;year=2020&amp;thetype=%A7%BA%CB%B9%E8%C7%C2%A7%D2%B9"/>
    <hyperlink ref="E697" r:id="rId690" display="http://hfo63.cfo.in.th/CheckDataDtl.aspx?orgid=04762&amp;balance=%A7%BA%B4%D8%C5%3Cbr/%3E%A7%BA%CA%D1%C1%BE%D1%B9%B8%EC%A1%D1%B9&amp;month=4&amp;year=2020&amp;thetype=%A7%BA%CB%B9%E8%C7%C2%A7%D2%B9"/>
    <hyperlink ref="E698" r:id="rId691" display="http://hfo63.cfo.in.th/CheckDataDtl.aspx?orgid=04763&amp;balance=%A7%BA%B4%D8%C5%3Cbr/%3E%A7%BA%CA%D1%C1%BE%D1%B9%B8%EC%A1%D1%B9&amp;month=4&amp;year=2020&amp;thetype=%A7%BA%CB%B9%E8%C7%C2%A7%D2%B9"/>
    <hyperlink ref="E699" r:id="rId692" display="http://hfo63.cfo.in.th/CheckDataDtl.aspx?orgid=04763&amp;balance=%A7%BA%B4%D8%C5%3Cbr/%3E%A7%BA%CA%D1%C1%BE%D1%B9%B8%EC%A1%D1%B9&amp;month=4&amp;year=2020&amp;thetype=%A7%BA%CB%B9%E8%C7%C2%A7%D2%B9"/>
    <hyperlink ref="E700" r:id="rId693" display="http://hfo63.cfo.in.th/CheckDataDtl.aspx?orgid=04764&amp;balance=%A7%BA%B4%D8%C5%3Cbr/%3E%A7%BA%CA%D1%C1%BE%D1%B9%B8%EC%A1%D1%B9&amp;month=4&amp;year=2020&amp;thetype=%A7%BA%CB%B9%E8%C7%C2%A7%D2%B9"/>
    <hyperlink ref="E701" r:id="rId694" display="http://hfo63.cfo.in.th/CheckDataDtl.aspx?orgid=04764&amp;balance=%A7%BA%B4%D8%C5%3Cbr/%3E%A7%BA%CA%D1%C1%BE%D1%B9%B8%EC%A1%D1%B9&amp;month=4&amp;year=2020&amp;thetype=%A7%BA%CB%B9%E8%C7%C2%A7%D2%B9"/>
    <hyperlink ref="E702" r:id="rId695" display="http://hfo63.cfo.in.th/CheckDataDtl.aspx?orgid=04765&amp;balance=%A7%BA%B4%D8%C5%3Cbr/%3E%A7%BA%CA%D1%C1%BE%D1%B9%B8%EC%A1%D1%B9&amp;month=4&amp;year=2020&amp;thetype=%A7%BA%CB%B9%E8%C7%C2%A7%D2%B9"/>
    <hyperlink ref="E703" r:id="rId696" display="http://hfo63.cfo.in.th/CheckDataDtl.aspx?orgid=04765&amp;balance=%A7%BA%B4%D8%C5%3Cbr/%3E%A7%BA%CA%D1%C1%BE%D1%B9%B8%EC%A1%D1%B9&amp;month=4&amp;year=2020&amp;thetype=%A7%BA%CB%B9%E8%C7%C2%A7%D2%B9"/>
    <hyperlink ref="E704" r:id="rId697" display="http://hfo63.cfo.in.th/CheckDataDtl.aspx?orgid=04766&amp;balance=%A7%BA%B4%D8%C5%3Cbr/%3E%A7%BA%CA%D1%C1%BE%D1%B9%B8%EC%A1%D1%B9&amp;month=4&amp;year=2020&amp;thetype=%A7%BA%CB%B9%E8%C7%C2%A7%D2%B9"/>
    <hyperlink ref="E705" r:id="rId698" display="http://hfo63.cfo.in.th/CheckDataDtl.aspx?orgid=04766&amp;balance=%A7%BA%B4%D8%C5%3Cbr/%3E%A7%BA%CA%D1%C1%BE%D1%B9%B8%EC%A1%D1%B9&amp;month=4&amp;year=2020&amp;thetype=%A7%BA%CB%B9%E8%C7%C2%A7%D2%B9"/>
    <hyperlink ref="E706" r:id="rId699" display="http://hfo63.cfo.in.th/CheckDataDtl.aspx?orgid=04767&amp;balance=%A7%BA%B4%D8%C5%3Cbr/%3E%A7%BA%CA%D1%C1%BE%D1%B9%B8%EC%A1%D1%B9&amp;month=4&amp;year=2020&amp;thetype=%A7%BA%CB%B9%E8%C7%C2%A7%D2%B9"/>
    <hyperlink ref="E707" r:id="rId700" display="http://hfo63.cfo.in.th/CheckDataDtl.aspx?orgid=04767&amp;balance=%A7%BA%B4%D8%C5%3Cbr/%3E%A7%BA%CA%D1%C1%BE%D1%B9%B8%EC%A1%D1%B9&amp;month=4&amp;year=2020&amp;thetype=%A7%BA%CB%B9%E8%C7%C2%A7%D2%B9"/>
    <hyperlink ref="E708" r:id="rId701" display="http://hfo63.cfo.in.th/CheckDataDtl.aspx?orgid=04768&amp;balance=%A7%BA%B4%D8%C5%3Cbr/%3E%A7%BA%CA%D1%C1%BE%D1%B9%B8%EC%A1%D1%B9&amp;month=4&amp;year=2020&amp;thetype=%A7%BA%CB%B9%E8%C7%C2%A7%D2%B9"/>
    <hyperlink ref="E709" r:id="rId702" display="http://hfo63.cfo.in.th/CheckDataDtl.aspx?orgid=04768&amp;balance=%A7%BA%B4%D8%C5%3Cbr/%3E%A7%BA%CA%D1%C1%BE%D1%B9%B8%EC%A1%D1%B9&amp;month=4&amp;year=2020&amp;thetype=%A7%BA%CB%B9%E8%C7%C2%A7%D2%B9"/>
    <hyperlink ref="E710" r:id="rId703" display="http://hfo63.cfo.in.th/CheckDataDtl.aspx?orgid=04769&amp;balance=%A7%BA%B4%D8%C5%3Cbr/%3E%A7%BA%CA%D1%C1%BE%D1%B9%B8%EC%A1%D1%B9&amp;month=4&amp;year=2020&amp;thetype=%A7%BA%CB%B9%E8%C7%C2%A7%D2%B9"/>
    <hyperlink ref="E711" r:id="rId704" display="http://hfo63.cfo.in.th/CheckDataDtl.aspx?orgid=04769&amp;balance=%A7%BA%B4%D8%C5%3Cbr/%3E%A7%BA%CA%D1%C1%BE%D1%B9%B8%EC%A1%D1%B9&amp;month=4&amp;year=2020&amp;thetype=%A7%BA%CB%B9%E8%C7%C2%A7%D2%B9"/>
    <hyperlink ref="E712" r:id="rId705" display="http://hfo63.cfo.in.th/CheckDataDtl.aspx?orgid=04770&amp;balance=%A7%BA%B4%D8%C5%3Cbr/%3E%A7%BA%CA%D1%C1%BE%D1%B9%B8%EC%A1%D1%B9&amp;month=4&amp;year=2020&amp;thetype=%A7%BA%CB%B9%E8%C7%C2%A7%D2%B9"/>
    <hyperlink ref="E713" r:id="rId706" display="http://hfo63.cfo.in.th/CheckDataDtl.aspx?orgid=04770&amp;balance=%A7%BA%B4%D8%C5%3Cbr/%3E%A7%BA%CA%D1%C1%BE%D1%B9%B8%EC%A1%D1%B9&amp;month=4&amp;year=2020&amp;thetype=%A7%BA%CB%B9%E8%C7%C2%A7%D2%B9"/>
    <hyperlink ref="E714" r:id="rId707" display="http://hfo63.cfo.in.th/CheckDataDtl.aspx?orgid=04771&amp;balance=%A7%BA%B4%D8%C5%3Cbr/%3E%A7%BA%CA%D1%C1%BE%D1%B9%B8%EC%A1%D1%B9&amp;month=4&amp;year=2020&amp;thetype=%A7%BA%CB%B9%E8%C7%C2%A7%D2%B9"/>
    <hyperlink ref="E715" r:id="rId708" display="http://hfo63.cfo.in.th/CheckDataDtl.aspx?orgid=04771&amp;balance=%A7%BA%B4%D8%C5%3Cbr/%3E%A7%BA%CA%D1%C1%BE%D1%B9%B8%EC%A1%D1%B9&amp;month=4&amp;year=2020&amp;thetype=%A7%BA%CB%B9%E8%C7%C2%A7%D2%B9"/>
    <hyperlink ref="E716" r:id="rId709" display="http://hfo63.cfo.in.th/CheckDataDtl.aspx?orgid=04772&amp;balance=%A7%BA%B4%D8%C5%3Cbr/%3E%A7%BA%CA%D1%C1%BE%D1%B9%B8%EC%A1%D1%B9&amp;month=4&amp;year=2020&amp;thetype=%A7%BA%CB%B9%E8%C7%C2%A7%D2%B9"/>
    <hyperlink ref="E717" r:id="rId710" display="http://hfo63.cfo.in.th/CheckDataDtl.aspx?orgid=04772&amp;balance=%A7%BA%B4%D8%C5%3Cbr/%3E%A7%BA%CA%D1%C1%BE%D1%B9%B8%EC%A1%D1%B9&amp;month=4&amp;year=2020&amp;thetype=%A7%BA%CB%B9%E8%C7%C2%A7%D2%B9"/>
    <hyperlink ref="E718" r:id="rId711" display="http://hfo63.cfo.in.th/CheckDataDtl.aspx?orgid=04773&amp;balance=%A7%BA%B4%D8%C5%3Cbr/%3E%A7%BA%CA%D1%C1%BE%D1%B9%B8%EC%A1%D1%B9&amp;month=4&amp;year=2020&amp;thetype=%A7%BA%CB%B9%E8%C7%C2%A7%D2%B9"/>
    <hyperlink ref="E719" r:id="rId712" display="http://hfo63.cfo.in.th/CheckDataDtl.aspx?orgid=04773&amp;balance=%A7%BA%B4%D8%C5%3Cbr/%3E%A7%BA%CA%D1%C1%BE%D1%B9%B8%EC%A1%D1%B9&amp;month=4&amp;year=2020&amp;thetype=%A7%BA%CB%B9%E8%C7%C2%A7%D2%B9"/>
    <hyperlink ref="E720" r:id="rId713" display="http://hfo63.cfo.in.th/CheckDataDtl.aspx?orgid=04774&amp;balance=%A7%BA%B4%D8%C5%3Cbr/%3E%A7%BA%CA%D1%C1%BE%D1%B9%B8%EC%A1%D1%B9&amp;month=4&amp;year=2020&amp;thetype=%A7%BA%CB%B9%E8%C7%C2%A7%D2%B9"/>
    <hyperlink ref="E721" r:id="rId714" display="http://hfo63.cfo.in.th/CheckDataDtl.aspx?orgid=04774&amp;balance=%A7%BA%B4%D8%C5%3Cbr/%3E%A7%BA%CA%D1%C1%BE%D1%B9%B8%EC%A1%D1%B9&amp;month=4&amp;year=2020&amp;thetype=%A7%BA%CB%B9%E8%C7%C2%A7%D2%B9"/>
    <hyperlink ref="E722" r:id="rId715" display="http://hfo63.cfo.in.th/CheckDataDtl.aspx?orgid=04775&amp;balance=%A7%BA%B4%D8%C5%3Cbr/%3E%A7%BA%CA%D1%C1%BE%D1%B9%B8%EC%A1%D1%B9&amp;month=4&amp;year=2020&amp;thetype=%A7%BA%CB%B9%E8%C7%C2%A7%D2%B9"/>
    <hyperlink ref="E723" r:id="rId716" display="http://hfo63.cfo.in.th/CheckDataDtl.aspx?orgid=04775&amp;balance=%A7%BA%B4%D8%C5%3Cbr/%3E%A7%BA%CA%D1%C1%BE%D1%B9%B8%EC%A1%D1%B9&amp;month=4&amp;year=2020&amp;thetype=%A7%BA%CB%B9%E8%C7%C2%A7%D2%B9"/>
    <hyperlink ref="E724" r:id="rId717" display="http://hfo63.cfo.in.th/CheckDataDtl.aspx?orgid=04776&amp;balance=%A7%BA%B4%D8%C5%3Cbr/%3E%A7%BA%CA%D1%C1%BE%D1%B9%B8%EC%A1%D1%B9&amp;month=4&amp;year=2020&amp;thetype=%A7%BA%CB%B9%E8%C7%C2%A7%D2%B9"/>
    <hyperlink ref="E725" r:id="rId718" display="http://hfo63.cfo.in.th/CheckDataDtl.aspx?orgid=04776&amp;balance=%A7%BA%B4%D8%C5%3Cbr/%3E%A7%BA%CA%D1%C1%BE%D1%B9%B8%EC%A1%D1%B9&amp;month=4&amp;year=2020&amp;thetype=%A7%BA%CB%B9%E8%C7%C2%A7%D2%B9"/>
    <hyperlink ref="E726" r:id="rId719" display="http://hfo63.cfo.in.th/CheckDataDtl.aspx?orgid=04777&amp;balance=%A7%BA%B4%D8%C5%3Cbr/%3E%A7%BA%CA%D1%C1%BE%D1%B9%B8%EC%A1%D1%B9&amp;month=4&amp;year=2020&amp;thetype=%A7%BA%CB%B9%E8%C7%C2%A7%D2%B9"/>
    <hyperlink ref="E727" r:id="rId720" display="http://hfo63.cfo.in.th/CheckDataDtl.aspx?orgid=04777&amp;balance=%A7%BA%B4%D8%C5%3Cbr/%3E%A7%BA%CA%D1%C1%BE%D1%B9%B8%EC%A1%D1%B9&amp;month=4&amp;year=2020&amp;thetype=%A7%BA%CB%B9%E8%C7%C2%A7%D2%B9"/>
    <hyperlink ref="E728" r:id="rId721" display="http://hfo63.cfo.in.th/CheckDataDtl.aspx?orgid=04778&amp;balance=%A7%BA%B4%D8%C5%3Cbr/%3E%A7%BA%CA%D1%C1%BE%D1%B9%B8%EC%A1%D1%B9&amp;month=4&amp;year=2020&amp;thetype=%A7%BA%CB%B9%E8%C7%C2%A7%D2%B9"/>
    <hyperlink ref="E729" r:id="rId722" display="http://hfo63.cfo.in.th/CheckDataDtl.aspx?orgid=04778&amp;balance=%A7%BA%B4%D8%C5%3Cbr/%3E%A7%BA%CA%D1%C1%BE%D1%B9%B8%EC%A1%D1%B9&amp;month=4&amp;year=2020&amp;thetype=%A7%BA%CB%B9%E8%C7%C2%A7%D2%B9"/>
    <hyperlink ref="E730" r:id="rId723" display="http://hfo63.cfo.in.th/CheckDataDtl.aspx?orgid=04780&amp;balance=%A7%BA%B4%D8%C5%3Cbr/%3E%A7%BA%CA%D1%C1%BE%D1%B9%B8%EC%A1%D1%B9&amp;month=4&amp;year=2020&amp;thetype=%A7%BA%CB%B9%E8%C7%C2%A7%D2%B9"/>
    <hyperlink ref="E731" r:id="rId724" display="http://hfo63.cfo.in.th/CheckDataDtl.aspx?orgid=04780&amp;balance=%A7%BA%B4%D8%C5%3Cbr/%3E%A7%BA%CA%D1%C1%BE%D1%B9%B8%EC%A1%D1%B9&amp;month=4&amp;year=2020&amp;thetype=%A7%BA%CB%B9%E8%C7%C2%A7%D2%B9"/>
    <hyperlink ref="E732" r:id="rId725" display="http://hfo63.cfo.in.th/CheckDataDtl.aspx?orgid=04781&amp;balance=%A7%BA%B4%D8%C5%3Cbr/%3E%A7%BA%CA%D1%C1%BE%D1%B9%B8%EC%A1%D1%B9&amp;month=4&amp;year=2020&amp;thetype=%A7%BA%CB%B9%E8%C7%C2%A7%D2%B9"/>
    <hyperlink ref="E733" r:id="rId726" display="http://hfo63.cfo.in.th/CheckDataDtl.aspx?orgid=04781&amp;balance=%A7%BA%B4%D8%C5%3Cbr/%3E%A7%BA%CA%D1%C1%BE%D1%B9%B8%EC%A1%D1%B9&amp;month=4&amp;year=2020&amp;thetype=%A7%BA%CB%B9%E8%C7%C2%A7%D2%B9"/>
    <hyperlink ref="E734" r:id="rId727" display="http://hfo63.cfo.in.th/CheckDataDtl.aspx?orgid=10234&amp;balance=%A7%BA%B4%D8%C5%3Cbr/%3E%A7%BA%CA%D1%C1%BE%D1%B9%B8%EC%A1%D1%B9&amp;month=4&amp;year=2020&amp;thetype=%A7%BA%CB%B9%E8%C7%C2%A7%D2%B9"/>
    <hyperlink ref="E735" r:id="rId728" display="http://hfo63.cfo.in.th/CheckDataDtl.aspx?orgid=10234&amp;balance=%A7%BA%B4%D8%C5%3Cbr/%3E%A7%BA%CA%D1%C1%BE%D1%B9%B8%EC%A1%D1%B9&amp;month=4&amp;year=2020&amp;thetype=%A7%BA%CB%B9%E8%C7%C2%A7%D2%B9"/>
    <hyperlink ref="E736" r:id="rId729" display="http://hfo63.cfo.in.th/CheckDataDtl.aspx?orgid=10705&amp;balance=%A7%BA%B4%D8%C5%3Cbr/%3E%A7%BA%CA%D1%C1%BE%D1%B9%B8%EC%A1%D1%B9&amp;month=4&amp;year=2020&amp;thetype=%A7%BA%CB%B9%E8%C7%C2%A7%D2%B9"/>
    <hyperlink ref="E737" r:id="rId730" display="http://hfo63.cfo.in.th/CheckDataDtl.aspx?orgid=10705&amp;balance=%A7%BA%B4%D8%C5%3Cbr/%3E%A7%BA%CA%D1%C1%BE%D1%B9%B8%EC%A1%D1%B9&amp;month=4&amp;year=2020&amp;thetype=%A7%BA%CB%B9%E8%C7%C2%A7%D2%B9"/>
    <hyperlink ref="E738" r:id="rId731" display="http://hfo63.cfo.in.th/CheckDataDtl.aspx?orgid=11030&amp;balance=%A7%BA%B4%D8%C5%3Cbr/%3E%A7%BA%CA%D1%C1%BE%D1%B9%B8%EC%A1%D1%B9&amp;month=4&amp;year=2020&amp;thetype=%A7%BA%CB%B9%E8%C7%C2%A7%D2%B9"/>
    <hyperlink ref="E739" r:id="rId732" display="http://hfo63.cfo.in.th/CheckDataDtl.aspx?orgid=11030&amp;balance=%A7%BA%B4%D8%C5%3Cbr/%3E%A7%BA%CA%D1%C1%BE%D1%B9%B8%EC%A1%D1%B9&amp;month=4&amp;year=2020&amp;thetype=%A7%BA%CB%B9%E8%C7%C2%A7%D2%B9"/>
    <hyperlink ref="E740" r:id="rId733" display="http://hfo63.cfo.in.th/CheckDataDtl.aspx?orgid=11031&amp;balance=%A7%BA%B4%D8%C5%3Cbr/%3E%A7%BA%CA%D1%C1%BE%D1%B9%B8%EC%A1%D1%B9&amp;month=4&amp;year=2020&amp;thetype=%A7%BA%CB%B9%E8%C7%C2%A7%D2%B9"/>
    <hyperlink ref="E741" r:id="rId734" display="http://hfo63.cfo.in.th/CheckDataDtl.aspx?orgid=11031&amp;balance=%A7%BA%B4%D8%C5%3Cbr/%3E%A7%BA%CA%D1%C1%BE%D1%B9%B8%EC%A1%D1%B9&amp;month=4&amp;year=2020&amp;thetype=%A7%BA%CB%B9%E8%C7%C2%A7%D2%B9"/>
    <hyperlink ref="E742" r:id="rId735" display="http://hfo63.cfo.in.th/CheckDataDtl.aspx?orgid=11032&amp;balance=%A7%BA%B4%D8%C5%3Cbr/%3E%A7%BA%CA%D1%C1%BE%D1%B9%B8%EC%A1%D1%B9&amp;month=4&amp;year=2020&amp;thetype=%A7%BA%CB%B9%E8%C7%C2%A7%D2%B9"/>
    <hyperlink ref="E743" r:id="rId736" display="http://hfo63.cfo.in.th/CheckDataDtl.aspx?orgid=11032&amp;balance=%A7%BA%B4%D8%C5%3Cbr/%3E%A7%BA%CA%D1%C1%BE%D1%B9%B8%EC%A1%D1%B9&amp;month=4&amp;year=2020&amp;thetype=%A7%BA%CB%B9%E8%C7%C2%A7%D2%B9"/>
    <hyperlink ref="E744" r:id="rId737" display="http://hfo63.cfo.in.th/CheckDataDtl.aspx?orgid=11033&amp;balance=%A7%BA%B4%D8%C5%3Cbr/%3E%A7%BA%CA%D1%C1%BE%D1%B9%B8%EC%A1%D1%B9&amp;month=4&amp;year=2020&amp;thetype=%A7%BA%CB%B9%E8%C7%C2%A7%D2%B9"/>
    <hyperlink ref="E745" r:id="rId738" display="http://hfo63.cfo.in.th/CheckDataDtl.aspx?orgid=11033&amp;balance=%A7%BA%B4%D8%C5%3Cbr/%3E%A7%BA%CA%D1%C1%BE%D1%B9%B8%EC%A1%D1%B9&amp;month=4&amp;year=2020&amp;thetype=%A7%BA%CB%B9%E8%C7%C2%A7%D2%B9"/>
    <hyperlink ref="E746" r:id="rId739" display="http://hfo63.cfo.in.th/CheckDataDtl.aspx?orgid=11034&amp;balance=%A7%BA%B4%D8%C5%3Cbr/%3E%A7%BA%CA%D1%C1%BE%D1%B9%B8%EC%A1%D1%B9&amp;month=4&amp;year=2020&amp;thetype=%A7%BA%CB%B9%E8%C7%C2%A7%D2%B9"/>
    <hyperlink ref="E747" r:id="rId740" display="http://hfo63.cfo.in.th/CheckDataDtl.aspx?orgid=11034&amp;balance=%A7%BA%B4%D8%C5%3Cbr/%3E%A7%BA%CA%D1%C1%BE%D1%B9%B8%EC%A1%D1%B9&amp;month=4&amp;year=2020&amp;thetype=%A7%BA%CB%B9%E8%C7%C2%A7%D2%B9"/>
    <hyperlink ref="E748" r:id="rId741" display="http://hfo63.cfo.in.th/CheckDataDtl.aspx?orgid=11035&amp;balance=%A7%BA%B4%D8%C5%3Cbr/%3E%A7%BA%CA%D1%C1%BE%D1%B9%B8%EC%A1%D1%B9&amp;month=4&amp;year=2020&amp;thetype=%A7%BA%CB%B9%E8%C7%C2%A7%D2%B9"/>
    <hyperlink ref="E749" r:id="rId742" display="http://hfo63.cfo.in.th/CheckDataDtl.aspx?orgid=11035&amp;balance=%A7%BA%B4%D8%C5%3Cbr/%3E%A7%BA%CA%D1%C1%BE%D1%B9%B8%EC%A1%D1%B9&amp;month=4&amp;year=2020&amp;thetype=%A7%BA%CB%B9%E8%C7%C2%A7%D2%B9"/>
    <hyperlink ref="E750" r:id="rId743" display="http://hfo63.cfo.in.th/CheckDataDtl.aspx?orgid=11036&amp;balance=%A7%BA%B4%D8%C5%3Cbr/%3E%A7%BA%CA%D1%C1%BE%D1%B9%B8%EC%A1%D1%B9&amp;month=4&amp;year=2020&amp;thetype=%A7%BA%CB%B9%E8%C7%C2%A7%D2%B9"/>
    <hyperlink ref="E751" r:id="rId744" display="http://hfo63.cfo.in.th/CheckDataDtl.aspx?orgid=11036&amp;balance=%A7%BA%B4%D8%C5%3Cbr/%3E%A7%BA%CA%D1%C1%BE%D1%B9%B8%EC%A1%D1%B9&amp;month=4&amp;year=2020&amp;thetype=%A7%BA%CB%B9%E8%C7%C2%A7%D2%B9"/>
    <hyperlink ref="E752" r:id="rId745" display="http://hfo63.cfo.in.th/CheckDataDtl.aspx?orgid=11037&amp;balance=%A7%BA%B4%D8%C5%3Cbr/%3E%A7%BA%CA%D1%C1%BE%D1%B9%B8%EC%A1%D1%B9&amp;month=4&amp;year=2020&amp;thetype=%A7%BA%CB%B9%E8%C7%C2%A7%D2%B9"/>
    <hyperlink ref="E753" r:id="rId746" display="http://hfo63.cfo.in.th/CheckDataDtl.aspx?orgid=11037&amp;balance=%A7%BA%B4%D8%C5%3Cbr/%3E%A7%BA%CA%D1%C1%BE%D1%B9%B8%EC%A1%D1%B9&amp;month=4&amp;year=2020&amp;thetype=%A7%BA%CB%B9%E8%C7%C2%A7%D2%B9"/>
    <hyperlink ref="E754" r:id="rId747" display="http://hfo63.cfo.in.th/CheckDataDtl.aspx?orgid=11038&amp;balance=%A7%BA%B4%D8%C5%3Cbr/%3E%A7%BA%CA%D1%C1%BE%D1%B9%B8%EC%A1%D1%B9&amp;month=4&amp;year=2020&amp;thetype=%A7%BA%CB%B9%E8%C7%C2%A7%D2%B9"/>
    <hyperlink ref="E755" r:id="rId748" display="http://hfo63.cfo.in.th/CheckDataDtl.aspx?orgid=11038&amp;balance=%A7%BA%B4%D8%C5%3Cbr/%3E%A7%BA%CA%D1%C1%BE%D1%B9%B8%EC%A1%D1%B9&amp;month=4&amp;year=2020&amp;thetype=%A7%BA%CB%B9%E8%C7%C2%A7%D2%B9"/>
    <hyperlink ref="E756" r:id="rId749" display="http://hfo63.cfo.in.th/CheckDataDtl.aspx?orgid=11039&amp;balance=%A7%BA%B4%D8%C5%3Cbr/%3E%A7%BA%CA%D1%C1%BE%D1%B9%B8%EC%A1%D1%B9&amp;month=4&amp;year=2020&amp;thetype=%A7%BA%CB%B9%E8%C7%C2%A7%D2%B9"/>
    <hyperlink ref="E757" r:id="rId750" display="http://hfo63.cfo.in.th/CheckDataDtl.aspx?orgid=11039&amp;balance=%A7%BA%B4%D8%C5%3Cbr/%3E%A7%BA%CA%D1%C1%BE%D1%B9%B8%EC%A1%D1%B9&amp;month=4&amp;year=2020&amp;thetype=%A7%BA%CB%B9%E8%C7%C2%A7%D2%B9"/>
    <hyperlink ref="E758" r:id="rId751" display="http://hfo63.cfo.in.th/CheckDataDtl.aspx?orgid=11447&amp;balance=%A7%BA%B4%D8%C5%3Cbr/%3E%A7%BA%CA%D1%C1%BE%D1%B9%B8%EC%A1%D1%B9&amp;month=4&amp;year=2020&amp;thetype=%A7%BA%CB%B9%E8%C7%C2%A7%D2%B9"/>
    <hyperlink ref="E759" r:id="rId752" display="http://hfo63.cfo.in.th/CheckDataDtl.aspx?orgid=11447&amp;balance=%A7%BA%B4%D8%C5%3Cbr/%3E%A7%BA%CA%D1%C1%BE%D1%B9%B8%EC%A1%D1%B9&amp;month=4&amp;year=2020&amp;thetype=%A7%BA%CB%B9%E8%C7%C2%A7%D2%B9"/>
    <hyperlink ref="E760" r:id="rId753" display="http://hfo63.cfo.in.th/CheckDataDtl.aspx?orgid=13924&amp;balance=%A7%BA%B4%D8%C5%3Cbr/%3E%A7%BA%CA%D1%C1%BE%D1%B9%B8%EC%A1%D1%B9&amp;month=4&amp;year=2020&amp;thetype=%A7%BA%CB%B9%E8%C7%C2%A7%D2%B9"/>
    <hyperlink ref="E761" r:id="rId754" display="http://hfo63.cfo.in.th/CheckDataDtl.aspx?orgid=13924&amp;balance=%A7%BA%B4%D8%C5%3Cbr/%3E%A7%BA%CA%D1%C1%BE%D1%B9%B8%EC%A1%D1%B9&amp;month=4&amp;year=2020&amp;thetype=%A7%BA%CB%B9%E8%C7%C2%A7%D2%B9"/>
    <hyperlink ref="E762" r:id="rId755" display="http://hfo63.cfo.in.th/CheckDataDtl.aspx?orgid=13925&amp;balance=%A7%BA%B4%D8%C5%3Cbr/%3E%A7%BA%CA%D1%C1%BE%D1%B9%B8%EC%A1%D1%B9&amp;month=4&amp;year=2020&amp;thetype=%A7%BA%CB%B9%E8%C7%C2%A7%D2%B9"/>
    <hyperlink ref="E763" r:id="rId756" display="http://hfo63.cfo.in.th/CheckDataDtl.aspx?orgid=13925&amp;balance=%A7%BA%B4%D8%C5%3Cbr/%3E%A7%BA%CA%D1%C1%BE%D1%B9%B8%EC%A1%D1%B9&amp;month=4&amp;year=2020&amp;thetype=%A7%BA%CB%B9%E8%C7%C2%A7%D2%B9"/>
    <hyperlink ref="E764" r:id="rId757" display="http://hfo63.cfo.in.th/CheckDataDtl.aspx?orgid=13926&amp;balance=%A7%BA%B4%D8%C5%3Cbr/%3E%A7%BA%CA%D1%C1%BE%D1%B9%B8%EC%A1%D1%B9&amp;month=4&amp;year=2020&amp;thetype=%A7%BA%CB%B9%E8%C7%C2%A7%D2%B9"/>
    <hyperlink ref="E765" r:id="rId758" display="http://hfo63.cfo.in.th/CheckDataDtl.aspx?orgid=13926&amp;balance=%A7%BA%B4%D8%C5%3Cbr/%3E%A7%BA%CA%D1%C1%BE%D1%B9%B8%EC%A1%D1%B9&amp;month=4&amp;year=2020&amp;thetype=%A7%BA%CB%B9%E8%C7%C2%A7%D2%B9"/>
    <hyperlink ref="E766" r:id="rId759" display="http://hfo63.cfo.in.th/CheckDataDtl.aspx?orgid=13927&amp;balance=%A7%BA%B4%D8%C5%3Cbr/%3E%A7%BA%CA%D1%C1%BE%D1%B9%B8%EC%A1%D1%B9&amp;month=4&amp;year=2020&amp;thetype=%A7%BA%CB%B9%E8%C7%C2%A7%D2%B9"/>
    <hyperlink ref="E767" r:id="rId760" display="http://hfo63.cfo.in.th/CheckDataDtl.aspx?orgid=13927&amp;balance=%A7%BA%B4%D8%C5%3Cbr/%3E%A7%BA%CA%D1%C1%BE%D1%B9%B8%EC%A1%D1%B9&amp;month=4&amp;year=2020&amp;thetype=%A7%BA%CB%B9%E8%C7%C2%A7%D2%B9"/>
    <hyperlink ref="E768" r:id="rId761" display="http://hfo63.cfo.in.th/CheckDataDtl.aspx?orgid=13928&amp;balance=%A7%BA%B4%D8%C5%3Cbr/%3E%A7%BA%CA%D1%C1%BE%D1%B9%B8%EC%A1%D1%B9&amp;month=4&amp;year=2020&amp;thetype=%A7%BA%CB%B9%E8%C7%C2%A7%D2%B9"/>
    <hyperlink ref="E769" r:id="rId762" display="http://hfo63.cfo.in.th/CheckDataDtl.aspx?orgid=13928&amp;balance=%A7%BA%B4%D8%C5%3Cbr/%3E%A7%BA%CA%D1%C1%BE%D1%B9%B8%EC%A1%D1%B9&amp;month=4&amp;year=2020&amp;thetype=%A7%BA%CB%B9%E8%C7%C2%A7%D2%B9"/>
    <hyperlink ref="E770" r:id="rId763" display="http://hfo63.cfo.in.th/CheckDataDtl.aspx?orgid=13929&amp;balance=%A7%BA%B4%D8%C5%3Cbr/%3E%A7%BA%CA%D1%C1%BE%D1%B9%B8%EC%A1%D1%B9&amp;month=4&amp;year=2020&amp;thetype=%A7%BA%CB%B9%E8%C7%C2%A7%D2%B9"/>
    <hyperlink ref="E771" r:id="rId764" display="http://hfo63.cfo.in.th/CheckDataDtl.aspx?orgid=13929&amp;balance=%A7%BA%B4%D8%C5%3Cbr/%3E%A7%BA%CA%D1%C1%BE%D1%B9%B8%EC%A1%D1%B9&amp;month=4&amp;year=2020&amp;thetype=%A7%BA%CB%B9%E8%C7%C2%A7%D2%B9"/>
    <hyperlink ref="E772" r:id="rId765" display="http://hfo63.cfo.in.th/CheckDataDtl.aspx?orgid=13930&amp;balance=%A7%BA%B4%D8%C5%3Cbr/%3E%A7%BA%CA%D1%C1%BE%D1%B9%B8%EC%A1%D1%B9&amp;month=4&amp;year=2020&amp;thetype=%A7%BA%CB%B9%E8%C7%C2%A7%D2%B9"/>
    <hyperlink ref="E773" r:id="rId766" display="http://hfo63.cfo.in.th/CheckDataDtl.aspx?orgid=13930&amp;balance=%A7%BA%B4%D8%C5%3Cbr/%3E%A7%BA%CA%D1%C1%BE%D1%B9%B8%EC%A1%D1%B9&amp;month=4&amp;year=2020&amp;thetype=%A7%BA%CB%B9%E8%C7%C2%A7%D2%B9"/>
    <hyperlink ref="E774" r:id="rId767" display="http://hfo63.cfo.in.th/CheckDataDtl.aspx?orgid=14133&amp;balance=%A7%BA%B4%D8%C5%3Cbr/%3E%A7%BA%CA%D1%C1%BE%D1%B9%B8%EC%A1%D1%B9&amp;month=4&amp;year=2020&amp;thetype=%A7%BA%CB%B9%E8%C7%C2%A7%D2%B9"/>
    <hyperlink ref="E775" r:id="rId768" display="http://hfo63.cfo.in.th/CheckDataDtl.aspx?orgid=14133&amp;balance=%A7%BA%B4%D8%C5%3Cbr/%3E%A7%BA%CA%D1%C1%BE%D1%B9%B8%EC%A1%D1%B9&amp;month=4&amp;year=2020&amp;thetype=%A7%BA%CB%B9%E8%C7%C2%A7%D2%B9"/>
    <hyperlink ref="E776" r:id="rId769" display="http://hfo63.cfo.in.th/CheckDataDtl.aspx?orgid=14149&amp;balance=&amp;month=4&amp;year=2020&amp;thetype=%A7%BA%CB%B9%E8%C7%C2%A7%D2%B9"/>
    <hyperlink ref="E777" r:id="rId770" display="http://hfo63.cfo.in.th/CheckDataDtl.aspx?orgid=14352&amp;balance=%A7%BA%B4%D8%C5%3Cbr/%3E%A7%BA%CA%D1%C1%BE%D1%B9%B8%EC%A1%D1%B9&amp;month=4&amp;year=2020&amp;thetype=%A7%BA%CB%B9%E8%C7%C2%A7%D2%B9"/>
    <hyperlink ref="E778" r:id="rId771" display="http://hfo63.cfo.in.th/CheckDataDtl.aspx?orgid=14352&amp;balance=%A7%BA%B4%D8%C5%3Cbr/%3E%A7%BA%CA%D1%C1%BE%D1%B9%B8%EC%A1%D1%B9&amp;month=4&amp;year=2020&amp;thetype=%A7%BA%CB%B9%E8%C7%C2%A7%D2%B9"/>
    <hyperlink ref="E779" r:id="rId772" display="http://hfo63.cfo.in.th/CheckDataDtl.aspx?orgid=14353&amp;balance=%A7%BA%B4%D8%C5%3Cbr/%3E%A7%BA%CA%D1%C1%BE%D1%B9%B8%EC%A1%D1%B9&amp;month=4&amp;year=2020&amp;thetype=%A7%BA%CB%B9%E8%C7%C2%A7%D2%B9"/>
    <hyperlink ref="E780" r:id="rId773" display="http://hfo63.cfo.in.th/CheckDataDtl.aspx?orgid=14353&amp;balance=%A7%BA%B4%D8%C5%3Cbr/%3E%A7%BA%CA%D1%C1%BE%D1%B9%B8%EC%A1%D1%B9&amp;month=4&amp;year=2020&amp;thetype=%A7%BA%CB%B9%E8%C7%C2%A7%D2%B9"/>
    <hyperlink ref="E781" r:id="rId774" display="http://hfo63.cfo.in.th/CheckDataDtl.aspx?orgid=14355&amp;balance=%A7%BA%B4%D8%C5%3Cbr/%3E%A7%BA%CA%D1%C1%BE%D1%B9%B8%EC%A1%D1%B9&amp;month=4&amp;year=2020&amp;thetype=%A7%BA%CB%B9%E8%C7%C2%A7%D2%B9"/>
    <hyperlink ref="E782" r:id="rId775" display="http://hfo63.cfo.in.th/CheckDataDtl.aspx?orgid=14355&amp;balance=%A7%BA%B4%D8%C5%3Cbr/%3E%A7%BA%CA%D1%C1%BE%D1%B9%B8%EC%A1%D1%B9&amp;month=4&amp;year=2020&amp;thetype=%A7%BA%CB%B9%E8%C7%C2%A7%D2%B9"/>
    <hyperlink ref="E783" r:id="rId776" display="http://hfo63.cfo.in.th/CheckDataDtl.aspx?orgid=14356&amp;balance=%A7%BA%B4%D8%C5%3Cbr/%3E%A7%BA%CA%D1%C1%BE%D1%B9%B8%EC%A1%D1%B9&amp;month=4&amp;year=2020&amp;thetype=%A7%BA%CB%B9%E8%C7%C2%A7%D2%B9"/>
    <hyperlink ref="E784" r:id="rId777" display="http://hfo63.cfo.in.th/CheckDataDtl.aspx?orgid=14356&amp;balance=%A7%BA%B4%D8%C5%3Cbr/%3E%A7%BA%CA%D1%C1%BE%D1%B9%B8%EC%A1%D1%B9&amp;month=4&amp;year=2020&amp;thetype=%A7%BA%CB%B9%E8%C7%C2%A7%D2%B9"/>
    <hyperlink ref="E785" r:id="rId778" display="http://hfo63.cfo.in.th/CheckDataDtl.aspx?orgid=14463&amp;balance=%A7%BA%B4%D8%C5%3Cbr/%3E%A7%BA%CA%D1%C1%BE%D1%B9%B8%EC%A1%D1%B9&amp;month=4&amp;year=2020&amp;thetype=%A7%BA%CB%B9%E8%C7%C2%A7%D2%B9"/>
    <hyperlink ref="E786" r:id="rId779" display="http://hfo63.cfo.in.th/CheckDataDtl.aspx?orgid=14463&amp;balance=%A7%BA%B4%D8%C5%3Cbr/%3E%A7%BA%CA%D1%C1%BE%D1%B9%B8%EC%A1%D1%B9&amp;month=4&amp;year=2020&amp;thetype=%A7%BA%CB%B9%E8%C7%C2%A7%D2%B9"/>
    <hyperlink ref="E787" r:id="rId780" display="http://hfo63.cfo.in.th/CheckDataDtl.aspx?orgid=14464&amp;balance=%A7%BA%B4%D8%C5%3Cbr/%3E%A7%BA%CA%D1%C1%BE%D1%B9%B8%EC%A1%D1%B9&amp;month=4&amp;year=2020&amp;thetype=%A7%BA%CB%B9%E8%C7%C2%A7%D2%B9"/>
    <hyperlink ref="E788" r:id="rId781" display="http://hfo63.cfo.in.th/CheckDataDtl.aspx?orgid=14464&amp;balance=%A7%BA%B4%D8%C5%3Cbr/%3E%A7%BA%CA%D1%C1%BE%D1%B9%B8%EC%A1%D1%B9&amp;month=4&amp;year=2020&amp;thetype=%A7%BA%CB%B9%E8%C7%C2%A7%D2%B9"/>
    <hyperlink ref="E789" r:id="rId782" display="http://hfo63.cfo.in.th/CheckDataDtl.aspx?orgid=28861&amp;balance=%A7%BA%B4%D8%C5%3Cbr/%3E%A7%BA%CA%D1%C1%BE%D1%B9%B8%EC%A1%D1%B9&amp;month=4&amp;year=2020&amp;thetype=%A7%BA%CB%B9%E8%C7%C2%A7%D2%B9"/>
    <hyperlink ref="E790" r:id="rId783" display="http://hfo63.cfo.in.th/CheckDataDtl.aspx?orgid=28861&amp;balance=%A7%BA%B4%D8%C5%3Cbr/%3E%A7%BA%CA%D1%C1%BE%D1%B9%B8%EC%A1%D1%B9&amp;month=4&amp;year=2020&amp;thetype=%A7%BA%CB%B9%E8%C7%C2%A7%D2%B9"/>
    <hyperlink ref="E791" r:id="rId784" display="http://hfo63.cfo.in.th/CheckDataDtl.aspx?orgid=00493&amp;balance=%A7%BA%B4%D8%C5%3Cbr/%3E%A7%BA%CA%D1%C1%BE%D1%B9%B8%EC%A1%D1%B9&amp;month=4&amp;year=2020&amp;thetype=%A7%BA%CB%B9%E8%C7%C2%A7%D2%B9"/>
    <hyperlink ref="E792" r:id="rId785" display="http://hfo63.cfo.in.th/CheckDataDtl.aspx?orgid=00493&amp;balance=%A7%BA%B4%D8%C5%3Cbr/%3E%A7%BA%CA%D1%C1%BE%D1%B9%B8%EC%A1%D1%B9&amp;month=4&amp;year=2020&amp;thetype=%A7%BA%CB%B9%E8%C7%C2%A7%D2%B9"/>
    <hyperlink ref="E793" r:id="rId786" display="http://hfo63.cfo.in.th/CheckDataDtl.aspx?orgid=00494&amp;balance=%A7%BA%B4%D8%C5%3Cbr/%3E%A7%BA%CA%D1%C1%BE%D1%B9%B8%EC%A1%D1%B9&amp;month=4&amp;year=2020&amp;thetype=%A7%BA%CB%B9%E8%C7%C2%A7%D2%B9"/>
    <hyperlink ref="E794" r:id="rId787" display="http://hfo63.cfo.in.th/CheckDataDtl.aspx?orgid=00494&amp;balance=%A7%BA%B4%D8%C5%3Cbr/%3E%A7%BA%CA%D1%C1%BE%D1%B9%B8%EC%A1%D1%B9&amp;month=4&amp;year=2020&amp;thetype=%A7%BA%CB%B9%E8%C7%C2%A7%D2%B9"/>
    <hyperlink ref="E795" r:id="rId788" display="http://hfo63.cfo.in.th/CheckDataDtl.aspx?orgid=00495&amp;balance=%A7%BA%B4%D8%C5%3Cbr/%3E%A7%BA%CA%D1%C1%BE%D1%B9%B8%EC%A1%D1%B9&amp;month=4&amp;year=2020&amp;thetype=%A7%BA%CB%B9%E8%C7%C2%A7%D2%B9"/>
    <hyperlink ref="E796" r:id="rId789" display="http://hfo63.cfo.in.th/CheckDataDtl.aspx?orgid=00495&amp;balance=%A7%BA%B4%D8%C5%3Cbr/%3E%A7%BA%CA%D1%C1%BE%D1%B9%B8%EC%A1%D1%B9&amp;month=4&amp;year=2020&amp;thetype=%A7%BA%CB%B9%E8%C7%C2%A7%D2%B9"/>
    <hyperlink ref="E797" r:id="rId790" display="http://hfo63.cfo.in.th/CheckDataDtl.aspx?orgid=00496&amp;balance=%A7%BA%B4%D8%C5%3Cbr/%3E%A7%BA%CA%D1%C1%BE%D1%B9%B8%EC%A1%D1%B9&amp;month=4&amp;year=2020&amp;thetype=%A7%BA%CB%B9%E8%C7%C2%A7%D2%B9"/>
    <hyperlink ref="E798" r:id="rId791" display="http://hfo63.cfo.in.th/CheckDataDtl.aspx?orgid=00496&amp;balance=%A7%BA%B4%D8%C5%3Cbr/%3E%A7%BA%CA%D1%C1%BE%D1%B9%B8%EC%A1%D1%B9&amp;month=4&amp;year=2020&amp;thetype=%A7%BA%CB%B9%E8%C7%C2%A7%D2%B9"/>
    <hyperlink ref="E799" r:id="rId792" display="http://hfo63.cfo.in.th/CheckDataDtl.aspx?orgid=00497&amp;balance=%A7%BA%B4%D8%C5%3Cbr/%3E%A7%BA%CA%D1%C1%BE%D1%B9%B8%EC%A1%D1%B9&amp;month=4&amp;year=2020&amp;thetype=%A7%BA%CB%B9%E8%C7%C2%A7%D2%B9"/>
    <hyperlink ref="E800" r:id="rId793" display="http://hfo63.cfo.in.th/CheckDataDtl.aspx?orgid=00497&amp;balance=%A7%BA%B4%D8%C5%3Cbr/%3E%A7%BA%CA%D1%C1%BE%D1%B9%B8%EC%A1%D1%B9&amp;month=4&amp;year=2020&amp;thetype=%A7%BA%CB%B9%E8%C7%C2%A7%D2%B9"/>
    <hyperlink ref="E801" r:id="rId794" display="http://hfo63.cfo.in.th/CheckDataDtl.aspx?orgid=00498&amp;balance=%A7%BA%B4%D8%C5%3Cbr/%3E%A7%BA%CA%D1%C1%BE%D1%B9%B8%EC%A1%D1%B9&amp;month=4&amp;year=2020&amp;thetype=%A7%BA%CB%B9%E8%C7%C2%A7%D2%B9"/>
    <hyperlink ref="E802" r:id="rId795" display="http://hfo63.cfo.in.th/CheckDataDtl.aspx?orgid=00498&amp;balance=%A7%BA%B4%D8%C5%3Cbr/%3E%A7%BA%CA%D1%C1%BE%D1%B9%B8%EC%A1%D1%B9&amp;month=4&amp;year=2020&amp;thetype=%A7%BA%CB%B9%E8%C7%C2%A7%D2%B9"/>
    <hyperlink ref="E803" r:id="rId796" display="http://hfo63.cfo.in.th/CheckDataDtl.aspx?orgid=00499&amp;balance=%A7%BA%B4%D8%C5%3Cbr/%3E%A7%BA%CA%D1%C1%BE%D1%B9%B8%EC%A1%D1%B9&amp;month=4&amp;year=2020&amp;thetype=%A7%BA%CB%B9%E8%C7%C2%A7%D2%B9"/>
    <hyperlink ref="E804" r:id="rId797" display="http://hfo63.cfo.in.th/CheckDataDtl.aspx?orgid=00499&amp;balance=%A7%BA%B4%D8%C5%3Cbr/%3E%A7%BA%CA%D1%C1%BE%D1%B9%B8%EC%A1%D1%B9&amp;month=4&amp;year=2020&amp;thetype=%A7%BA%CB%B9%E8%C7%C2%A7%D2%B9"/>
    <hyperlink ref="E805" r:id="rId798" display="http://hfo63.cfo.in.th/CheckDataDtl.aspx?orgid=00500&amp;balance=%A7%BA%B4%D8%C5%3Cbr/%3E%A7%BA%CA%D1%C1%BE%D1%B9%B8%EC%A1%D1%B9&amp;month=4&amp;year=2020&amp;thetype=%A7%BA%CB%B9%E8%C7%C2%A7%D2%B9"/>
    <hyperlink ref="E806" r:id="rId799" display="http://hfo63.cfo.in.th/CheckDataDtl.aspx?orgid=00500&amp;balance=%A7%BA%B4%D8%C5%3Cbr/%3E%A7%BA%CA%D1%C1%BE%D1%B9%B8%EC%A1%D1%B9&amp;month=4&amp;year=2020&amp;thetype=%A7%BA%CB%B9%E8%C7%C2%A7%D2%B9"/>
    <hyperlink ref="E807" r:id="rId800" display="http://hfo63.cfo.in.th/CheckDataDtl.aspx?orgid=00501&amp;balance=%A7%BA%B4%D8%C5%3Cbr/%3E%A7%BA%CA%D1%C1%BE%D1%B9%B8%EC%A1%D1%B9&amp;month=4&amp;year=2020&amp;thetype=%A7%BA%CB%B9%E8%C7%C2%A7%D2%B9"/>
    <hyperlink ref="E808" r:id="rId801" display="http://hfo63.cfo.in.th/CheckDataDtl.aspx?orgid=00501&amp;balance=%A7%BA%B4%D8%C5%3Cbr/%3E%A7%BA%CA%D1%C1%BE%D1%B9%B8%EC%A1%D1%B9&amp;month=4&amp;year=2020&amp;thetype=%A7%BA%CB%B9%E8%C7%C2%A7%D2%B9"/>
    <hyperlink ref="E809" r:id="rId802" display="http://hfo63.cfo.in.th/CheckDataDtl.aspx?orgid=00502&amp;balance=%A7%BA%B4%D8%C5%3Cbr/%3E%A7%BA%CA%D1%C1%BE%D1%B9%B8%EC%A1%D1%B9&amp;month=4&amp;year=2020&amp;thetype=%A7%BA%CB%B9%E8%C7%C2%A7%D2%B9"/>
    <hyperlink ref="E810" r:id="rId803" display="http://hfo63.cfo.in.th/CheckDataDtl.aspx?orgid=00502&amp;balance=%A7%BA%B4%D8%C5%3Cbr/%3E%A7%BA%CA%D1%C1%BE%D1%B9%B8%EC%A1%D1%B9&amp;month=4&amp;year=2020&amp;thetype=%A7%BA%CB%B9%E8%C7%C2%A7%D2%B9"/>
    <hyperlink ref="E811" r:id="rId804" display="http://hfo63.cfo.in.th/CheckDataDtl.aspx?orgid=00503&amp;balance=%A7%BA%B4%D8%C5%3Cbr/%3E%A7%BA%CA%D1%C1%BE%D1%B9%B8%EC%A1%D1%B9&amp;month=4&amp;year=2020&amp;thetype=%A7%BA%CB%B9%E8%C7%C2%A7%D2%B9"/>
    <hyperlink ref="E812" r:id="rId805" display="http://hfo63.cfo.in.th/CheckDataDtl.aspx?orgid=00503&amp;balance=%A7%BA%B4%D8%C5%3Cbr/%3E%A7%BA%CA%D1%C1%BE%D1%B9%B8%EC%A1%D1%B9&amp;month=4&amp;year=2020&amp;thetype=%A7%BA%CB%B9%E8%C7%C2%A7%D2%B9"/>
    <hyperlink ref="E813" r:id="rId806" display="http://hfo63.cfo.in.th/CheckDataDtl.aspx?orgid=00504&amp;balance=%A7%BA%B4%D8%C5%3Cbr/%3E%A7%BA%CA%D1%C1%BE%D1%B9%B8%EC%A1%D1%B9&amp;month=4&amp;year=2020&amp;thetype=%A7%BA%CB%B9%E8%C7%C2%A7%D2%B9"/>
    <hyperlink ref="E814" r:id="rId807" display="http://hfo63.cfo.in.th/CheckDataDtl.aspx?orgid=00504&amp;balance=%A7%BA%B4%D8%C5%3Cbr/%3E%A7%BA%CA%D1%C1%BE%D1%B9%B8%EC%A1%D1%B9&amp;month=4&amp;year=2020&amp;thetype=%A7%BA%CB%B9%E8%C7%C2%A7%D2%B9"/>
    <hyperlink ref="E815" r:id="rId808" display="http://hfo63.cfo.in.th/CheckDataDtl.aspx?orgid=00505&amp;balance=%A7%BA%B4%D8%C5%3Cbr/%3E%A7%BA%CA%D1%C1%BE%D1%B9%B8%EC%A1%D1%B9&amp;month=4&amp;year=2020&amp;thetype=%A7%BA%CB%B9%E8%C7%C2%A7%D2%B9"/>
    <hyperlink ref="E816" r:id="rId809" display="http://hfo63.cfo.in.th/CheckDataDtl.aspx?orgid=00505&amp;balance=%A7%BA%B4%D8%C5%3Cbr/%3E%A7%BA%CA%D1%C1%BE%D1%B9%B8%EC%A1%D1%B9&amp;month=4&amp;year=2020&amp;thetype=%A7%BA%CB%B9%E8%C7%C2%A7%D2%B9"/>
    <hyperlink ref="E817" r:id="rId810" display="http://hfo63.cfo.in.th/CheckDataDtl.aspx?orgid=00506&amp;balance=%A7%BA%B4%D8%C5%3Cbr/%3E%A7%BA%CA%D1%C1%BE%D1%B9%B8%EC%A1%D1%B9&amp;month=4&amp;year=2020&amp;thetype=%A7%BA%CB%B9%E8%C7%C2%A7%D2%B9"/>
    <hyperlink ref="E818" r:id="rId811" display="http://hfo63.cfo.in.th/CheckDataDtl.aspx?orgid=00506&amp;balance=%A7%BA%B4%D8%C5%3Cbr/%3E%A7%BA%CA%D1%C1%BE%D1%B9%B8%EC%A1%D1%B9&amp;month=4&amp;year=2020&amp;thetype=%A7%BA%CB%B9%E8%C7%C2%A7%D2%B9"/>
    <hyperlink ref="E819" r:id="rId812" display="http://hfo63.cfo.in.th/CheckDataDtl.aspx?orgid=00507&amp;balance=%A7%BA%B4%D8%C5%3Cbr/%3E%A7%BA%CA%D1%C1%BE%D1%B9%B8%EC%A1%D1%B9&amp;month=4&amp;year=2020&amp;thetype=%A7%BA%CB%B9%E8%C7%C2%A7%D2%B9"/>
    <hyperlink ref="E820" r:id="rId813" display="http://hfo63.cfo.in.th/CheckDataDtl.aspx?orgid=00507&amp;balance=%A7%BA%B4%D8%C5%3Cbr/%3E%A7%BA%CA%D1%C1%BE%D1%B9%B8%EC%A1%D1%B9&amp;month=4&amp;year=2020&amp;thetype=%A7%BA%CB%B9%E8%C7%C2%A7%D2%B9"/>
    <hyperlink ref="E821" r:id="rId814" display="http://hfo63.cfo.in.th/CheckDataDtl.aspx?orgid=00508&amp;balance=%A7%BA%B4%D8%C5%3Cbr/%3E%A7%BA%CA%D1%C1%BE%D1%B9%B8%EC%A1%D1%B9&amp;month=4&amp;year=2020&amp;thetype=%A7%BA%CB%B9%E8%C7%C2%A7%D2%B9"/>
    <hyperlink ref="E822" r:id="rId815" display="http://hfo63.cfo.in.th/CheckDataDtl.aspx?orgid=00508&amp;balance=%A7%BA%B4%D8%C5%3Cbr/%3E%A7%BA%CA%D1%C1%BE%D1%B9%B8%EC%A1%D1%B9&amp;month=4&amp;year=2020&amp;thetype=%A7%BA%CB%B9%E8%C7%C2%A7%D2%B9"/>
    <hyperlink ref="E823" r:id="rId816" display="http://hfo63.cfo.in.th/CheckDataDtl.aspx?orgid=00509&amp;balance=%A7%BA%B4%D8%C5%3Cbr/%3E%A7%BA%CA%D1%C1%BE%D1%B9%B8%EC%A1%D1%B9&amp;month=4&amp;year=2020&amp;thetype=%A7%BA%CB%B9%E8%C7%C2%A7%D2%B9"/>
    <hyperlink ref="E824" r:id="rId817" display="http://hfo63.cfo.in.th/CheckDataDtl.aspx?orgid=00509&amp;balance=%A7%BA%B4%D8%C5%3Cbr/%3E%A7%BA%CA%D1%C1%BE%D1%B9%B8%EC%A1%D1%B9&amp;month=4&amp;year=2020&amp;thetype=%A7%BA%CB%B9%E8%C7%C2%A7%D2%B9"/>
    <hyperlink ref="E825" r:id="rId818" display="http://hfo63.cfo.in.th/CheckDataDtl.aspx?orgid=00510&amp;balance=%A7%BA%B4%D8%C5%3Cbr/%3E%A7%BA%CA%D1%C1%BE%D1%B9%B8%EC%A1%D1%B9&amp;month=4&amp;year=2020&amp;thetype=%A7%BA%CB%B9%E8%C7%C2%A7%D2%B9"/>
    <hyperlink ref="E826" r:id="rId819" display="http://hfo63.cfo.in.th/CheckDataDtl.aspx?orgid=00510&amp;balance=%A7%BA%B4%D8%C5%3Cbr/%3E%A7%BA%CA%D1%C1%BE%D1%B9%B8%EC%A1%D1%B9&amp;month=4&amp;year=2020&amp;thetype=%A7%BA%CB%B9%E8%C7%C2%A7%D2%B9"/>
    <hyperlink ref="E827" r:id="rId820" display="http://hfo63.cfo.in.th/CheckDataDtl.aspx?orgid=05443&amp;balance=%A7%BA%B4%D8%C5%3Cbr/%3E%A7%BA%CA%D1%C1%BE%D1%B9%B8%EC%A1%D1%B9&amp;month=4&amp;year=2020&amp;thetype=%A7%BA%CB%B9%E8%C7%C2%A7%D2%B9"/>
    <hyperlink ref="E828" r:id="rId821" display="http://hfo63.cfo.in.th/CheckDataDtl.aspx?orgid=05443&amp;balance=%A7%BA%B4%D8%C5%3Cbr/%3E%A7%BA%CA%D1%C1%BE%D1%B9%B8%EC%A1%D1%B9&amp;month=4&amp;year=2020&amp;thetype=%A7%BA%CB%B9%E8%C7%C2%A7%D2%B9"/>
    <hyperlink ref="E829" r:id="rId822" display="http://hfo63.cfo.in.th/CheckDataDtl.aspx?orgid=05444&amp;balance=%A7%BA%B4%D8%C5%3Cbr/%3E%A7%BA%CA%D1%C1%BE%D1%B9%B8%EC%A1%D1%B9&amp;month=4&amp;year=2020&amp;thetype=%A7%BA%CB%B9%E8%C7%C2%A7%D2%B9"/>
    <hyperlink ref="E830" r:id="rId823" display="http://hfo63.cfo.in.th/CheckDataDtl.aspx?orgid=05444&amp;balance=%A7%BA%B4%D8%C5%3Cbr/%3E%A7%BA%CA%D1%C1%BE%D1%B9%B8%EC%A1%D1%B9&amp;month=4&amp;year=2020&amp;thetype=%A7%BA%CB%B9%E8%C7%C2%A7%D2%B9"/>
    <hyperlink ref="E831" r:id="rId824" display="http://hfo63.cfo.in.th/CheckDataDtl.aspx?orgid=05445&amp;balance=%A7%BA%B4%D8%C5%3Cbr/%3E%A7%BA%CA%D1%C1%BE%D1%B9%B8%EC%A1%D1%B9&amp;month=4&amp;year=2020&amp;thetype=%A7%BA%CB%B9%E8%C7%C2%A7%D2%B9"/>
    <hyperlink ref="E832" r:id="rId825" display="http://hfo63.cfo.in.th/CheckDataDtl.aspx?orgid=05445&amp;balance=%A7%BA%B4%D8%C5%3Cbr/%3E%A7%BA%CA%D1%C1%BE%D1%B9%B8%EC%A1%D1%B9&amp;month=4&amp;year=2020&amp;thetype=%A7%BA%CB%B9%E8%C7%C2%A7%D2%B9"/>
    <hyperlink ref="E833" r:id="rId826" display="http://hfo63.cfo.in.th/CheckDataDtl.aspx?orgid=05446&amp;balance=%A7%BA%B4%D8%C5%3Cbr/%3E%A7%BA%CA%D1%C1%BE%D1%B9%B8%EC%A1%D1%B9&amp;month=4&amp;year=2020&amp;thetype=%A7%BA%CB%B9%E8%C7%C2%A7%D2%B9"/>
    <hyperlink ref="E834" r:id="rId827" display="http://hfo63.cfo.in.th/CheckDataDtl.aspx?orgid=05446&amp;balance=%A7%BA%B4%D8%C5%3Cbr/%3E%A7%BA%CA%D1%C1%BE%D1%B9%B8%EC%A1%D1%B9&amp;month=4&amp;year=2020&amp;thetype=%A7%BA%CB%B9%E8%C7%C2%A7%D2%B9"/>
    <hyperlink ref="E835" r:id="rId828" display="http://hfo63.cfo.in.th/CheckDataDtl.aspx?orgid=05447&amp;balance=%A7%BA%B4%D8%C5%3Cbr/%3E%A7%BA%CA%D1%C1%BE%D1%B9%B8%EC%A1%D1%B9&amp;month=4&amp;year=2020&amp;thetype=%A7%BA%CB%B9%E8%C7%C2%A7%D2%B9"/>
    <hyperlink ref="E836" r:id="rId829" display="http://hfo63.cfo.in.th/CheckDataDtl.aspx?orgid=05447&amp;balance=%A7%BA%B4%D8%C5%3Cbr/%3E%A7%BA%CA%D1%C1%BE%D1%B9%B8%EC%A1%D1%B9&amp;month=4&amp;year=2020&amp;thetype=%A7%BA%CB%B9%E8%C7%C2%A7%D2%B9"/>
    <hyperlink ref="E837" r:id="rId830" display="http://hfo63.cfo.in.th/CheckDataDtl.aspx?orgid=05448&amp;balance=%A7%BA%B4%D8%C5%3Cbr/%3E%A7%BA%CA%D1%C1%BE%D1%B9%B8%EC%A1%D1%B9&amp;month=4&amp;year=2020&amp;thetype=%A7%BA%CB%B9%E8%C7%C2%A7%D2%B9"/>
    <hyperlink ref="E838" r:id="rId831" display="http://hfo63.cfo.in.th/CheckDataDtl.aspx?orgid=05448&amp;balance=%A7%BA%B4%D8%C5%3Cbr/%3E%A7%BA%CA%D1%C1%BE%D1%B9%B8%EC%A1%D1%B9&amp;month=4&amp;year=2020&amp;thetype=%A7%BA%CB%B9%E8%C7%C2%A7%D2%B9"/>
    <hyperlink ref="E839" r:id="rId832" display="http://hfo63.cfo.in.th/CheckDataDtl.aspx?orgid=05449&amp;balance=%A7%BA%B4%D8%C5%3Cbr/%3E%A7%BA%CA%D1%C1%BE%D1%B9%B8%EC%A1%D1%B9&amp;month=4&amp;year=2020&amp;thetype=%A7%BA%CB%B9%E8%C7%C2%A7%D2%B9"/>
    <hyperlink ref="E840" r:id="rId833" display="http://hfo63.cfo.in.th/CheckDataDtl.aspx?orgid=05449&amp;balance=%A7%BA%B4%D8%C5%3Cbr/%3E%A7%BA%CA%D1%C1%BE%D1%B9%B8%EC%A1%D1%B9&amp;month=4&amp;year=2020&amp;thetype=%A7%BA%CB%B9%E8%C7%C2%A7%D2%B9"/>
    <hyperlink ref="E841" r:id="rId834" display="http://hfo63.cfo.in.th/CheckDataDtl.aspx?orgid=05450&amp;balance=%A7%BA%B4%D8%C5%3Cbr/%3E%A7%BA%CA%D1%C1%BE%D1%B9%B8%EC%A1%D1%B9&amp;month=4&amp;year=2020&amp;thetype=%A7%BA%CB%B9%E8%C7%C2%A7%D2%B9"/>
    <hyperlink ref="E842" r:id="rId835" display="http://hfo63.cfo.in.th/CheckDataDtl.aspx?orgid=05450&amp;balance=%A7%BA%B4%D8%C5%3Cbr/%3E%A7%BA%CA%D1%C1%BE%D1%B9%B8%EC%A1%D1%B9&amp;month=4&amp;year=2020&amp;thetype=%A7%BA%CB%B9%E8%C7%C2%A7%D2%B9"/>
    <hyperlink ref="E843" r:id="rId836" display="http://hfo63.cfo.in.th/CheckDataDtl.aspx?orgid=05451&amp;balance=%A7%BA%B4%D8%C5%3Cbr/%3E%A7%BA%CA%D1%C1%BE%D1%B9%B8%EC%A1%D1%B9&amp;month=4&amp;year=2020&amp;thetype=%A7%BA%CB%B9%E8%C7%C2%A7%D2%B9"/>
    <hyperlink ref="E844" r:id="rId837" display="http://hfo63.cfo.in.th/CheckDataDtl.aspx?orgid=05451&amp;balance=%A7%BA%B4%D8%C5%3Cbr/%3E%A7%BA%CA%D1%C1%BE%D1%B9%B8%EC%A1%D1%B9&amp;month=4&amp;year=2020&amp;thetype=%A7%BA%CB%B9%E8%C7%C2%A7%D2%B9"/>
    <hyperlink ref="E845" r:id="rId838" display="http://hfo63.cfo.in.th/CheckDataDtl.aspx?orgid=05452&amp;balance=%A7%BA%B4%D8%C5%3Cbr/%3E%A7%BA%CA%D1%C1%BE%D1%B9%B8%EC%A1%D1%B9&amp;month=4&amp;year=2020&amp;thetype=%A7%BA%CB%B9%E8%C7%C2%A7%D2%B9"/>
    <hyperlink ref="E846" r:id="rId839" display="http://hfo63.cfo.in.th/CheckDataDtl.aspx?orgid=05452&amp;balance=%A7%BA%B4%D8%C5%3Cbr/%3E%A7%BA%CA%D1%C1%BE%D1%B9%B8%EC%A1%D1%B9&amp;month=4&amp;year=2020&amp;thetype=%A7%BA%CB%B9%E8%C7%C2%A7%D2%B9"/>
    <hyperlink ref="E847" r:id="rId840" display="http://hfo63.cfo.in.th/CheckDataDtl.aspx?orgid=05453&amp;balance=%A7%BA%B4%D8%C5%3Cbr/%3E%A7%BA%CA%D1%C1%BE%D1%B9%B8%EC%A1%D1%B9&amp;month=4&amp;year=2020&amp;thetype=%A7%BA%CB%B9%E8%C7%C2%A7%D2%B9"/>
    <hyperlink ref="E848" r:id="rId841" display="http://hfo63.cfo.in.th/CheckDataDtl.aspx?orgid=05453&amp;balance=%A7%BA%B4%D8%C5%3Cbr/%3E%A7%BA%CA%D1%C1%BE%D1%B9%B8%EC%A1%D1%B9&amp;month=4&amp;year=2020&amp;thetype=%A7%BA%CB%B9%E8%C7%C2%A7%D2%B9"/>
    <hyperlink ref="E849" r:id="rId842" display="http://hfo63.cfo.in.th/CheckDataDtl.aspx?orgid=05454&amp;balance=%A7%BA%B4%D8%C5%3Cbr/%3E%A7%BA%CA%D1%C1%BE%D1%B9%B8%EC%A1%D1%B9&amp;month=4&amp;year=2020&amp;thetype=%A7%BA%CB%B9%E8%C7%C2%A7%D2%B9"/>
    <hyperlink ref="E850" r:id="rId843" display="http://hfo63.cfo.in.th/CheckDataDtl.aspx?orgid=05454&amp;balance=%A7%BA%B4%D8%C5%3Cbr/%3E%A7%BA%CA%D1%C1%BE%D1%B9%B8%EC%A1%D1%B9&amp;month=4&amp;year=2020&amp;thetype=%A7%BA%CB%B9%E8%C7%C2%A7%D2%B9"/>
    <hyperlink ref="E851" r:id="rId844" display="http://hfo63.cfo.in.th/CheckDataDtl.aspx?orgid=05455&amp;balance=%A7%BA%B4%D8%C5%3Cbr/%3E%A7%BA%CA%D1%C1%BE%D1%B9%B8%EC%A1%D1%B9&amp;month=4&amp;year=2020&amp;thetype=%A7%BA%CB%B9%E8%C7%C2%A7%D2%B9"/>
    <hyperlink ref="E852" r:id="rId845" display="http://hfo63.cfo.in.th/CheckDataDtl.aspx?orgid=05455&amp;balance=%A7%BA%B4%D8%C5%3Cbr/%3E%A7%BA%CA%D1%C1%BE%D1%B9%B8%EC%A1%D1%B9&amp;month=4&amp;year=2020&amp;thetype=%A7%BA%CB%B9%E8%C7%C2%A7%D2%B9"/>
    <hyperlink ref="E853" r:id="rId846" display="http://hfo63.cfo.in.th/CheckDataDtl.aspx?orgid=05456&amp;balance=%A7%BA%B4%D8%C5%3Cbr/%3E%A7%BA%CA%D1%C1%BE%D1%B9%B8%EC%A1%D1%B9&amp;month=4&amp;year=2020&amp;thetype=%A7%BA%CB%B9%E8%C7%C2%A7%D2%B9"/>
    <hyperlink ref="E854" r:id="rId847" display="http://hfo63.cfo.in.th/CheckDataDtl.aspx?orgid=05456&amp;balance=%A7%BA%B4%D8%C5%3Cbr/%3E%A7%BA%CA%D1%C1%BE%D1%B9%B8%EC%A1%D1%B9&amp;month=4&amp;year=2020&amp;thetype=%A7%BA%CB%B9%E8%C7%C2%A7%D2%B9"/>
    <hyperlink ref="E855" r:id="rId848" display="http://hfo63.cfo.in.th/CheckDataDtl.aspx?orgid=05457&amp;balance=%A7%BA%B4%D8%C5%3Cbr/%3E%A7%BA%CA%D1%C1%BE%D1%B9%B8%EC%A1%D1%B9&amp;month=4&amp;year=2020&amp;thetype=%A7%BA%CB%B9%E8%C7%C2%A7%D2%B9"/>
    <hyperlink ref="E856" r:id="rId849" display="http://hfo63.cfo.in.th/CheckDataDtl.aspx?orgid=05457&amp;balance=%A7%BA%B4%D8%C5%3Cbr/%3E%A7%BA%CA%D1%C1%BE%D1%B9%B8%EC%A1%D1%B9&amp;month=4&amp;year=2020&amp;thetype=%A7%BA%CB%B9%E8%C7%C2%A7%D2%B9"/>
    <hyperlink ref="E857" r:id="rId850" display="http://hfo63.cfo.in.th/CheckDataDtl.aspx?orgid=05458&amp;balance=%A7%BA%B4%D8%C5%3Cbr/%3E%A7%BA%CA%D1%C1%BE%D1%B9%B8%EC%A1%D1%B9&amp;month=4&amp;year=2020&amp;thetype=%A7%BA%CB%B9%E8%C7%C2%A7%D2%B9"/>
    <hyperlink ref="E858" r:id="rId851" display="http://hfo63.cfo.in.th/CheckDataDtl.aspx?orgid=05458&amp;balance=%A7%BA%B4%D8%C5%3Cbr/%3E%A7%BA%CA%D1%C1%BE%D1%B9%B8%EC%A1%D1%B9&amp;month=4&amp;year=2020&amp;thetype=%A7%BA%CB%B9%E8%C7%C2%A7%D2%B9"/>
    <hyperlink ref="E859" r:id="rId852" display="http://hfo63.cfo.in.th/CheckDataDtl.aspx?orgid=05459&amp;balance=%A7%BA%B4%D8%C5%3Cbr/%3E%A7%BA%CA%D1%C1%BE%D1%B9%B8%EC%A1%D1%B9&amp;month=4&amp;year=2020&amp;thetype=%A7%BA%CB%B9%E8%C7%C2%A7%D2%B9"/>
    <hyperlink ref="E860" r:id="rId853" display="http://hfo63.cfo.in.th/CheckDataDtl.aspx?orgid=05459&amp;balance=%A7%BA%B4%D8%C5%3Cbr/%3E%A7%BA%CA%D1%C1%BE%D1%B9%B8%EC%A1%D1%B9&amp;month=4&amp;year=2020&amp;thetype=%A7%BA%CB%B9%E8%C7%C2%A7%D2%B9"/>
    <hyperlink ref="E861" r:id="rId854" display="http://hfo63.cfo.in.th/CheckDataDtl.aspx?orgid=05460&amp;balance=%A7%BA%B4%D8%C5%3Cbr/%3E%A7%BA%CA%D1%C1%BE%D1%B9%B8%EC%A1%D1%B9&amp;month=4&amp;year=2020&amp;thetype=%A7%BA%CB%B9%E8%C7%C2%A7%D2%B9"/>
    <hyperlink ref="E862" r:id="rId855" display="http://hfo63.cfo.in.th/CheckDataDtl.aspx?orgid=05460&amp;balance=%A7%BA%B4%D8%C5%3Cbr/%3E%A7%BA%CA%D1%C1%BE%D1%B9%B8%EC%A1%D1%B9&amp;month=4&amp;year=2020&amp;thetype=%A7%BA%CB%B9%E8%C7%C2%A7%D2%B9"/>
    <hyperlink ref="E863" r:id="rId856" display="http://hfo63.cfo.in.th/CheckDataDtl.aspx?orgid=05461&amp;balance=%A7%BA%B4%D8%C5%3Cbr/%3E%A7%BA%CA%D1%C1%BE%D1%B9%B8%EC%A1%D1%B9&amp;month=4&amp;year=2020&amp;thetype=%A7%BA%CB%B9%E8%C7%C2%A7%D2%B9"/>
    <hyperlink ref="E864" r:id="rId857" display="http://hfo63.cfo.in.th/CheckDataDtl.aspx?orgid=05461&amp;balance=%A7%BA%B4%D8%C5%3Cbr/%3E%A7%BA%CA%D1%C1%BE%D1%B9%B8%EC%A1%D1%B9&amp;month=4&amp;year=2020&amp;thetype=%A7%BA%CB%B9%E8%C7%C2%A7%D2%B9"/>
    <hyperlink ref="E865" r:id="rId858" display="http://hfo63.cfo.in.th/CheckDataDtl.aspx?orgid=05462&amp;balance=%A7%BA%B4%D8%C5%3Cbr/%3E%A7%BA%CA%D1%C1%BE%D1%B9%B8%EC%A1%D1%B9&amp;month=4&amp;year=2020&amp;thetype=%A7%BA%CB%B9%E8%C7%C2%A7%D2%B9"/>
    <hyperlink ref="E866" r:id="rId859" display="http://hfo63.cfo.in.th/CheckDataDtl.aspx?orgid=05462&amp;balance=%A7%BA%B4%D8%C5%3Cbr/%3E%A7%BA%CA%D1%C1%BE%D1%B9%B8%EC%A1%D1%B9&amp;month=4&amp;year=2020&amp;thetype=%A7%BA%CB%B9%E8%C7%C2%A7%D2%B9"/>
    <hyperlink ref="E867" r:id="rId860" display="http://hfo63.cfo.in.th/CheckDataDtl.aspx?orgid=05463&amp;balance=%A7%BA%B4%D8%C5%3Cbr/%3E%A7%BA%CA%D1%C1%BE%D1%B9%B8%EC%A1%D1%B9&amp;month=4&amp;year=2020&amp;thetype=%A7%BA%CB%B9%E8%C7%C2%A7%D2%B9"/>
    <hyperlink ref="E868" r:id="rId861" display="http://hfo63.cfo.in.th/CheckDataDtl.aspx?orgid=05463&amp;balance=%A7%BA%B4%D8%C5%3Cbr/%3E%A7%BA%CA%D1%C1%BE%D1%B9%B8%EC%A1%D1%B9&amp;month=4&amp;year=2020&amp;thetype=%A7%BA%CB%B9%E8%C7%C2%A7%D2%B9"/>
    <hyperlink ref="E869" r:id="rId862" display="http://hfo63.cfo.in.th/CheckDataDtl.aspx?orgid=05464&amp;balance=%A7%BA%B4%D8%C5%3Cbr/%3E%A7%BA%CA%D1%C1%BE%D1%B9%B8%EC%A1%D1%B9&amp;month=4&amp;year=2020&amp;thetype=%A7%BA%CB%B9%E8%C7%C2%A7%D2%B9"/>
    <hyperlink ref="E870" r:id="rId863" display="http://hfo63.cfo.in.th/CheckDataDtl.aspx?orgid=05464&amp;balance=%A7%BA%B4%D8%C5%3Cbr/%3E%A7%BA%CA%D1%C1%BE%D1%B9%B8%EC%A1%D1%B9&amp;month=4&amp;year=2020&amp;thetype=%A7%BA%CB%B9%E8%C7%C2%A7%D2%B9"/>
    <hyperlink ref="E871" r:id="rId864" display="http://hfo63.cfo.in.th/CheckDataDtl.aspx?orgid=05465&amp;balance=%A7%BA%B4%D8%C5%3Cbr/%3E%A7%BA%CA%D1%C1%BE%D1%B9%B8%EC%A1%D1%B9&amp;month=4&amp;year=2020&amp;thetype=%A7%BA%CB%B9%E8%C7%C2%A7%D2%B9"/>
    <hyperlink ref="E872" r:id="rId865" display="http://hfo63.cfo.in.th/CheckDataDtl.aspx?orgid=05465&amp;balance=%A7%BA%B4%D8%C5%3Cbr/%3E%A7%BA%CA%D1%C1%BE%D1%B9%B8%EC%A1%D1%B9&amp;month=4&amp;year=2020&amp;thetype=%A7%BA%CB%B9%E8%C7%C2%A7%D2%B9"/>
    <hyperlink ref="E873" r:id="rId866" display="http://hfo63.cfo.in.th/CheckDataDtl.aspx?orgid=05466&amp;balance=%A7%BA%B4%D8%C5%3Cbr/%3E%A7%BA%CA%D1%C1%BE%D1%B9%B8%EC%A1%D1%B9&amp;month=4&amp;year=2020&amp;thetype=%A7%BA%CB%B9%E8%C7%C2%A7%D2%B9"/>
    <hyperlink ref="E874" r:id="rId867" display="http://hfo63.cfo.in.th/CheckDataDtl.aspx?orgid=05466&amp;balance=%A7%BA%B4%D8%C5%3Cbr/%3E%A7%BA%CA%D1%C1%BE%D1%B9%B8%EC%A1%D1%B9&amp;month=4&amp;year=2020&amp;thetype=%A7%BA%CB%B9%E8%C7%C2%A7%D2%B9"/>
    <hyperlink ref="E875" r:id="rId868" display="http://hfo63.cfo.in.th/CheckDataDtl.aspx?orgid=05467&amp;balance=%A7%BA%B4%D8%C5%3Cbr/%3E%A7%BA%CA%D1%C1%BE%D1%B9%B8%EC%A1%D1%B9&amp;month=4&amp;year=2020&amp;thetype=%A7%BA%CB%B9%E8%C7%C2%A7%D2%B9"/>
    <hyperlink ref="E876" r:id="rId869" display="http://hfo63.cfo.in.th/CheckDataDtl.aspx?orgid=05467&amp;balance=%A7%BA%B4%D8%C5%3Cbr/%3E%A7%BA%CA%D1%C1%BE%D1%B9%B8%EC%A1%D1%B9&amp;month=4&amp;year=2020&amp;thetype=%A7%BA%CB%B9%E8%C7%C2%A7%D2%B9"/>
    <hyperlink ref="E877" r:id="rId870" display="http://hfo63.cfo.in.th/CheckDataDtl.aspx?orgid=05468&amp;balance=%A7%BA%B4%D8%C5%3Cbr/%3E%A7%BA%CA%D1%C1%BE%D1%B9%B8%EC%A1%D1%B9&amp;month=4&amp;year=2020&amp;thetype=%A7%BA%CB%B9%E8%C7%C2%A7%D2%B9"/>
    <hyperlink ref="E878" r:id="rId871" display="http://hfo63.cfo.in.th/CheckDataDtl.aspx?orgid=05468&amp;balance=%A7%BA%B4%D8%C5%3Cbr/%3E%A7%BA%CA%D1%C1%BE%D1%B9%B8%EC%A1%D1%B9&amp;month=4&amp;year=2020&amp;thetype=%A7%BA%CB%B9%E8%C7%C2%A7%D2%B9"/>
    <hyperlink ref="E879" r:id="rId872" display="http://hfo63.cfo.in.th/CheckDataDtl.aspx?orgid=05469&amp;balance=%A7%BA%B4%D8%C5%3Cbr/%3E%A7%BA%CA%D1%C1%BE%D1%B9%B8%EC%A1%D1%B9&amp;month=4&amp;year=2020&amp;thetype=%A7%BA%CB%B9%E8%C7%C2%A7%D2%B9"/>
    <hyperlink ref="E880" r:id="rId873" display="http://hfo63.cfo.in.th/CheckDataDtl.aspx?orgid=05469&amp;balance=%A7%BA%B4%D8%C5%3Cbr/%3E%A7%BA%CA%D1%C1%BE%D1%B9%B8%EC%A1%D1%B9&amp;month=4&amp;year=2020&amp;thetype=%A7%BA%CB%B9%E8%C7%C2%A7%D2%B9"/>
    <hyperlink ref="E881" r:id="rId874" display="http://hfo63.cfo.in.th/CheckDataDtl.aspx?orgid=05470&amp;balance=%A7%BA%B4%D8%C5%3Cbr/%3E%A7%BA%CA%D1%C1%BE%D1%B9%B8%EC%A1%D1%B9&amp;month=4&amp;year=2020&amp;thetype=%A7%BA%CB%B9%E8%C7%C2%A7%D2%B9"/>
    <hyperlink ref="E882" r:id="rId875" display="http://hfo63.cfo.in.th/CheckDataDtl.aspx?orgid=05470&amp;balance=%A7%BA%B4%D8%C5%3Cbr/%3E%A7%BA%CA%D1%C1%BE%D1%B9%B8%EC%A1%D1%B9&amp;month=4&amp;year=2020&amp;thetype=%A7%BA%CB%B9%E8%C7%C2%A7%D2%B9"/>
    <hyperlink ref="E883" r:id="rId876" display="http://hfo63.cfo.in.th/CheckDataDtl.aspx?orgid=05471&amp;balance=%A7%BA%B4%D8%C5%3Cbr/%3E%A7%BA%CA%D1%C1%BE%D1%B9%B8%EC%A1%D1%B9&amp;month=4&amp;year=2020&amp;thetype=%A7%BA%CB%B9%E8%C7%C2%A7%D2%B9"/>
    <hyperlink ref="E884" r:id="rId877" display="http://hfo63.cfo.in.th/CheckDataDtl.aspx?orgid=05471&amp;balance=%A7%BA%B4%D8%C5%3Cbr/%3E%A7%BA%CA%D1%C1%BE%D1%B9%B8%EC%A1%D1%B9&amp;month=4&amp;year=2020&amp;thetype=%A7%BA%CB%B9%E8%C7%C2%A7%D2%B9"/>
    <hyperlink ref="E885" r:id="rId878" display="http://hfo63.cfo.in.th/CheckDataDtl.aspx?orgid=05472&amp;balance=%A7%BA%B4%D8%C5%3Cbr/%3E%A7%BA%CA%D1%C1%BE%D1%B9%B8%EC%A1%D1%B9&amp;month=4&amp;year=2020&amp;thetype=%A7%BA%CB%B9%E8%C7%C2%A7%D2%B9"/>
    <hyperlink ref="E886" r:id="rId879" display="http://hfo63.cfo.in.th/CheckDataDtl.aspx?orgid=05472&amp;balance=%A7%BA%B4%D8%C5%3Cbr/%3E%A7%BA%CA%D1%C1%BE%D1%B9%B8%EC%A1%D1%B9&amp;month=4&amp;year=2020&amp;thetype=%A7%BA%CB%B9%E8%C7%C2%A7%D2%B9"/>
    <hyperlink ref="E887" r:id="rId880" display="http://hfo63.cfo.in.th/CheckDataDtl.aspx?orgid=05473&amp;balance=%A7%BA%B4%D8%C5%3Cbr/%3E%A7%BA%CA%D1%C1%BE%D1%B9%B8%EC%A1%D1%B9&amp;month=4&amp;year=2020&amp;thetype=%A7%BA%CB%B9%E8%C7%C2%A7%D2%B9"/>
    <hyperlink ref="E888" r:id="rId881" display="http://hfo63.cfo.in.th/CheckDataDtl.aspx?orgid=05473&amp;balance=%A7%BA%B4%D8%C5%3Cbr/%3E%A7%BA%CA%D1%C1%BE%D1%B9%B8%EC%A1%D1%B9&amp;month=4&amp;year=2020&amp;thetype=%A7%BA%CB%B9%E8%C7%C2%A7%D2%B9"/>
    <hyperlink ref="E889" r:id="rId882" display="http://hfo63.cfo.in.th/CheckDataDtl.aspx?orgid=05474&amp;balance=%A7%BA%B4%D8%C5%3Cbr/%3E%A7%BA%CA%D1%C1%BE%D1%B9%B8%EC%A1%D1%B9&amp;month=4&amp;year=2020&amp;thetype=%A7%BA%CB%B9%E8%C7%C2%A7%D2%B9"/>
    <hyperlink ref="E890" r:id="rId883" display="http://hfo63.cfo.in.th/CheckDataDtl.aspx?orgid=05474&amp;balance=%A7%BA%B4%D8%C5%3Cbr/%3E%A7%BA%CA%D1%C1%BE%D1%B9%B8%EC%A1%D1%B9&amp;month=4&amp;year=2020&amp;thetype=%A7%BA%CB%B9%E8%C7%C2%A7%D2%B9"/>
    <hyperlink ref="E891" r:id="rId884" display="http://hfo63.cfo.in.th/CheckDataDtl.aspx?orgid=05475&amp;balance=%A7%BA%B4%D8%C5%3Cbr/%3E%A7%BA%CA%D1%C1%BE%D1%B9%B8%EC%A1%D1%B9&amp;month=4&amp;year=2020&amp;thetype=%A7%BA%CB%B9%E8%C7%C2%A7%D2%B9"/>
    <hyperlink ref="E892" r:id="rId885" display="http://hfo63.cfo.in.th/CheckDataDtl.aspx?orgid=05475&amp;balance=%A7%BA%B4%D8%C5%3Cbr/%3E%A7%BA%CA%D1%C1%BE%D1%B9%B8%EC%A1%D1%B9&amp;month=4&amp;year=2020&amp;thetype=%A7%BA%CB%B9%E8%C7%C2%A7%D2%B9"/>
    <hyperlink ref="E893" r:id="rId886" display="http://hfo63.cfo.in.th/CheckDataDtl.aspx?orgid=05476&amp;balance=%A7%BA%B4%D8%C5%3Cbr/%3E%A7%BA%CA%D1%C1%BE%D1%B9%B8%EC%A1%D1%B9&amp;month=4&amp;year=2020&amp;thetype=%A7%BA%CB%B9%E8%C7%C2%A7%D2%B9"/>
    <hyperlink ref="E894" r:id="rId887" display="http://hfo63.cfo.in.th/CheckDataDtl.aspx?orgid=05476&amp;balance=%A7%BA%B4%D8%C5%3Cbr/%3E%A7%BA%CA%D1%C1%BE%D1%B9%B8%EC%A1%D1%B9&amp;month=4&amp;year=2020&amp;thetype=%A7%BA%CB%B9%E8%C7%C2%A7%D2%B9"/>
    <hyperlink ref="E895" r:id="rId888" display="http://hfo63.cfo.in.th/CheckDataDtl.aspx?orgid=05477&amp;balance=%A7%BA%B4%D8%C5%3Cbr/%3E%A7%BA%CA%D1%C1%BE%D1%B9%B8%EC%A1%D1%B9&amp;month=4&amp;year=2020&amp;thetype=%A7%BA%CB%B9%E8%C7%C2%A7%D2%B9"/>
    <hyperlink ref="E896" r:id="rId889" display="http://hfo63.cfo.in.th/CheckDataDtl.aspx?orgid=05477&amp;balance=%A7%BA%B4%D8%C5%3Cbr/%3E%A7%BA%CA%D1%C1%BE%D1%B9%B8%EC%A1%D1%B9&amp;month=4&amp;year=2020&amp;thetype=%A7%BA%CB%B9%E8%C7%C2%A7%D2%B9"/>
    <hyperlink ref="E897" r:id="rId890" display="http://hfo63.cfo.in.th/CheckDataDtl.aspx?orgid=05478&amp;balance=%A7%BA%B4%D8%C5%3Cbr/%3E%A7%BA%CA%D1%C1%BE%D1%B9%B8%EC%A1%D1%B9&amp;month=4&amp;year=2020&amp;thetype=%A7%BA%CB%B9%E8%C7%C2%A7%D2%B9"/>
    <hyperlink ref="E898" r:id="rId891" display="http://hfo63.cfo.in.th/CheckDataDtl.aspx?orgid=05478&amp;balance=%A7%BA%B4%D8%C5%3Cbr/%3E%A7%BA%CA%D1%C1%BE%D1%B9%B8%EC%A1%D1%B9&amp;month=4&amp;year=2020&amp;thetype=%A7%BA%CB%B9%E8%C7%C2%A7%D2%B9"/>
    <hyperlink ref="E899" r:id="rId892" display="http://hfo63.cfo.in.th/CheckDataDtl.aspx?orgid=05479&amp;balance=%A7%BA%B4%D8%C5%3Cbr/%3E%A7%BA%CA%D1%C1%BE%D1%B9%B8%EC%A1%D1%B9&amp;month=4&amp;year=2020&amp;thetype=%A7%BA%CB%B9%E8%C7%C2%A7%D2%B9"/>
    <hyperlink ref="E900" r:id="rId893" display="http://hfo63.cfo.in.th/CheckDataDtl.aspx?orgid=05479&amp;balance=%A7%BA%B4%D8%C5%3Cbr/%3E%A7%BA%CA%D1%C1%BE%D1%B9%B8%EC%A1%D1%B9&amp;month=4&amp;year=2020&amp;thetype=%A7%BA%CB%B9%E8%C7%C2%A7%D2%B9"/>
    <hyperlink ref="E901" r:id="rId894" display="http://hfo63.cfo.in.th/CheckDataDtl.aspx?orgid=05480&amp;balance=%A7%BA%B4%D8%C5%3Cbr/%3E%A7%BA%CA%D1%C1%BE%D1%B9%B8%EC%A1%D1%B9&amp;month=4&amp;year=2020&amp;thetype=%A7%BA%CB%B9%E8%C7%C2%A7%D2%B9"/>
    <hyperlink ref="E902" r:id="rId895" display="http://hfo63.cfo.in.th/CheckDataDtl.aspx?orgid=05480&amp;balance=%A7%BA%B4%D8%C5%3Cbr/%3E%A7%BA%CA%D1%C1%BE%D1%B9%B8%EC%A1%D1%B9&amp;month=4&amp;year=2020&amp;thetype=%A7%BA%CB%B9%E8%C7%C2%A7%D2%B9"/>
    <hyperlink ref="E903" r:id="rId896" display="http://hfo63.cfo.in.th/CheckDataDtl.aspx?orgid=05481&amp;balance=%A7%BA%B4%D8%C5%3Cbr/%3E%A7%BA%CA%D1%C1%BE%D1%B9%B8%EC%A1%D1%B9&amp;month=4&amp;year=2020&amp;thetype=%A7%BA%CB%B9%E8%C7%C2%A7%D2%B9"/>
    <hyperlink ref="E904" r:id="rId897" display="http://hfo63.cfo.in.th/CheckDataDtl.aspx?orgid=05481&amp;balance=%A7%BA%B4%D8%C5%3Cbr/%3E%A7%BA%CA%D1%C1%BE%D1%B9%B8%EC%A1%D1%B9&amp;month=4&amp;year=2020&amp;thetype=%A7%BA%CB%B9%E8%C7%C2%A7%D2%B9"/>
    <hyperlink ref="E905" r:id="rId898" display="http://hfo63.cfo.in.th/CheckDataDtl.aspx?orgid=05482&amp;balance=%A7%BA%B4%D8%C5%3Cbr/%3E%A7%BA%CA%D1%C1%BE%D1%B9%B8%EC%A1%D1%B9&amp;month=4&amp;year=2020&amp;thetype=%A7%BA%CB%B9%E8%C7%C2%A7%D2%B9"/>
    <hyperlink ref="E906" r:id="rId899" display="http://hfo63.cfo.in.th/CheckDataDtl.aspx?orgid=05482&amp;balance=%A7%BA%B4%D8%C5%3Cbr/%3E%A7%BA%CA%D1%C1%BE%D1%B9%B8%EC%A1%D1%B9&amp;month=4&amp;year=2020&amp;thetype=%A7%BA%CB%B9%E8%C7%C2%A7%D2%B9"/>
    <hyperlink ref="E907" r:id="rId900" display="http://hfo63.cfo.in.th/CheckDataDtl.aspx?orgid=05483&amp;balance=%A7%BA%B4%D8%C5%3Cbr/%3E%A7%BA%CA%D1%C1%BE%D1%B9%B8%EC%A1%D1%B9&amp;month=4&amp;year=2020&amp;thetype=%A7%BA%CB%B9%E8%C7%C2%A7%D2%B9"/>
    <hyperlink ref="E908" r:id="rId901" display="http://hfo63.cfo.in.th/CheckDataDtl.aspx?orgid=05483&amp;balance=%A7%BA%B4%D8%C5%3Cbr/%3E%A7%BA%CA%D1%C1%BE%D1%B9%B8%EC%A1%D1%B9&amp;month=4&amp;year=2020&amp;thetype=%A7%BA%CB%B9%E8%C7%C2%A7%D2%B9"/>
    <hyperlink ref="E909" r:id="rId902" display="http://hfo63.cfo.in.th/CheckDataDtl.aspx?orgid=05484&amp;balance=%A7%BA%B4%D8%C5%3Cbr/%3E%A7%BA%CA%D1%C1%BE%D1%B9%B8%EC%A1%D1%B9&amp;month=4&amp;year=2020&amp;thetype=%A7%BA%CB%B9%E8%C7%C2%A7%D2%B9"/>
    <hyperlink ref="E910" r:id="rId903" display="http://hfo63.cfo.in.th/CheckDataDtl.aspx?orgid=05484&amp;balance=%A7%BA%B4%D8%C5%3Cbr/%3E%A7%BA%CA%D1%C1%BE%D1%B9%B8%EC%A1%D1%B9&amp;month=4&amp;year=2020&amp;thetype=%A7%BA%CB%B9%E8%C7%C2%A7%D2%B9"/>
    <hyperlink ref="E911" r:id="rId904" display="http://hfo63.cfo.in.th/CheckDataDtl.aspx?orgid=05485&amp;balance=%A7%BA%B4%D8%C5%3Cbr/%3E%A7%BA%CA%D1%C1%BE%D1%B9%B8%EC%A1%D1%B9&amp;month=4&amp;year=2020&amp;thetype=%A7%BA%CB%B9%E8%C7%C2%A7%D2%B9"/>
    <hyperlink ref="E912" r:id="rId905" display="http://hfo63.cfo.in.th/CheckDataDtl.aspx?orgid=05485&amp;balance=%A7%BA%B4%D8%C5%3Cbr/%3E%A7%BA%CA%D1%C1%BE%D1%B9%B8%EC%A1%D1%B9&amp;month=4&amp;year=2020&amp;thetype=%A7%BA%CB%B9%E8%C7%C2%A7%D2%B9"/>
    <hyperlink ref="E913" r:id="rId906" display="http://hfo63.cfo.in.th/CheckDataDtl.aspx?orgid=05486&amp;balance=%A7%BA%B4%D8%C5%3Cbr/%3E%A7%BA%CA%D1%C1%BE%D1%B9%B8%EC%A1%D1%B9&amp;month=4&amp;year=2020&amp;thetype=%A7%BA%CB%B9%E8%C7%C2%A7%D2%B9"/>
    <hyperlink ref="E914" r:id="rId907" display="http://hfo63.cfo.in.th/CheckDataDtl.aspx?orgid=05486&amp;balance=%A7%BA%B4%D8%C5%3Cbr/%3E%A7%BA%CA%D1%C1%BE%D1%B9%B8%EC%A1%D1%B9&amp;month=4&amp;year=2020&amp;thetype=%A7%BA%CB%B9%E8%C7%C2%A7%D2%B9"/>
    <hyperlink ref="E915" r:id="rId908" display="http://hfo63.cfo.in.th/CheckDataDtl.aspx?orgid=05487&amp;balance=%A7%BA%B4%D8%C5%3Cbr/%3E%A7%BA%CA%D1%C1%BE%D1%B9%B8%EC%A1%D1%B9&amp;month=4&amp;year=2020&amp;thetype=%A7%BA%CB%B9%E8%C7%C2%A7%D2%B9"/>
    <hyperlink ref="E916" r:id="rId909" display="http://hfo63.cfo.in.th/CheckDataDtl.aspx?orgid=05487&amp;balance=%A7%BA%B4%D8%C5%3Cbr/%3E%A7%BA%CA%D1%C1%BE%D1%B9%B8%EC%A1%D1%B9&amp;month=4&amp;year=2020&amp;thetype=%A7%BA%CB%B9%E8%C7%C2%A7%D2%B9"/>
    <hyperlink ref="E917" r:id="rId910" display="http://hfo63.cfo.in.th/CheckDataDtl.aspx?orgid=05488&amp;balance=%A7%BA%B4%D8%C5%3Cbr/%3E%A7%BA%CA%D1%C1%BE%D1%B9%B8%EC%A1%D1%B9&amp;month=4&amp;year=2020&amp;thetype=%A7%BA%CB%B9%E8%C7%C2%A7%D2%B9"/>
    <hyperlink ref="E918" r:id="rId911" display="http://hfo63.cfo.in.th/CheckDataDtl.aspx?orgid=05488&amp;balance=%A7%BA%B4%D8%C5%3Cbr/%3E%A7%BA%CA%D1%C1%BE%D1%B9%B8%EC%A1%D1%B9&amp;month=4&amp;year=2020&amp;thetype=%A7%BA%CB%B9%E8%C7%C2%A7%D2%B9"/>
    <hyperlink ref="E919" r:id="rId912" display="http://hfo63.cfo.in.th/CheckDataDtl.aspx?orgid=05489&amp;balance=%A7%BA%B4%D8%C5%3Cbr/%3E%A7%BA%CA%D1%C1%BE%D1%B9%B8%EC%A1%D1%B9&amp;month=4&amp;year=2020&amp;thetype=%A7%BA%CB%B9%E8%C7%C2%A7%D2%B9"/>
    <hyperlink ref="E920" r:id="rId913" display="http://hfo63.cfo.in.th/CheckDataDtl.aspx?orgid=05489&amp;balance=%A7%BA%B4%D8%C5%3Cbr/%3E%A7%BA%CA%D1%C1%BE%D1%B9%B8%EC%A1%D1%B9&amp;month=4&amp;year=2020&amp;thetype=%A7%BA%CB%B9%E8%C7%C2%A7%D2%B9"/>
    <hyperlink ref="E921" r:id="rId914" display="http://hfo63.cfo.in.th/CheckDataDtl.aspx?orgid=05490&amp;balance=%A7%BA%B4%D8%C5%3Cbr/%3E%A7%BA%CA%D1%C1%BE%D1%B9%B8%EC%A1%D1%B9&amp;month=4&amp;year=2020&amp;thetype=%A7%BA%CB%B9%E8%C7%C2%A7%D2%B9"/>
    <hyperlink ref="E922" r:id="rId915" display="http://hfo63.cfo.in.th/CheckDataDtl.aspx?orgid=05490&amp;balance=%A7%BA%B4%D8%C5%3Cbr/%3E%A7%BA%CA%D1%C1%BE%D1%B9%B8%EC%A1%D1%B9&amp;month=4&amp;year=2020&amp;thetype=%A7%BA%CB%B9%E8%C7%C2%A7%D2%B9"/>
    <hyperlink ref="E923" r:id="rId916" display="http://hfo63.cfo.in.th/CheckDataDtl.aspx?orgid=05491&amp;balance=%A7%BA%B4%D8%C5%3Cbr/%3E%A7%BA%CA%D1%C1%BE%D1%B9%B8%EC%A1%D1%B9&amp;month=4&amp;year=2020&amp;thetype=%A7%BA%CB%B9%E8%C7%C2%A7%D2%B9"/>
    <hyperlink ref="E924" r:id="rId917" display="http://hfo63.cfo.in.th/CheckDataDtl.aspx?orgid=05491&amp;balance=%A7%BA%B4%D8%C5%3Cbr/%3E%A7%BA%CA%D1%C1%BE%D1%B9%B8%EC%A1%D1%B9&amp;month=4&amp;year=2020&amp;thetype=%A7%BA%CB%B9%E8%C7%C2%A7%D2%B9"/>
    <hyperlink ref="E925" r:id="rId918" display="http://hfo63.cfo.in.th/CheckDataDtl.aspx?orgid=05492&amp;balance=%A7%BA%B4%D8%C5%3Cbr/%3E%A7%BA%CA%D1%C1%BE%D1%B9%B8%EC%A1%D1%B9&amp;month=4&amp;year=2020&amp;thetype=%A7%BA%CB%B9%E8%C7%C2%A7%D2%B9"/>
    <hyperlink ref="E926" r:id="rId919" display="http://hfo63.cfo.in.th/CheckDataDtl.aspx?orgid=05492&amp;balance=%A7%BA%B4%D8%C5%3Cbr/%3E%A7%BA%CA%D1%C1%BE%D1%B9%B8%EC%A1%D1%B9&amp;month=4&amp;year=2020&amp;thetype=%A7%BA%CB%B9%E8%C7%C2%A7%D2%B9"/>
    <hyperlink ref="E927" r:id="rId920" display="http://hfo63.cfo.in.th/CheckDataDtl.aspx?orgid=05493&amp;balance=%A7%BA%B4%D8%C5%3Cbr/%3E%A7%BA%CA%D1%C1%BE%D1%B9%B8%EC%A1%D1%B9&amp;month=4&amp;year=2020&amp;thetype=%A7%BA%CB%B9%E8%C7%C2%A7%D2%B9"/>
    <hyperlink ref="E928" r:id="rId921" display="http://hfo63.cfo.in.th/CheckDataDtl.aspx?orgid=05493&amp;balance=%A7%BA%B4%D8%C5%3Cbr/%3E%A7%BA%CA%D1%C1%BE%D1%B9%B8%EC%A1%D1%B9&amp;month=4&amp;year=2020&amp;thetype=%A7%BA%CB%B9%E8%C7%C2%A7%D2%B9"/>
    <hyperlink ref="E929" r:id="rId922" display="http://hfo63.cfo.in.th/CheckDataDtl.aspx?orgid=05494&amp;balance=%A7%BA%B4%D8%C5%3Cbr/%3E%A7%BA%CA%D1%C1%BE%D1%B9%B8%EC%A1%D1%B9&amp;month=4&amp;year=2020&amp;thetype=%A7%BA%CB%B9%E8%C7%C2%A7%D2%B9"/>
    <hyperlink ref="E930" r:id="rId923" display="http://hfo63.cfo.in.th/CheckDataDtl.aspx?orgid=05494&amp;balance=%A7%BA%B4%D8%C5%3Cbr/%3E%A7%BA%CA%D1%C1%BE%D1%B9%B8%EC%A1%D1%B9&amp;month=4&amp;year=2020&amp;thetype=%A7%BA%CB%B9%E8%C7%C2%A7%D2%B9"/>
    <hyperlink ref="E931" r:id="rId924" display="http://hfo63.cfo.in.th/CheckDataDtl.aspx?orgid=05495&amp;balance=%A7%BA%B4%D8%C5%3Cbr/%3E%A7%BA%CA%D1%C1%BE%D1%B9%B8%EC%A1%D1%B9&amp;month=4&amp;year=2020&amp;thetype=%A7%BA%CB%B9%E8%C7%C2%A7%D2%B9"/>
    <hyperlink ref="E932" r:id="rId925" display="http://hfo63.cfo.in.th/CheckDataDtl.aspx?orgid=05495&amp;balance=%A7%BA%B4%D8%C5%3Cbr/%3E%A7%BA%CA%D1%C1%BE%D1%B9%B8%EC%A1%D1%B9&amp;month=4&amp;year=2020&amp;thetype=%A7%BA%CB%B9%E8%C7%C2%A7%D2%B9"/>
    <hyperlink ref="E933" r:id="rId926" display="http://hfo63.cfo.in.th/CheckDataDtl.aspx?orgid=05496&amp;balance=%A7%BA%B4%D8%C5%3Cbr/%3E%A7%BA%CA%D1%C1%BE%D1%B9%B8%EC%A1%D1%B9&amp;month=4&amp;year=2020&amp;thetype=%A7%BA%CB%B9%E8%C7%C2%A7%D2%B9"/>
    <hyperlink ref="E934" r:id="rId927" display="http://hfo63.cfo.in.th/CheckDataDtl.aspx?orgid=05496&amp;balance=%A7%BA%B4%D8%C5%3Cbr/%3E%A7%BA%CA%D1%C1%BE%D1%B9%B8%EC%A1%D1%B9&amp;month=4&amp;year=2020&amp;thetype=%A7%BA%CB%B9%E8%C7%C2%A7%D2%B9"/>
    <hyperlink ref="E935" r:id="rId928" display="http://hfo63.cfo.in.th/CheckDataDtl.aspx?orgid=05497&amp;balance=%A7%BA%B4%D8%C5%3Cbr/%3E%A7%BA%CA%D1%C1%BE%D1%B9%B8%EC%A1%D1%B9&amp;month=4&amp;year=2020&amp;thetype=%A7%BA%CB%B9%E8%C7%C2%A7%D2%B9"/>
    <hyperlink ref="E936" r:id="rId929" display="http://hfo63.cfo.in.th/CheckDataDtl.aspx?orgid=05497&amp;balance=%A7%BA%B4%D8%C5%3Cbr/%3E%A7%BA%CA%D1%C1%BE%D1%B9%B8%EC%A1%D1%B9&amp;month=4&amp;year=2020&amp;thetype=%A7%BA%CB%B9%E8%C7%C2%A7%D2%B9"/>
    <hyperlink ref="E937" r:id="rId930" display="http://hfo63.cfo.in.th/CheckDataDtl.aspx?orgid=05498&amp;balance=%A7%BA%B4%D8%C5%3Cbr/%3E%A7%BA%CA%D1%C1%BE%D1%B9%B8%EC%A1%D1%B9&amp;month=4&amp;year=2020&amp;thetype=%A7%BA%CB%B9%E8%C7%C2%A7%D2%B9"/>
    <hyperlink ref="E938" r:id="rId931" display="http://hfo63.cfo.in.th/CheckDataDtl.aspx?orgid=05498&amp;balance=%A7%BA%B4%D8%C5%3Cbr/%3E%A7%BA%CA%D1%C1%BE%D1%B9%B8%EC%A1%D1%B9&amp;month=4&amp;year=2020&amp;thetype=%A7%BA%CB%B9%E8%C7%C2%A7%D2%B9"/>
    <hyperlink ref="E939" r:id="rId932" display="http://hfo63.cfo.in.th/CheckDataDtl.aspx?orgid=05499&amp;balance=%A7%BA%B4%D8%C5%3Cbr/%3E%A7%BA%CA%D1%C1%BE%D1%B9%B8%EC%A1%D1%B9&amp;month=4&amp;year=2020&amp;thetype=%A7%BA%CB%B9%E8%C7%C2%A7%D2%B9"/>
    <hyperlink ref="E940" r:id="rId933" display="http://hfo63.cfo.in.th/CheckDataDtl.aspx?orgid=05499&amp;balance=%A7%BA%B4%D8%C5%3Cbr/%3E%A7%BA%CA%D1%C1%BE%D1%B9%B8%EC%A1%D1%B9&amp;month=4&amp;year=2020&amp;thetype=%A7%BA%CB%B9%E8%C7%C2%A7%D2%B9"/>
    <hyperlink ref="E941" r:id="rId934" display="http://hfo63.cfo.in.th/CheckDataDtl.aspx?orgid=05500&amp;balance=%A7%BA%B4%D8%C5%3Cbr/%3E%A7%BA%CA%D1%C1%BE%D1%B9%B8%EC%A1%D1%B9&amp;month=4&amp;year=2020&amp;thetype=%A7%BA%CB%B9%E8%C7%C2%A7%D2%B9"/>
    <hyperlink ref="E942" r:id="rId935" display="http://hfo63.cfo.in.th/CheckDataDtl.aspx?orgid=05500&amp;balance=%A7%BA%B4%D8%C5%3Cbr/%3E%A7%BA%CA%D1%C1%BE%D1%B9%B8%EC%A1%D1%B9&amp;month=4&amp;year=2020&amp;thetype=%A7%BA%CB%B9%E8%C7%C2%A7%D2%B9"/>
    <hyperlink ref="E943" r:id="rId936" display="http://hfo63.cfo.in.th/CheckDataDtl.aspx?orgid=05501&amp;balance=%A7%BA%B4%D8%C5%3Cbr/%3E%A7%BA%CA%D1%C1%BE%D1%B9%B8%EC%A1%D1%B9&amp;month=4&amp;year=2020&amp;thetype=%A7%BA%CB%B9%E8%C7%C2%A7%D2%B9"/>
    <hyperlink ref="E944" r:id="rId937" display="http://hfo63.cfo.in.th/CheckDataDtl.aspx?orgid=05501&amp;balance=%A7%BA%B4%D8%C5%3Cbr/%3E%A7%BA%CA%D1%C1%BE%D1%B9%B8%EC%A1%D1%B9&amp;month=4&amp;year=2020&amp;thetype=%A7%BA%CB%B9%E8%C7%C2%A7%D2%B9"/>
    <hyperlink ref="E945" r:id="rId938" display="http://hfo63.cfo.in.th/CheckDataDtl.aspx?orgid=05502&amp;balance=%A7%BA%B4%D8%C5%3Cbr/%3E%A7%BA%CA%D1%C1%BE%D1%B9%B8%EC%A1%D1%B9&amp;month=4&amp;year=2020&amp;thetype=%A7%BA%CB%B9%E8%C7%C2%A7%D2%B9"/>
    <hyperlink ref="E946" r:id="rId939" display="http://hfo63.cfo.in.th/CheckDataDtl.aspx?orgid=05502&amp;balance=%A7%BA%B4%D8%C5%3Cbr/%3E%A7%BA%CA%D1%C1%BE%D1%B9%B8%EC%A1%D1%B9&amp;month=4&amp;year=2020&amp;thetype=%A7%BA%CB%B9%E8%C7%C2%A7%D2%B9"/>
    <hyperlink ref="E947" r:id="rId940" display="http://hfo63.cfo.in.th/CheckDataDtl.aspx?orgid=05503&amp;balance=%A7%BA%B4%D8%C5%3Cbr/%3E%A7%BA%CA%D1%C1%BE%D1%B9%B8%EC%A1%D1%B9&amp;month=4&amp;year=2020&amp;thetype=%A7%BA%CB%B9%E8%C7%C2%A7%D2%B9"/>
    <hyperlink ref="E948" r:id="rId941" display="http://hfo63.cfo.in.th/CheckDataDtl.aspx?orgid=05503&amp;balance=%A7%BA%B4%D8%C5%3Cbr/%3E%A7%BA%CA%D1%C1%BE%D1%B9%B8%EC%A1%D1%B9&amp;month=4&amp;year=2020&amp;thetype=%A7%BA%CB%B9%E8%C7%C2%A7%D2%B9"/>
    <hyperlink ref="E949" r:id="rId942" display="http://hfo63.cfo.in.th/CheckDataDtl.aspx?orgid=05504&amp;balance=%A7%BA%B4%D8%C5%3Cbr/%3E%A7%BA%CA%D1%C1%BE%D1%B9%B8%EC%A1%D1%B9&amp;month=4&amp;year=2020&amp;thetype=%A7%BA%CB%B9%E8%C7%C2%A7%D2%B9"/>
    <hyperlink ref="E950" r:id="rId943" display="http://hfo63.cfo.in.th/CheckDataDtl.aspx?orgid=05504&amp;balance=%A7%BA%B4%D8%C5%3Cbr/%3E%A7%BA%CA%D1%C1%BE%D1%B9%B8%EC%A1%D1%B9&amp;month=4&amp;year=2020&amp;thetype=%A7%BA%CB%B9%E8%C7%C2%A7%D2%B9"/>
    <hyperlink ref="E951" r:id="rId944" display="http://hfo63.cfo.in.th/CheckDataDtl.aspx?orgid=05505&amp;balance=%A7%BA%B4%D8%C5%3Cbr/%3E%A7%BA%CA%D1%C1%BE%D1%B9%B8%EC%A1%D1%B9&amp;month=4&amp;year=2020&amp;thetype=%A7%BA%CB%B9%E8%C7%C2%A7%D2%B9"/>
    <hyperlink ref="E952" r:id="rId945" display="http://hfo63.cfo.in.th/CheckDataDtl.aspx?orgid=05505&amp;balance=%A7%BA%B4%D8%C5%3Cbr/%3E%A7%BA%CA%D1%C1%BE%D1%B9%B8%EC%A1%D1%B9&amp;month=4&amp;year=2020&amp;thetype=%A7%BA%CB%B9%E8%C7%C2%A7%D2%B9"/>
    <hyperlink ref="E953" r:id="rId946" display="http://hfo63.cfo.in.th/CheckDataDtl.aspx?orgid=05506&amp;balance=%A7%BA%B4%D8%C5%3Cbr/%3E%A7%BA%CA%D1%C1%BE%D1%B9%B8%EC%A1%D1%B9&amp;month=4&amp;year=2020&amp;thetype=%A7%BA%CB%B9%E8%C7%C2%A7%D2%B9"/>
    <hyperlink ref="E954" r:id="rId947" display="http://hfo63.cfo.in.th/CheckDataDtl.aspx?orgid=05506&amp;balance=%A7%BA%B4%D8%C5%3Cbr/%3E%A7%BA%CA%D1%C1%BE%D1%B9%B8%EC%A1%D1%B9&amp;month=4&amp;year=2020&amp;thetype=%A7%BA%CB%B9%E8%C7%C2%A7%D2%B9"/>
    <hyperlink ref="E955" r:id="rId948" display="http://hfo63.cfo.in.th/CheckDataDtl.aspx?orgid=05507&amp;balance=%A7%BA%B4%D8%C5%3Cbr/%3E%A7%BA%CA%D1%C1%BE%D1%B9%B8%EC%A1%D1%B9&amp;month=4&amp;year=2020&amp;thetype=%A7%BA%CB%B9%E8%C7%C2%A7%D2%B9"/>
    <hyperlink ref="E956" r:id="rId949" display="http://hfo63.cfo.in.th/CheckDataDtl.aspx?orgid=05507&amp;balance=%A7%BA%B4%D8%C5%3Cbr/%3E%A7%BA%CA%D1%C1%BE%D1%B9%B8%EC%A1%D1%B9&amp;month=4&amp;year=2020&amp;thetype=%A7%BA%CB%B9%E8%C7%C2%A7%D2%B9"/>
    <hyperlink ref="E957" r:id="rId950" display="http://hfo63.cfo.in.th/CheckDataDtl.aspx?orgid=05508&amp;balance=%A7%BA%B4%D8%C5%3Cbr/%3E%A7%BA%CA%D1%C1%BE%D1%B9%B8%EC%A1%D1%B9&amp;month=4&amp;year=2020&amp;thetype=%A7%BA%CB%B9%E8%C7%C2%A7%D2%B9"/>
    <hyperlink ref="E958" r:id="rId951" display="http://hfo63.cfo.in.th/CheckDataDtl.aspx?orgid=05508&amp;balance=%A7%BA%B4%D8%C5%3Cbr/%3E%A7%BA%CA%D1%C1%BE%D1%B9%B8%EC%A1%D1%B9&amp;month=4&amp;year=2020&amp;thetype=%A7%BA%CB%B9%E8%C7%C2%A7%D2%B9"/>
    <hyperlink ref="E959" r:id="rId952" display="http://hfo63.cfo.in.th/CheckDataDtl.aspx?orgid=05509&amp;balance=%A7%BA%B4%D8%C5%3Cbr/%3E%A7%BA%CA%D1%C1%BE%D1%B9%B8%EC%A1%D1%B9&amp;month=4&amp;year=2020&amp;thetype=%A7%BA%CB%B9%E8%C7%C2%A7%D2%B9"/>
    <hyperlink ref="E960" r:id="rId953" display="http://hfo63.cfo.in.th/CheckDataDtl.aspx?orgid=05509&amp;balance=%A7%BA%B4%D8%C5%3Cbr/%3E%A7%BA%CA%D1%C1%BE%D1%B9%B8%EC%A1%D1%B9&amp;month=4&amp;year=2020&amp;thetype=%A7%BA%CB%B9%E8%C7%C2%A7%D2%B9"/>
    <hyperlink ref="E961" r:id="rId954" display="http://hfo63.cfo.in.th/CheckDataDtl.aspx?orgid=05510&amp;balance=%A7%BA%B4%D8%C5%3Cbr/%3E%A7%BA%CA%D1%C1%BE%D1%B9%B8%EC%A1%D1%B9&amp;month=4&amp;year=2020&amp;thetype=%A7%BA%CB%B9%E8%C7%C2%A7%D2%B9"/>
    <hyperlink ref="E962" r:id="rId955" display="http://hfo63.cfo.in.th/CheckDataDtl.aspx?orgid=05510&amp;balance=%A7%BA%B4%D8%C5%3Cbr/%3E%A7%BA%CA%D1%C1%BE%D1%B9%B8%EC%A1%D1%B9&amp;month=4&amp;year=2020&amp;thetype=%A7%BA%CB%B9%E8%C7%C2%A7%D2%B9"/>
    <hyperlink ref="E963" r:id="rId956" display="http://hfo63.cfo.in.th/CheckDataDtl.aspx?orgid=05511&amp;balance=%A7%BA%B4%D8%C5%3Cbr/%3E%A7%BA%CA%D1%C1%BE%D1%B9%B8%EC%A1%D1%B9&amp;month=4&amp;year=2020&amp;thetype=%A7%BA%CB%B9%E8%C7%C2%A7%D2%B9"/>
    <hyperlink ref="E964" r:id="rId957" display="http://hfo63.cfo.in.th/CheckDataDtl.aspx?orgid=05511&amp;balance=%A7%BA%B4%D8%C5%3Cbr/%3E%A7%BA%CA%D1%C1%BE%D1%B9%B8%EC%A1%D1%B9&amp;month=4&amp;year=2020&amp;thetype=%A7%BA%CB%B9%E8%C7%C2%A7%D2%B9"/>
    <hyperlink ref="E965" r:id="rId958" display="http://hfo63.cfo.in.th/CheckDataDtl.aspx?orgid=05512&amp;balance=%A7%BA%B4%D8%C5%3Cbr/%3E%A7%BA%CA%D1%C1%BE%D1%B9%B8%EC%A1%D1%B9&amp;month=4&amp;year=2020&amp;thetype=%A7%BA%CB%B9%E8%C7%C2%A7%D2%B9"/>
    <hyperlink ref="E966" r:id="rId959" display="http://hfo63.cfo.in.th/CheckDataDtl.aspx?orgid=05512&amp;balance=%A7%BA%B4%D8%C5%3Cbr/%3E%A7%BA%CA%D1%C1%BE%D1%B9%B8%EC%A1%D1%B9&amp;month=4&amp;year=2020&amp;thetype=%A7%BA%CB%B9%E8%C7%C2%A7%D2%B9"/>
    <hyperlink ref="E967" r:id="rId960" display="http://hfo63.cfo.in.th/CheckDataDtl.aspx?orgid=05513&amp;balance=%A7%BA%B4%D8%C5%3Cbr/%3E%A7%BA%CA%D1%C1%BE%D1%B9%B8%EC%A1%D1%B9&amp;month=4&amp;year=2020&amp;thetype=%A7%BA%CB%B9%E8%C7%C2%A7%D2%B9"/>
    <hyperlink ref="E968" r:id="rId961" display="http://hfo63.cfo.in.th/CheckDataDtl.aspx?orgid=05513&amp;balance=%A7%BA%B4%D8%C5%3Cbr/%3E%A7%BA%CA%D1%C1%BE%D1%B9%B8%EC%A1%D1%B9&amp;month=4&amp;year=2020&amp;thetype=%A7%BA%CB%B9%E8%C7%C2%A7%D2%B9"/>
    <hyperlink ref="E969" r:id="rId962" display="http://hfo63.cfo.in.th/CheckDataDtl.aspx?orgid=05514&amp;balance=%A7%BA%B4%D8%C5%3Cbr/%3E%A7%BA%CA%D1%C1%BE%D1%B9%B8%EC%A1%D1%B9&amp;month=4&amp;year=2020&amp;thetype=%A7%BA%CB%B9%E8%C7%C2%A7%D2%B9"/>
    <hyperlink ref="E970" r:id="rId963" display="http://hfo63.cfo.in.th/CheckDataDtl.aspx?orgid=05514&amp;balance=%A7%BA%B4%D8%C5%3Cbr/%3E%A7%BA%CA%D1%C1%BE%D1%B9%B8%EC%A1%D1%B9&amp;month=4&amp;year=2020&amp;thetype=%A7%BA%CB%B9%E8%C7%C2%A7%D2%B9"/>
    <hyperlink ref="E971" r:id="rId964" display="http://hfo63.cfo.in.th/CheckDataDtl.aspx?orgid=05515&amp;balance=%A7%BA%B4%D8%C5%3Cbr/%3E%A7%BA%CA%D1%C1%BE%D1%B9%B8%EC%A1%D1%B9&amp;month=4&amp;year=2020&amp;thetype=%A7%BA%CB%B9%E8%C7%C2%A7%D2%B9"/>
    <hyperlink ref="E972" r:id="rId965" display="http://hfo63.cfo.in.th/CheckDataDtl.aspx?orgid=05515&amp;balance=%A7%BA%B4%D8%C5%3Cbr/%3E%A7%BA%CA%D1%C1%BE%D1%B9%B8%EC%A1%D1%B9&amp;month=4&amp;year=2020&amp;thetype=%A7%BA%CB%B9%E8%C7%C2%A7%D2%B9"/>
    <hyperlink ref="E973" r:id="rId966" display="http://hfo63.cfo.in.th/CheckDataDtl.aspx?orgid=05516&amp;balance=%A7%BA%B4%D8%C5%3Cbr/%3E%A7%BA%CA%D1%C1%BE%D1%B9%B8%EC%A1%D1%B9&amp;month=4&amp;year=2020&amp;thetype=%A7%BA%CB%B9%E8%C7%C2%A7%D2%B9"/>
    <hyperlink ref="E974" r:id="rId967" display="http://hfo63.cfo.in.th/CheckDataDtl.aspx?orgid=05516&amp;balance=%A7%BA%B4%D8%C5%3Cbr/%3E%A7%BA%CA%D1%C1%BE%D1%B9%B8%EC%A1%D1%B9&amp;month=4&amp;year=2020&amp;thetype=%A7%BA%CB%B9%E8%C7%C2%A7%D2%B9"/>
    <hyperlink ref="E975" r:id="rId968" display="http://hfo63.cfo.in.th/CheckDataDtl.aspx?orgid=05517&amp;balance=%A7%BA%B4%D8%C5%3Cbr/%3E%A7%BA%CA%D1%C1%BE%D1%B9%B8%EC%A1%D1%B9&amp;month=4&amp;year=2020&amp;thetype=%A7%BA%CB%B9%E8%C7%C2%A7%D2%B9"/>
    <hyperlink ref="E976" r:id="rId969" display="http://hfo63.cfo.in.th/CheckDataDtl.aspx?orgid=05517&amp;balance=%A7%BA%B4%D8%C5%3Cbr/%3E%A7%BA%CA%D1%C1%BE%D1%B9%B8%EC%A1%D1%B9&amp;month=4&amp;year=2020&amp;thetype=%A7%BA%CB%B9%E8%C7%C2%A7%D2%B9"/>
    <hyperlink ref="E977" r:id="rId970" display="http://hfo63.cfo.in.th/CheckDataDtl.aspx?orgid=05518&amp;balance=%A7%BA%B4%D8%C5%3Cbr/%3E%A7%BA%CA%D1%C1%BE%D1%B9%B8%EC%A1%D1%B9&amp;month=4&amp;year=2020&amp;thetype=%A7%BA%CB%B9%E8%C7%C2%A7%D2%B9"/>
    <hyperlink ref="E978" r:id="rId971" display="http://hfo63.cfo.in.th/CheckDataDtl.aspx?orgid=05518&amp;balance=%A7%BA%B4%D8%C5%3Cbr/%3E%A7%BA%CA%D1%C1%BE%D1%B9%B8%EC%A1%D1%B9&amp;month=4&amp;year=2020&amp;thetype=%A7%BA%CB%B9%E8%C7%C2%A7%D2%B9"/>
    <hyperlink ref="E979" r:id="rId972" display="http://hfo63.cfo.in.th/CheckDataDtl.aspx?orgid=05519&amp;balance=%A7%BA%B4%D8%C5%3Cbr/%3E%A7%BA%CA%D1%C1%BE%D1%B9%B8%EC%A1%D1%B9&amp;month=4&amp;year=2020&amp;thetype=%A7%BA%CB%B9%E8%C7%C2%A7%D2%B9"/>
    <hyperlink ref="E980" r:id="rId973" display="http://hfo63.cfo.in.th/CheckDataDtl.aspx?orgid=05519&amp;balance=%A7%BA%B4%D8%C5%3Cbr/%3E%A7%BA%CA%D1%C1%BE%D1%B9%B8%EC%A1%D1%B9&amp;month=4&amp;year=2020&amp;thetype=%A7%BA%CB%B9%E8%C7%C2%A7%D2%B9"/>
    <hyperlink ref="E981" r:id="rId974" display="http://hfo63.cfo.in.th/CheckDataDtl.aspx?orgid=05520&amp;balance=%A7%BA%B4%D8%C5%3Cbr/%3E%A7%BA%CA%D1%C1%BE%D1%B9%B8%EC%A1%D1%B9&amp;month=4&amp;year=2020&amp;thetype=%A7%BA%CB%B9%E8%C7%C2%A7%D2%B9"/>
    <hyperlink ref="E982" r:id="rId975" display="http://hfo63.cfo.in.th/CheckDataDtl.aspx?orgid=05520&amp;balance=%A7%BA%B4%D8%C5%3Cbr/%3E%A7%BA%CA%D1%C1%BE%D1%B9%B8%EC%A1%D1%B9&amp;month=4&amp;year=2020&amp;thetype=%A7%BA%CB%B9%E8%C7%C2%A7%D2%B9"/>
    <hyperlink ref="E983" r:id="rId976" display="http://hfo63.cfo.in.th/CheckDataDtl.aspx?orgid=05521&amp;balance=%A7%BA%B4%D8%C5%3Cbr/%3E%A7%BA%CA%D1%C1%BE%D1%B9%B8%EC%A1%D1%B9&amp;month=4&amp;year=2020&amp;thetype=%A7%BA%CB%B9%E8%C7%C2%A7%D2%B9"/>
    <hyperlink ref="E984" r:id="rId977" display="http://hfo63.cfo.in.th/CheckDataDtl.aspx?orgid=05521&amp;balance=%A7%BA%B4%D8%C5%3Cbr/%3E%A7%BA%CA%D1%C1%BE%D1%B9%B8%EC%A1%D1%B9&amp;month=4&amp;year=2020&amp;thetype=%A7%BA%CB%B9%E8%C7%C2%A7%D2%B9"/>
    <hyperlink ref="E985" r:id="rId978" display="http://hfo63.cfo.in.th/CheckDataDtl.aspx?orgid=05522&amp;balance=%A7%BA%B4%D8%C5%3Cbr/%3E%A7%BA%CA%D1%C1%BE%D1%B9%B8%EC%A1%D1%B9&amp;month=4&amp;year=2020&amp;thetype=%A7%BA%CB%B9%E8%C7%C2%A7%D2%B9"/>
    <hyperlink ref="E986" r:id="rId979" display="http://hfo63.cfo.in.th/CheckDataDtl.aspx?orgid=05522&amp;balance=%A7%BA%B4%D8%C5%3Cbr/%3E%A7%BA%CA%D1%C1%BE%D1%B9%B8%EC%A1%D1%B9&amp;month=4&amp;year=2020&amp;thetype=%A7%BA%CB%B9%E8%C7%C2%A7%D2%B9"/>
    <hyperlink ref="E987" r:id="rId980" display="http://hfo63.cfo.in.th/CheckDataDtl.aspx?orgid=05523&amp;balance=%A7%BA%B4%D8%C5%3Cbr/%3E%A7%BA%CA%D1%C1%BE%D1%B9%B8%EC%A1%D1%B9&amp;month=4&amp;year=2020&amp;thetype=%A7%BA%CB%B9%E8%C7%C2%A7%D2%B9"/>
    <hyperlink ref="E988" r:id="rId981" display="http://hfo63.cfo.in.th/CheckDataDtl.aspx?orgid=05523&amp;balance=%A7%BA%B4%D8%C5%3Cbr/%3E%A7%BA%CA%D1%C1%BE%D1%B9%B8%EC%A1%D1%B9&amp;month=4&amp;year=2020&amp;thetype=%A7%BA%CB%B9%E8%C7%C2%A7%D2%B9"/>
    <hyperlink ref="E989" r:id="rId982" display="http://hfo63.cfo.in.th/CheckDataDtl.aspx?orgid=05524&amp;balance=%A7%BA%B4%D8%C5%3Cbr/%3E%A7%BA%CA%D1%C1%BE%D1%B9%B8%EC%A1%D1%B9&amp;month=4&amp;year=2020&amp;thetype=%A7%BA%CB%B9%E8%C7%C2%A7%D2%B9"/>
    <hyperlink ref="E990" r:id="rId983" display="http://hfo63.cfo.in.th/CheckDataDtl.aspx?orgid=05524&amp;balance=%A7%BA%B4%D8%C5%3Cbr/%3E%A7%BA%CA%D1%C1%BE%D1%B9%B8%EC%A1%D1%B9&amp;month=4&amp;year=2020&amp;thetype=%A7%BA%CB%B9%E8%C7%C2%A7%D2%B9"/>
    <hyperlink ref="E991" r:id="rId984" display="http://hfo63.cfo.in.th/CheckDataDtl.aspx?orgid=05525&amp;balance=%A7%BA%B4%D8%C5%3Cbr/%3E%A7%BA%CA%D1%C1%BE%D1%B9%B8%EC%A1%D1%B9&amp;month=4&amp;year=2020&amp;thetype=%A7%BA%CB%B9%E8%C7%C2%A7%D2%B9"/>
    <hyperlink ref="E992" r:id="rId985" display="http://hfo63.cfo.in.th/CheckDataDtl.aspx?orgid=05525&amp;balance=%A7%BA%B4%D8%C5%3Cbr/%3E%A7%BA%CA%D1%C1%BE%D1%B9%B8%EC%A1%D1%B9&amp;month=4&amp;year=2020&amp;thetype=%A7%BA%CB%B9%E8%C7%C2%A7%D2%B9"/>
    <hyperlink ref="E993" r:id="rId986" display="http://hfo63.cfo.in.th/CheckDataDtl.aspx?orgid=05526&amp;balance=%A7%BA%B4%D8%C5%3Cbr/%3E%A7%BA%CA%D1%C1%BE%D1%B9%B8%EC%A1%D1%B9&amp;month=4&amp;year=2020&amp;thetype=%A7%BA%CB%B9%E8%C7%C2%A7%D2%B9"/>
    <hyperlink ref="E994" r:id="rId987" display="http://hfo63.cfo.in.th/CheckDataDtl.aspx?orgid=05526&amp;balance=%A7%BA%B4%D8%C5%3Cbr/%3E%A7%BA%CA%D1%C1%BE%D1%B9%B8%EC%A1%D1%B9&amp;month=4&amp;year=2020&amp;thetype=%A7%BA%CB%B9%E8%C7%C2%A7%D2%B9"/>
    <hyperlink ref="E995" r:id="rId988" display="http://hfo63.cfo.in.th/CheckDataDtl.aspx?orgid=05527&amp;balance=%A7%BA%B4%D8%C5%3Cbr/%3E%A7%BA%CA%D1%C1%BE%D1%B9%B8%EC%A1%D1%B9&amp;month=4&amp;year=2020&amp;thetype=%A7%BA%CB%B9%E8%C7%C2%A7%D2%B9"/>
    <hyperlink ref="E996" r:id="rId989" display="http://hfo63.cfo.in.th/CheckDataDtl.aspx?orgid=05527&amp;balance=%A7%BA%B4%D8%C5%3Cbr/%3E%A7%BA%CA%D1%C1%BE%D1%B9%B8%EC%A1%D1%B9&amp;month=4&amp;year=2020&amp;thetype=%A7%BA%CB%B9%E8%C7%C2%A7%D2%B9"/>
    <hyperlink ref="E997" r:id="rId990" display="http://hfo63.cfo.in.th/CheckDataDtl.aspx?orgid=05528&amp;balance=%A7%BA%B4%D8%C5%3Cbr/%3E%A7%BA%CA%D1%C1%BE%D1%B9%B8%EC%A1%D1%B9&amp;month=4&amp;year=2020&amp;thetype=%A7%BA%CB%B9%E8%C7%C2%A7%D2%B9"/>
    <hyperlink ref="E998" r:id="rId991" display="http://hfo63.cfo.in.th/CheckDataDtl.aspx?orgid=05528&amp;balance=%A7%BA%B4%D8%C5%3Cbr/%3E%A7%BA%CA%D1%C1%BE%D1%B9%B8%EC%A1%D1%B9&amp;month=4&amp;year=2020&amp;thetype=%A7%BA%CB%B9%E8%C7%C2%A7%D2%B9"/>
    <hyperlink ref="E999" r:id="rId992" display="http://hfo63.cfo.in.th/CheckDataDtl.aspx?orgid=05529&amp;balance=%A7%BA%B4%D8%C5%3Cbr/%3E%A7%BA%CA%D1%C1%BE%D1%B9%B8%EC%A1%D1%B9&amp;month=4&amp;year=2020&amp;thetype=%A7%BA%CB%B9%E8%C7%C2%A7%D2%B9"/>
    <hyperlink ref="E1000" r:id="rId993" display="http://hfo63.cfo.in.th/CheckDataDtl.aspx?orgid=05529&amp;balance=%A7%BA%B4%D8%C5%3Cbr/%3E%A7%BA%CA%D1%C1%BE%D1%B9%B8%EC%A1%D1%B9&amp;month=4&amp;year=2020&amp;thetype=%A7%BA%CB%B9%E8%C7%C2%A7%D2%B9"/>
    <hyperlink ref="E1001" r:id="rId994" display="http://hfo63.cfo.in.th/CheckDataDtl.aspx?orgid=05530&amp;balance=%A7%BA%B4%D8%C5%3Cbr/%3E%A7%BA%CA%D1%C1%BE%D1%B9%B8%EC%A1%D1%B9&amp;month=4&amp;year=2020&amp;thetype=%A7%BA%CB%B9%E8%C7%C2%A7%D2%B9"/>
    <hyperlink ref="E1002" r:id="rId995" display="http://hfo63.cfo.in.th/CheckDataDtl.aspx?orgid=05530&amp;balance=%A7%BA%B4%D8%C5%3Cbr/%3E%A7%BA%CA%D1%C1%BE%D1%B9%B8%EC%A1%D1%B9&amp;month=4&amp;year=2020&amp;thetype=%A7%BA%CB%B9%E8%C7%C2%A7%D2%B9"/>
    <hyperlink ref="E1003" r:id="rId996" display="http://hfo63.cfo.in.th/CheckDataDtl.aspx?orgid=05531&amp;balance=%A7%BA%B4%D8%C5%3Cbr/%3E%A7%BA%CA%D1%C1%BE%D1%B9%B8%EC%A1%D1%B9&amp;month=4&amp;year=2020&amp;thetype=%A7%BA%CB%B9%E8%C7%C2%A7%D2%B9"/>
    <hyperlink ref="E1004" r:id="rId997" display="http://hfo63.cfo.in.th/CheckDataDtl.aspx?orgid=05531&amp;balance=%A7%BA%B4%D8%C5%3Cbr/%3E%A7%BA%CA%D1%C1%BE%D1%B9%B8%EC%A1%D1%B9&amp;month=4&amp;year=2020&amp;thetype=%A7%BA%CB%B9%E8%C7%C2%A7%D2%B9"/>
    <hyperlink ref="E1005" r:id="rId998" display="http://hfo63.cfo.in.th/CheckDataDtl.aspx?orgid=05532&amp;balance=%A7%BA%B4%D8%C5%3Cbr/%3E%A7%BA%CA%D1%C1%BE%D1%B9%B8%EC%A1%D1%B9&amp;month=4&amp;year=2020&amp;thetype=%A7%BA%CB%B9%E8%C7%C2%A7%D2%B9"/>
    <hyperlink ref="E1006" r:id="rId999" display="http://hfo63.cfo.in.th/CheckDataDtl.aspx?orgid=05532&amp;balance=%A7%BA%B4%D8%C5%3Cbr/%3E%A7%BA%CA%D1%C1%BE%D1%B9%B8%EC%A1%D1%B9&amp;month=4&amp;year=2020&amp;thetype=%A7%BA%CB%B9%E8%C7%C2%A7%D2%B9"/>
    <hyperlink ref="E1007" r:id="rId1000" display="http://hfo63.cfo.in.th/CheckDataDtl.aspx?orgid=05533&amp;balance=%A7%BA%B4%D8%C5%3Cbr/%3E%A7%BA%CA%D1%C1%BE%D1%B9%B8%EC%A1%D1%B9&amp;month=4&amp;year=2020&amp;thetype=%A7%BA%CB%B9%E8%C7%C2%A7%D2%B9"/>
    <hyperlink ref="E1008" r:id="rId1001" display="http://hfo63.cfo.in.th/CheckDataDtl.aspx?orgid=05533&amp;balance=%A7%BA%B4%D8%C5%3Cbr/%3E%A7%BA%CA%D1%C1%BE%D1%B9%B8%EC%A1%D1%B9&amp;month=4&amp;year=2020&amp;thetype=%A7%BA%CB%B9%E8%C7%C2%A7%D2%B9"/>
    <hyperlink ref="E1009" r:id="rId1002" display="http://hfo63.cfo.in.th/CheckDataDtl.aspx?orgid=05534&amp;balance=%A7%BA%B4%D8%C5%3Cbr/%3E%A7%BA%CA%D1%C1%BE%D1%B9%B8%EC%A1%D1%B9&amp;month=4&amp;year=2020&amp;thetype=%A7%BA%CB%B9%E8%C7%C2%A7%D2%B9"/>
    <hyperlink ref="E1010" r:id="rId1003" display="http://hfo63.cfo.in.th/CheckDataDtl.aspx?orgid=05534&amp;balance=%A7%BA%B4%D8%C5%3Cbr/%3E%A7%BA%CA%D1%C1%BE%D1%B9%B8%EC%A1%D1%B9&amp;month=4&amp;year=2020&amp;thetype=%A7%BA%CB%B9%E8%C7%C2%A7%D2%B9"/>
    <hyperlink ref="E1011" r:id="rId1004" display="http://hfo63.cfo.in.th/CheckDataDtl.aspx?orgid=05535&amp;balance=%A7%BA%B4%D8%C5%3Cbr/%3E%A7%BA%CA%D1%C1%BE%D1%B9%B8%EC%A1%D1%B9&amp;month=4&amp;year=2020&amp;thetype=%A7%BA%CB%B9%E8%C7%C2%A7%D2%B9"/>
    <hyperlink ref="E1012" r:id="rId1005" display="http://hfo63.cfo.in.th/CheckDataDtl.aspx?orgid=05535&amp;balance=%A7%BA%B4%D8%C5%3Cbr/%3E%A7%BA%CA%D1%C1%BE%D1%B9%B8%EC%A1%D1%B9&amp;month=4&amp;year=2020&amp;thetype=%A7%BA%CB%B9%E8%C7%C2%A7%D2%B9"/>
    <hyperlink ref="E1013" r:id="rId1006" display="http://hfo63.cfo.in.th/CheckDataDtl.aspx?orgid=05536&amp;balance=%A7%BA%B4%D8%C5%3Cbr/%3E%A7%BA%CA%D1%C1%BE%D1%B9%B8%EC%A1%D1%B9&amp;month=4&amp;year=2020&amp;thetype=%A7%BA%CB%B9%E8%C7%C2%A7%D2%B9"/>
    <hyperlink ref="E1014" r:id="rId1007" display="http://hfo63.cfo.in.th/CheckDataDtl.aspx?orgid=05536&amp;balance=%A7%BA%B4%D8%C5%3Cbr/%3E%A7%BA%CA%D1%C1%BE%D1%B9%B8%EC%A1%D1%B9&amp;month=4&amp;year=2020&amp;thetype=%A7%BA%CB%B9%E8%C7%C2%A7%D2%B9"/>
    <hyperlink ref="E1015" r:id="rId1008" display="http://hfo63.cfo.in.th/CheckDataDtl.aspx?orgid=05537&amp;balance=%A7%BA%B4%D8%C5%3Cbr/%3E%A7%BA%CA%D1%C1%BE%D1%B9%B8%EC%A1%D1%B9&amp;month=4&amp;year=2020&amp;thetype=%A7%BA%CB%B9%E8%C7%C2%A7%D2%B9"/>
    <hyperlink ref="E1016" r:id="rId1009" display="http://hfo63.cfo.in.th/CheckDataDtl.aspx?orgid=05537&amp;balance=%A7%BA%B4%D8%C5%3Cbr/%3E%A7%BA%CA%D1%C1%BE%D1%B9%B8%EC%A1%D1%B9&amp;month=4&amp;year=2020&amp;thetype=%A7%BA%CB%B9%E8%C7%C2%A7%D2%B9"/>
    <hyperlink ref="E1017" r:id="rId1010" display="http://hfo63.cfo.in.th/CheckDataDtl.aspx?orgid=05538&amp;balance=%A7%BA%B4%D8%C5%3Cbr/%3E%A7%BA%CA%D1%C1%BE%D1%B9%B8%EC%A1%D1%B9&amp;month=4&amp;year=2020&amp;thetype=%A7%BA%CB%B9%E8%C7%C2%A7%D2%B9"/>
    <hyperlink ref="E1018" r:id="rId1011" display="http://hfo63.cfo.in.th/CheckDataDtl.aspx?orgid=05538&amp;balance=%A7%BA%B4%D8%C5%3Cbr/%3E%A7%BA%CA%D1%C1%BE%D1%B9%B8%EC%A1%D1%B9&amp;month=4&amp;year=2020&amp;thetype=%A7%BA%CB%B9%E8%C7%C2%A7%D2%B9"/>
    <hyperlink ref="E1019" r:id="rId1012" display="http://hfo63.cfo.in.th/CheckDataDtl.aspx?orgid=05539&amp;balance=%A7%BA%B4%D8%C5%3Cbr/%3E%A7%BA%CA%D1%C1%BE%D1%B9%B8%EC%A1%D1%B9&amp;month=4&amp;year=2020&amp;thetype=%A7%BA%CB%B9%E8%C7%C2%A7%D2%B9"/>
    <hyperlink ref="E1020" r:id="rId1013" display="http://hfo63.cfo.in.th/CheckDataDtl.aspx?orgid=05539&amp;balance=%A7%BA%B4%D8%C5%3Cbr/%3E%A7%BA%CA%D1%C1%BE%D1%B9%B8%EC%A1%D1%B9&amp;month=4&amp;year=2020&amp;thetype=%A7%BA%CB%B9%E8%C7%C2%A7%D2%B9"/>
    <hyperlink ref="E1021" r:id="rId1014" display="http://hfo63.cfo.in.th/CheckDataDtl.aspx?orgid=05540&amp;balance=%A7%BA%B4%D8%C5%3Cbr/%3E%A7%BA%CA%D1%C1%BE%D1%B9%B8%EC%A1%D1%B9&amp;month=4&amp;year=2020&amp;thetype=%A7%BA%CB%B9%E8%C7%C2%A7%D2%B9"/>
    <hyperlink ref="E1022" r:id="rId1015" display="http://hfo63.cfo.in.th/CheckDataDtl.aspx?orgid=05540&amp;balance=%A7%BA%B4%D8%C5%3Cbr/%3E%A7%BA%CA%D1%C1%BE%D1%B9%B8%EC%A1%D1%B9&amp;month=4&amp;year=2020&amp;thetype=%A7%BA%CB%B9%E8%C7%C2%A7%D2%B9"/>
    <hyperlink ref="E1023" r:id="rId1016" display="http://hfo63.cfo.in.th/CheckDataDtl.aspx?orgid=05541&amp;balance=%A7%BA%B4%D8%C5%3Cbr/%3E%A7%BA%CA%D1%C1%BE%D1%B9%B8%EC%A1%D1%B9&amp;month=4&amp;year=2020&amp;thetype=%A7%BA%CB%B9%E8%C7%C2%A7%D2%B9"/>
    <hyperlink ref="E1024" r:id="rId1017" display="http://hfo63.cfo.in.th/CheckDataDtl.aspx?orgid=05541&amp;balance=%A7%BA%B4%D8%C5%3Cbr/%3E%A7%BA%CA%D1%C1%BE%D1%B9%B8%EC%A1%D1%B9&amp;month=4&amp;year=2020&amp;thetype=%A7%BA%CB%B9%E8%C7%C2%A7%D2%B9"/>
    <hyperlink ref="E1025" r:id="rId1018" display="http://hfo63.cfo.in.th/CheckDataDtl.aspx?orgid=05542&amp;balance=%A7%BA%B4%D8%C5%3Cbr/%3E%A7%BA%CA%D1%C1%BE%D1%B9%B8%EC%A1%D1%B9&amp;month=4&amp;year=2020&amp;thetype=%A7%BA%CB%B9%E8%C7%C2%A7%D2%B9"/>
    <hyperlink ref="E1026" r:id="rId1019" display="http://hfo63.cfo.in.th/CheckDataDtl.aspx?orgid=05542&amp;balance=%A7%BA%B4%D8%C5%3Cbr/%3E%A7%BA%CA%D1%C1%BE%D1%B9%B8%EC%A1%D1%B9&amp;month=4&amp;year=2020&amp;thetype=%A7%BA%CB%B9%E8%C7%C2%A7%D2%B9"/>
    <hyperlink ref="E1027" r:id="rId1020" display="http://hfo63.cfo.in.th/CheckDataDtl.aspx?orgid=05543&amp;balance=%A7%BA%B4%D8%C5%3Cbr/%3E%A7%BA%CA%D1%C1%BE%D1%B9%B8%EC%A1%D1%B9&amp;month=4&amp;year=2020&amp;thetype=%A7%BA%CB%B9%E8%C7%C2%A7%D2%B9"/>
    <hyperlink ref="E1028" r:id="rId1021" display="http://hfo63.cfo.in.th/CheckDataDtl.aspx?orgid=05543&amp;balance=%A7%BA%B4%D8%C5%3Cbr/%3E%A7%BA%CA%D1%C1%BE%D1%B9%B8%EC%A1%D1%B9&amp;month=4&amp;year=2020&amp;thetype=%A7%BA%CB%B9%E8%C7%C2%A7%D2%B9"/>
    <hyperlink ref="E1029" r:id="rId1022" display="http://hfo63.cfo.in.th/CheckDataDtl.aspx?orgid=05544&amp;balance=%A7%BA%B4%D8%C5%3Cbr/%3E%A7%BA%CA%D1%C1%BE%D1%B9%B8%EC%A1%D1%B9&amp;month=4&amp;year=2020&amp;thetype=%A7%BA%CB%B9%E8%C7%C2%A7%D2%B9"/>
    <hyperlink ref="E1030" r:id="rId1023" display="http://hfo63.cfo.in.th/CheckDataDtl.aspx?orgid=05544&amp;balance=%A7%BA%B4%D8%C5%3Cbr/%3E%A7%BA%CA%D1%C1%BE%D1%B9%B8%EC%A1%D1%B9&amp;month=4&amp;year=2020&amp;thetype=%A7%BA%CB%B9%E8%C7%C2%A7%D2%B9"/>
    <hyperlink ref="E1031" r:id="rId1024" display="http://hfo63.cfo.in.th/CheckDataDtl.aspx?orgid=05545&amp;balance=%A7%BA%B4%D8%C5%3Cbr/%3E%A7%BA%CA%D1%C1%BE%D1%B9%B8%EC%A1%D1%B9&amp;month=4&amp;year=2020&amp;thetype=%A7%BA%CB%B9%E8%C7%C2%A7%D2%B9"/>
    <hyperlink ref="E1032" r:id="rId1025" display="http://hfo63.cfo.in.th/CheckDataDtl.aspx?orgid=05545&amp;balance=%A7%BA%B4%D8%C5%3Cbr/%3E%A7%BA%CA%D1%C1%BE%D1%B9%B8%EC%A1%D1%B9&amp;month=4&amp;year=2020&amp;thetype=%A7%BA%CB%B9%E8%C7%C2%A7%D2%B9"/>
    <hyperlink ref="E1033" r:id="rId1026" display="http://hfo63.cfo.in.th/CheckDataDtl.aspx?orgid=05546&amp;balance=%A7%BA%B4%D8%C5%3Cbr/%3E%A7%BA%CA%D1%C1%BE%D1%B9%B8%EC%A1%D1%B9&amp;month=4&amp;year=2020&amp;thetype=%A7%BA%CB%B9%E8%C7%C2%A7%D2%B9"/>
    <hyperlink ref="E1034" r:id="rId1027" display="http://hfo63.cfo.in.th/CheckDataDtl.aspx?orgid=05546&amp;balance=%A7%BA%B4%D8%C5%3Cbr/%3E%A7%BA%CA%D1%C1%BE%D1%B9%B8%EC%A1%D1%B9&amp;month=4&amp;year=2020&amp;thetype=%A7%BA%CB%B9%E8%C7%C2%A7%D2%B9"/>
    <hyperlink ref="E1035" r:id="rId1028" display="http://hfo63.cfo.in.th/CheckDataDtl.aspx?orgid=05547&amp;balance=%A7%BA%B4%D8%C5%3Cbr/%3E%A7%BA%CA%D1%C1%BE%D1%B9%B8%EC%A1%D1%B9&amp;month=4&amp;year=2020&amp;thetype=%A7%BA%CB%B9%E8%C7%C2%A7%D2%B9"/>
    <hyperlink ref="E1036" r:id="rId1029" display="http://hfo63.cfo.in.th/CheckDataDtl.aspx?orgid=05547&amp;balance=%A7%BA%B4%D8%C5%3Cbr/%3E%A7%BA%CA%D1%C1%BE%D1%B9%B8%EC%A1%D1%B9&amp;month=4&amp;year=2020&amp;thetype=%A7%BA%CB%B9%E8%C7%C2%A7%D2%B9"/>
    <hyperlink ref="E1037" r:id="rId1030" display="http://hfo63.cfo.in.th/CheckDataDtl.aspx?orgid=05548&amp;balance=%A7%BA%B4%D8%C5%3Cbr/%3E%A7%BA%CA%D1%C1%BE%D1%B9%B8%EC%A1%D1%B9&amp;month=4&amp;year=2020&amp;thetype=%A7%BA%CB%B9%E8%C7%C2%A7%D2%B9"/>
    <hyperlink ref="E1038" r:id="rId1031" display="http://hfo63.cfo.in.th/CheckDataDtl.aspx?orgid=05548&amp;balance=%A7%BA%B4%D8%C5%3Cbr/%3E%A7%BA%CA%D1%C1%BE%D1%B9%B8%EC%A1%D1%B9&amp;month=4&amp;year=2020&amp;thetype=%A7%BA%CB%B9%E8%C7%C2%A7%D2%B9"/>
    <hyperlink ref="E1039" r:id="rId1032" display="http://hfo63.cfo.in.th/CheckDataDtl.aspx?orgid=05549&amp;balance=%A7%BA%B4%D8%C5%3Cbr/%3E%A7%BA%CA%D1%C1%BE%D1%B9%B8%EC%A1%D1%B9&amp;month=4&amp;year=2020&amp;thetype=%A7%BA%CB%B9%E8%C7%C2%A7%D2%B9"/>
    <hyperlink ref="E1040" r:id="rId1033" display="http://hfo63.cfo.in.th/CheckDataDtl.aspx?orgid=05549&amp;balance=%A7%BA%B4%D8%C5%3Cbr/%3E%A7%BA%CA%D1%C1%BE%D1%B9%B8%EC%A1%D1%B9&amp;month=4&amp;year=2020&amp;thetype=%A7%BA%CB%B9%E8%C7%C2%A7%D2%B9"/>
    <hyperlink ref="E1041" r:id="rId1034" display="http://hfo63.cfo.in.th/CheckDataDtl.aspx?orgid=05550&amp;balance=%A7%BA%B4%D8%C5%3Cbr/%3E%A7%BA%CA%D1%C1%BE%D1%B9%B8%EC%A1%D1%B9&amp;month=4&amp;year=2020&amp;thetype=%A7%BA%CB%B9%E8%C7%C2%A7%D2%B9"/>
    <hyperlink ref="E1042" r:id="rId1035" display="http://hfo63.cfo.in.th/CheckDataDtl.aspx?orgid=05550&amp;balance=%A7%BA%B4%D8%C5%3Cbr/%3E%A7%BA%CA%D1%C1%BE%D1%B9%B8%EC%A1%D1%B9&amp;month=4&amp;year=2020&amp;thetype=%A7%BA%CB%B9%E8%C7%C2%A7%D2%B9"/>
    <hyperlink ref="E1043" r:id="rId1036" display="http://hfo63.cfo.in.th/CheckDataDtl.aspx?orgid=05551&amp;balance=%A7%BA%B4%D8%C5%3Cbr/%3E%A7%BA%CA%D1%C1%BE%D1%B9%B8%EC%A1%D1%B9&amp;month=4&amp;year=2020&amp;thetype=%A7%BA%CB%B9%E8%C7%C2%A7%D2%B9"/>
    <hyperlink ref="E1044" r:id="rId1037" display="http://hfo63.cfo.in.th/CheckDataDtl.aspx?orgid=05551&amp;balance=%A7%BA%B4%D8%C5%3Cbr/%3E%A7%BA%CA%D1%C1%BE%D1%B9%B8%EC%A1%D1%B9&amp;month=4&amp;year=2020&amp;thetype=%A7%BA%CB%B9%E8%C7%C2%A7%D2%B9"/>
    <hyperlink ref="E1045" r:id="rId1038" display="http://hfo63.cfo.in.th/CheckDataDtl.aspx?orgid=05552&amp;balance=%A7%BA%B4%D8%C5%3Cbr/%3E%A7%BA%CA%D1%C1%BE%D1%B9%B8%EC%A1%D1%B9&amp;month=4&amp;year=2020&amp;thetype=%A7%BA%CB%B9%E8%C7%C2%A7%D2%B9"/>
    <hyperlink ref="E1046" r:id="rId1039" display="http://hfo63.cfo.in.th/CheckDataDtl.aspx?orgid=05552&amp;balance=%A7%BA%B4%D8%C5%3Cbr/%3E%A7%BA%CA%D1%C1%BE%D1%B9%B8%EC%A1%D1%B9&amp;month=4&amp;year=2020&amp;thetype=%A7%BA%CB%B9%E8%C7%C2%A7%D2%B9"/>
    <hyperlink ref="E1047" r:id="rId1040" display="http://hfo63.cfo.in.th/CheckDataDtl.aspx?orgid=05553&amp;balance=%A7%BA%B4%D8%C5%3Cbr/%3E%A7%BA%CA%D1%C1%BE%D1%B9%B8%EC%A1%D1%B9&amp;month=4&amp;year=2020&amp;thetype=%A7%BA%CB%B9%E8%C7%C2%A7%D2%B9"/>
    <hyperlink ref="E1048" r:id="rId1041" display="http://hfo63.cfo.in.th/CheckDataDtl.aspx?orgid=05553&amp;balance=%A7%BA%B4%D8%C5%3Cbr/%3E%A7%BA%CA%D1%C1%BE%D1%B9%B8%EC%A1%D1%B9&amp;month=4&amp;year=2020&amp;thetype=%A7%BA%CB%B9%E8%C7%C2%A7%D2%B9"/>
    <hyperlink ref="E1049" r:id="rId1042" display="http://hfo63.cfo.in.th/CheckDataDtl.aspx?orgid=05554&amp;balance=%A7%BA%B4%D8%C5%3Cbr/%3E%A7%BA%CA%D1%C1%BE%D1%B9%B8%EC%A1%D1%B9&amp;month=4&amp;year=2020&amp;thetype=%A7%BA%CB%B9%E8%C7%C2%A7%D2%B9"/>
    <hyperlink ref="E1050" r:id="rId1043" display="http://hfo63.cfo.in.th/CheckDataDtl.aspx?orgid=05554&amp;balance=%A7%BA%B4%D8%C5%3Cbr/%3E%A7%BA%CA%D1%C1%BE%D1%B9%B8%EC%A1%D1%B9&amp;month=4&amp;year=2020&amp;thetype=%A7%BA%CB%B9%E8%C7%C2%A7%D2%B9"/>
    <hyperlink ref="E1051" r:id="rId1044" display="http://hfo63.cfo.in.th/CheckDataDtl.aspx?orgid=05555&amp;balance=%A7%BA%B4%D8%C5%3Cbr/%3E%A7%BA%CA%D1%C1%BE%D1%B9%B8%EC%A1%D1%B9&amp;month=4&amp;year=2020&amp;thetype=%A7%BA%CB%B9%E8%C7%C2%A7%D2%B9"/>
    <hyperlink ref="E1052" r:id="rId1045" display="http://hfo63.cfo.in.th/CheckDataDtl.aspx?orgid=05555&amp;balance=%A7%BA%B4%D8%C5%3Cbr/%3E%A7%BA%CA%D1%C1%BE%D1%B9%B8%EC%A1%D1%B9&amp;month=4&amp;year=2020&amp;thetype=%A7%BA%CB%B9%E8%C7%C2%A7%D2%B9"/>
    <hyperlink ref="E1053" r:id="rId1046" display="http://hfo63.cfo.in.th/CheckDataDtl.aspx?orgid=05556&amp;balance=%A7%BA%B4%D8%C5%3Cbr/%3E%A7%BA%CA%D1%C1%BE%D1%B9%B8%EC%A1%D1%B9&amp;month=4&amp;year=2020&amp;thetype=%A7%BA%CB%B9%E8%C7%C2%A7%D2%B9"/>
    <hyperlink ref="E1054" r:id="rId1047" display="http://hfo63.cfo.in.th/CheckDataDtl.aspx?orgid=05556&amp;balance=%A7%BA%B4%D8%C5%3Cbr/%3E%A7%BA%CA%D1%C1%BE%D1%B9%B8%EC%A1%D1%B9&amp;month=4&amp;year=2020&amp;thetype=%A7%BA%CB%B9%E8%C7%C2%A7%D2%B9"/>
    <hyperlink ref="E1055" r:id="rId1048" display="http://hfo63.cfo.in.th/CheckDataDtl.aspx?orgid=05557&amp;balance=%A7%BA%B4%D8%C5%3Cbr/%3E%A7%BA%CA%D1%C1%BE%D1%B9%B8%EC%A1%D1%B9&amp;month=4&amp;year=2020&amp;thetype=%A7%BA%CB%B9%E8%C7%C2%A7%D2%B9"/>
    <hyperlink ref="E1056" r:id="rId1049" display="http://hfo63.cfo.in.th/CheckDataDtl.aspx?orgid=05557&amp;balance=%A7%BA%B4%D8%C5%3Cbr/%3E%A7%BA%CA%D1%C1%BE%D1%B9%B8%EC%A1%D1%B9&amp;month=4&amp;year=2020&amp;thetype=%A7%BA%CB%B9%E8%C7%C2%A7%D2%B9"/>
    <hyperlink ref="E1057" r:id="rId1050" display="http://hfo63.cfo.in.th/CheckDataDtl.aspx?orgid=05558&amp;balance=%A7%BA%B4%D8%C5%3Cbr/%3E%A7%BA%CA%D1%C1%BE%D1%B9%B8%EC%A1%D1%B9&amp;month=4&amp;year=2020&amp;thetype=%A7%BA%CB%B9%E8%C7%C2%A7%D2%B9"/>
    <hyperlink ref="E1058" r:id="rId1051" display="http://hfo63.cfo.in.th/CheckDataDtl.aspx?orgid=05558&amp;balance=%A7%BA%B4%D8%C5%3Cbr/%3E%A7%BA%CA%D1%C1%BE%D1%B9%B8%EC%A1%D1%B9&amp;month=4&amp;year=2020&amp;thetype=%A7%BA%CB%B9%E8%C7%C2%A7%D2%B9"/>
    <hyperlink ref="E1059" r:id="rId1052" display="http://hfo63.cfo.in.th/CheckDataDtl.aspx?orgid=05559&amp;balance=%A7%BA%B4%D8%C5%3Cbr/%3E%A7%BA%CA%D1%C1%BE%D1%B9%B8%EC%A1%D1%B9&amp;month=4&amp;year=2020&amp;thetype=%A7%BA%CB%B9%E8%C7%C2%A7%D2%B9"/>
    <hyperlink ref="E1060" r:id="rId1053" display="http://hfo63.cfo.in.th/CheckDataDtl.aspx?orgid=05559&amp;balance=%A7%BA%B4%D8%C5%3Cbr/%3E%A7%BA%CA%D1%C1%BE%D1%B9%B8%EC%A1%D1%B9&amp;month=4&amp;year=2020&amp;thetype=%A7%BA%CB%B9%E8%C7%C2%A7%D2%B9"/>
    <hyperlink ref="E1061" r:id="rId1054" display="http://hfo63.cfo.in.th/CheckDataDtl.aspx?orgid=05560&amp;balance=%A7%BA%B4%D8%C5%3Cbr/%3E%A7%BA%CA%D1%C1%BE%D1%B9%B8%EC%A1%D1%B9&amp;month=4&amp;year=2020&amp;thetype=%A7%BA%CB%B9%E8%C7%C2%A7%D2%B9"/>
    <hyperlink ref="E1062" r:id="rId1055" display="http://hfo63.cfo.in.th/CheckDataDtl.aspx?orgid=05560&amp;balance=%A7%BA%B4%D8%C5%3Cbr/%3E%A7%BA%CA%D1%C1%BE%D1%B9%B8%EC%A1%D1%B9&amp;month=4&amp;year=2020&amp;thetype=%A7%BA%CB%B9%E8%C7%C2%A7%D2%B9"/>
    <hyperlink ref="E1063" r:id="rId1056" display="http://hfo63.cfo.in.th/CheckDataDtl.aspx?orgid=05561&amp;balance=%A7%BA%B4%D8%C5%3Cbr/%3E%A7%BA%CA%D1%C1%BE%D1%B9%B8%EC%A1%D1%B9&amp;month=4&amp;year=2020&amp;thetype=%A7%BA%CB%B9%E8%C7%C2%A7%D2%B9"/>
    <hyperlink ref="E1064" r:id="rId1057" display="http://hfo63.cfo.in.th/CheckDataDtl.aspx?orgid=05561&amp;balance=%A7%BA%B4%D8%C5%3Cbr/%3E%A7%BA%CA%D1%C1%BE%D1%B9%B8%EC%A1%D1%B9&amp;month=4&amp;year=2020&amp;thetype=%A7%BA%CB%B9%E8%C7%C2%A7%D2%B9"/>
    <hyperlink ref="E1065" r:id="rId1058" display="http://hfo63.cfo.in.th/CheckDataDtl.aspx?orgid=05562&amp;balance=%A7%BA%B4%D8%C5%3Cbr/%3E%A7%BA%CA%D1%C1%BE%D1%B9%B8%EC%A1%D1%B9&amp;month=4&amp;year=2020&amp;thetype=%A7%BA%CB%B9%E8%C7%C2%A7%D2%B9"/>
    <hyperlink ref="E1066" r:id="rId1059" display="http://hfo63.cfo.in.th/CheckDataDtl.aspx?orgid=05562&amp;balance=%A7%BA%B4%D8%C5%3Cbr/%3E%A7%BA%CA%D1%C1%BE%D1%B9%B8%EC%A1%D1%B9&amp;month=4&amp;year=2020&amp;thetype=%A7%BA%CB%B9%E8%C7%C2%A7%D2%B9"/>
    <hyperlink ref="E1067" r:id="rId1060" display="http://hfo63.cfo.in.th/CheckDataDtl.aspx?orgid=05563&amp;balance=%A7%BA%B4%D8%C5%3Cbr/%3E%A7%BA%CA%D1%C1%BE%D1%B9%B8%EC%A1%D1%B9&amp;month=4&amp;year=2020&amp;thetype=%A7%BA%CB%B9%E8%C7%C2%A7%D2%B9"/>
    <hyperlink ref="E1068" r:id="rId1061" display="http://hfo63.cfo.in.th/CheckDataDtl.aspx?orgid=05563&amp;balance=%A7%BA%B4%D8%C5%3Cbr/%3E%A7%BA%CA%D1%C1%BE%D1%B9%B8%EC%A1%D1%B9&amp;month=4&amp;year=2020&amp;thetype=%A7%BA%CB%B9%E8%C7%C2%A7%D2%B9"/>
    <hyperlink ref="E1069" r:id="rId1062" display="http://hfo63.cfo.in.th/CheckDataDtl.aspx?orgid=05564&amp;balance=%A7%BA%B4%D8%C5%3Cbr/%3E%A7%BA%CA%D1%C1%BE%D1%B9%B8%EC%A1%D1%B9&amp;month=4&amp;year=2020&amp;thetype=%A7%BA%CB%B9%E8%C7%C2%A7%D2%B9"/>
    <hyperlink ref="E1070" r:id="rId1063" display="http://hfo63.cfo.in.th/CheckDataDtl.aspx?orgid=05564&amp;balance=%A7%BA%B4%D8%C5%3Cbr/%3E%A7%BA%CA%D1%C1%BE%D1%B9%B8%EC%A1%D1%B9&amp;month=4&amp;year=2020&amp;thetype=%A7%BA%CB%B9%E8%C7%C2%A7%D2%B9"/>
    <hyperlink ref="E1071" r:id="rId1064" display="http://hfo63.cfo.in.th/CheckDataDtl.aspx?orgid=05565&amp;balance=%A7%BA%B4%D8%C5%3Cbr/%3E%A7%BA%CA%D1%C1%BE%D1%B9%B8%EC%A1%D1%B9&amp;month=4&amp;year=2020&amp;thetype=%A7%BA%CB%B9%E8%C7%C2%A7%D2%B9"/>
    <hyperlink ref="E1072" r:id="rId1065" display="http://hfo63.cfo.in.th/CheckDataDtl.aspx?orgid=05565&amp;balance=%A7%BA%B4%D8%C5%3Cbr/%3E%A7%BA%CA%D1%C1%BE%D1%B9%B8%EC%A1%D1%B9&amp;month=4&amp;year=2020&amp;thetype=%A7%BA%CB%B9%E8%C7%C2%A7%D2%B9"/>
    <hyperlink ref="E1073" r:id="rId1066" display="http://hfo63.cfo.in.th/CheckDataDtl.aspx?orgid=05566&amp;balance=%A7%BA%B4%D8%C5%3Cbr/%3E%A7%BA%CA%D1%C1%BE%D1%B9%B8%EC%A1%D1%B9&amp;month=4&amp;year=2020&amp;thetype=%A7%BA%CB%B9%E8%C7%C2%A7%D2%B9"/>
    <hyperlink ref="E1074" r:id="rId1067" display="http://hfo63.cfo.in.th/CheckDataDtl.aspx?orgid=05566&amp;balance=%A7%BA%B4%D8%C5%3Cbr/%3E%A7%BA%CA%D1%C1%BE%D1%B9%B8%EC%A1%D1%B9&amp;month=4&amp;year=2020&amp;thetype=%A7%BA%CB%B9%E8%C7%C2%A7%D2%B9"/>
    <hyperlink ref="E1075" r:id="rId1068" display="http://hfo63.cfo.in.th/CheckDataDtl.aspx?orgid=05567&amp;balance=%A7%BA%B4%D8%C5%3Cbr/%3E%A7%BA%CA%D1%C1%BE%D1%B9%B8%EC%A1%D1%B9&amp;month=4&amp;year=2020&amp;thetype=%A7%BA%CB%B9%E8%C7%C2%A7%D2%B9"/>
    <hyperlink ref="E1076" r:id="rId1069" display="http://hfo63.cfo.in.th/CheckDataDtl.aspx?orgid=05567&amp;balance=%A7%BA%B4%D8%C5%3Cbr/%3E%A7%BA%CA%D1%C1%BE%D1%B9%B8%EC%A1%D1%B9&amp;month=4&amp;year=2020&amp;thetype=%A7%BA%CB%B9%E8%C7%C2%A7%D2%B9"/>
    <hyperlink ref="E1077" r:id="rId1070" display="http://hfo63.cfo.in.th/CheckDataDtl.aspx?orgid=05568&amp;balance=%A7%BA%B4%D8%C5%3Cbr/%3E%A7%BA%CA%D1%C1%BE%D1%B9%B8%EC%A1%D1%B9&amp;month=4&amp;year=2020&amp;thetype=%A7%BA%CB%B9%E8%C7%C2%A7%D2%B9"/>
    <hyperlink ref="E1078" r:id="rId1071" display="http://hfo63.cfo.in.th/CheckDataDtl.aspx?orgid=05568&amp;balance=%A7%BA%B4%D8%C5%3Cbr/%3E%A7%BA%CA%D1%C1%BE%D1%B9%B8%EC%A1%D1%B9&amp;month=4&amp;year=2020&amp;thetype=%A7%BA%CB%B9%E8%C7%C2%A7%D2%B9"/>
    <hyperlink ref="E1079" r:id="rId1072" display="http://hfo63.cfo.in.th/CheckDataDtl.aspx?orgid=05569&amp;balance=%A7%BA%B4%D8%C5%3Cbr/%3E%A7%BA%CA%D1%C1%BE%D1%B9%B8%EC%A1%D1%B9&amp;month=4&amp;year=2020&amp;thetype=%A7%BA%CB%B9%E8%C7%C2%A7%D2%B9"/>
    <hyperlink ref="E1080" r:id="rId1073" display="http://hfo63.cfo.in.th/CheckDataDtl.aspx?orgid=05569&amp;balance=%A7%BA%B4%D8%C5%3Cbr/%3E%A7%BA%CA%D1%C1%BE%D1%B9%B8%EC%A1%D1%B9&amp;month=4&amp;year=2020&amp;thetype=%A7%BA%CB%B9%E8%C7%C2%A7%D2%B9"/>
    <hyperlink ref="E1081" r:id="rId1074" display="http://hfo63.cfo.in.th/CheckDataDtl.aspx?orgid=05570&amp;balance=%A7%BA%B4%D8%C5%3Cbr/%3E%A7%BA%CA%D1%C1%BE%D1%B9%B8%EC%A1%D1%B9&amp;month=4&amp;year=2020&amp;thetype=%A7%BA%CB%B9%E8%C7%C2%A7%D2%B9"/>
    <hyperlink ref="E1082" r:id="rId1075" display="http://hfo63.cfo.in.th/CheckDataDtl.aspx?orgid=05570&amp;balance=%A7%BA%B4%D8%C5%3Cbr/%3E%A7%BA%CA%D1%C1%BE%D1%B9%B8%EC%A1%D1%B9&amp;month=4&amp;year=2020&amp;thetype=%A7%BA%CB%B9%E8%C7%C2%A7%D2%B9"/>
    <hyperlink ref="E1083" r:id="rId1076" display="http://hfo63.cfo.in.th/CheckDataDtl.aspx?orgid=05571&amp;balance=%A7%BA%B4%D8%C5%3Cbr/%3E%A7%BA%CA%D1%C1%BE%D1%B9%B8%EC%A1%D1%B9&amp;month=4&amp;year=2020&amp;thetype=%A7%BA%CB%B9%E8%C7%C2%A7%D2%B9"/>
    <hyperlink ref="E1084" r:id="rId1077" display="http://hfo63.cfo.in.th/CheckDataDtl.aspx?orgid=05571&amp;balance=%A7%BA%B4%D8%C5%3Cbr/%3E%A7%BA%CA%D1%C1%BE%D1%B9%B8%EC%A1%D1%B9&amp;month=4&amp;year=2020&amp;thetype=%A7%BA%CB%B9%E8%C7%C2%A7%D2%B9"/>
    <hyperlink ref="E1085" r:id="rId1078" display="http://hfo63.cfo.in.th/CheckDataDtl.aspx?orgid=05572&amp;balance=%A7%BA%B4%D8%C5%3Cbr/%3E%A7%BA%CA%D1%C1%BE%D1%B9%B8%EC%A1%D1%B9&amp;month=4&amp;year=2020&amp;thetype=%A7%BA%CB%B9%E8%C7%C2%A7%D2%B9"/>
    <hyperlink ref="E1086" r:id="rId1079" display="http://hfo63.cfo.in.th/CheckDataDtl.aspx?orgid=05572&amp;balance=%A7%BA%B4%D8%C5%3Cbr/%3E%A7%BA%CA%D1%C1%BE%D1%B9%B8%EC%A1%D1%B9&amp;month=4&amp;year=2020&amp;thetype=%A7%BA%CB%B9%E8%C7%C2%A7%D2%B9"/>
    <hyperlink ref="E1087" r:id="rId1080" display="http://hfo63.cfo.in.th/CheckDataDtl.aspx?orgid=05573&amp;balance=%A7%BA%B4%D8%C5%3Cbr/%3E%A7%BA%CA%D1%C1%BE%D1%B9%B8%EC%A1%D1%B9&amp;month=4&amp;year=2020&amp;thetype=%A7%BA%CB%B9%E8%C7%C2%A7%D2%B9"/>
    <hyperlink ref="E1088" r:id="rId1081" display="http://hfo63.cfo.in.th/CheckDataDtl.aspx?orgid=05573&amp;balance=%A7%BA%B4%D8%C5%3Cbr/%3E%A7%BA%CA%D1%C1%BE%D1%B9%B8%EC%A1%D1%B9&amp;month=4&amp;year=2020&amp;thetype=%A7%BA%CB%B9%E8%C7%C2%A7%D2%B9"/>
    <hyperlink ref="E1089" r:id="rId1082" display="http://hfo63.cfo.in.th/CheckDataDtl.aspx?orgid=05574&amp;balance=%A7%BA%B4%D8%C5%3Cbr/%3E%A7%BA%CA%D1%C1%BE%D1%B9%B8%EC%A1%D1%B9&amp;month=4&amp;year=2020&amp;thetype=%A7%BA%CB%B9%E8%C7%C2%A7%D2%B9"/>
    <hyperlink ref="E1090" r:id="rId1083" display="http://hfo63.cfo.in.th/CheckDataDtl.aspx?orgid=05574&amp;balance=%A7%BA%B4%D8%C5%3Cbr/%3E%A7%BA%CA%D1%C1%BE%D1%B9%B8%EC%A1%D1%B9&amp;month=4&amp;year=2020&amp;thetype=%A7%BA%CB%B9%E8%C7%C2%A7%D2%B9"/>
    <hyperlink ref="E1091" r:id="rId1084" display="http://hfo63.cfo.in.th/CheckDataDtl.aspx?orgid=05575&amp;balance=%A7%BA%B4%D8%C5%3Cbr/%3E%A7%BA%CA%D1%C1%BE%D1%B9%B8%EC%A1%D1%B9&amp;month=4&amp;year=2020&amp;thetype=%A7%BA%CB%B9%E8%C7%C2%A7%D2%B9"/>
    <hyperlink ref="E1092" r:id="rId1085" display="http://hfo63.cfo.in.th/CheckDataDtl.aspx?orgid=05575&amp;balance=%A7%BA%B4%D8%C5%3Cbr/%3E%A7%BA%CA%D1%C1%BE%D1%B9%B8%EC%A1%D1%B9&amp;month=4&amp;year=2020&amp;thetype=%A7%BA%CB%B9%E8%C7%C2%A7%D2%B9"/>
    <hyperlink ref="E1093" r:id="rId1086" display="http://hfo63.cfo.in.th/CheckDataDtl.aspx?orgid=05576&amp;balance=%A7%BA%B4%D8%C5%3Cbr/%3E%A7%BA%CA%D1%C1%BE%D1%B9%B8%EC%A1%D1%B9&amp;month=4&amp;year=2020&amp;thetype=%A7%BA%CB%B9%E8%C7%C2%A7%D2%B9"/>
    <hyperlink ref="E1094" r:id="rId1087" display="http://hfo63.cfo.in.th/CheckDataDtl.aspx?orgid=05576&amp;balance=%A7%BA%B4%D8%C5%3Cbr/%3E%A7%BA%CA%D1%C1%BE%D1%B9%B8%EC%A1%D1%B9&amp;month=4&amp;year=2020&amp;thetype=%A7%BA%CB%B9%E8%C7%C2%A7%D2%B9"/>
    <hyperlink ref="E1095" r:id="rId1088" display="http://hfo63.cfo.in.th/CheckDataDtl.aspx?orgid=05577&amp;balance=%A7%BA%B4%D8%C5%3Cbr/%3E%A7%BA%CA%D1%C1%BE%D1%B9%B8%EC%A1%D1%B9&amp;month=4&amp;year=2020&amp;thetype=%A7%BA%CB%B9%E8%C7%C2%A7%D2%B9"/>
    <hyperlink ref="E1096" r:id="rId1089" display="http://hfo63.cfo.in.th/CheckDataDtl.aspx?orgid=05577&amp;balance=%A7%BA%B4%D8%C5%3Cbr/%3E%A7%BA%CA%D1%C1%BE%D1%B9%B8%EC%A1%D1%B9&amp;month=4&amp;year=2020&amp;thetype=%A7%BA%CB%B9%E8%C7%C2%A7%D2%B9"/>
    <hyperlink ref="E1097" r:id="rId1090" display="http://hfo63.cfo.in.th/CheckDataDtl.aspx?orgid=05578&amp;balance=%A7%BA%B4%D8%C5%3Cbr/%3E%A7%BA%CA%D1%C1%BE%D1%B9%B8%EC%A1%D1%B9&amp;month=4&amp;year=2020&amp;thetype=%A7%BA%CB%B9%E8%C7%C2%A7%D2%B9"/>
    <hyperlink ref="E1098" r:id="rId1091" display="http://hfo63.cfo.in.th/CheckDataDtl.aspx?orgid=05578&amp;balance=%A7%BA%B4%D8%C5%3Cbr/%3E%A7%BA%CA%D1%C1%BE%D1%B9%B8%EC%A1%D1%B9&amp;month=4&amp;year=2020&amp;thetype=%A7%BA%CB%B9%E8%C7%C2%A7%D2%B9"/>
    <hyperlink ref="E1099" r:id="rId1092" display="http://hfo63.cfo.in.th/CheckDataDtl.aspx?orgid=05579&amp;balance=%A7%BA%B4%D8%C5%3Cbr/%3E%A7%BA%CA%D1%C1%BE%D1%B9%B8%EC%A1%D1%B9&amp;month=4&amp;year=2020&amp;thetype=%A7%BA%CB%B9%E8%C7%C2%A7%D2%B9"/>
    <hyperlink ref="E1100" r:id="rId1093" display="http://hfo63.cfo.in.th/CheckDataDtl.aspx?orgid=05579&amp;balance=%A7%BA%B4%D8%C5%3Cbr/%3E%A7%BA%CA%D1%C1%BE%D1%B9%B8%EC%A1%D1%B9&amp;month=4&amp;year=2020&amp;thetype=%A7%BA%CB%B9%E8%C7%C2%A7%D2%B9"/>
    <hyperlink ref="E1101" r:id="rId1094" display="http://hfo63.cfo.in.th/CheckDataDtl.aspx?orgid=05580&amp;balance=%A7%BA%B4%D8%C5%3Cbr/%3E%A7%BA%CA%D1%C1%BE%D1%B9%B8%EC%A1%D1%B9&amp;month=4&amp;year=2020&amp;thetype=%A7%BA%CB%B9%E8%C7%C2%A7%D2%B9"/>
    <hyperlink ref="E1102" r:id="rId1095" display="http://hfo63.cfo.in.th/CheckDataDtl.aspx?orgid=05580&amp;balance=%A7%BA%B4%D8%C5%3Cbr/%3E%A7%BA%CA%D1%C1%BE%D1%B9%B8%EC%A1%D1%B9&amp;month=4&amp;year=2020&amp;thetype=%A7%BA%CB%B9%E8%C7%C2%A7%D2%B9"/>
    <hyperlink ref="E1103" r:id="rId1096" display="http://hfo63.cfo.in.th/CheckDataDtl.aspx?orgid=05581&amp;balance=%A7%BA%B4%D8%C5%3Cbr/%3E%A7%BA%CA%D1%C1%BE%D1%B9%B8%EC%A1%D1%B9&amp;month=4&amp;year=2020&amp;thetype=%A7%BA%CB%B9%E8%C7%C2%A7%D2%B9"/>
    <hyperlink ref="E1104" r:id="rId1097" display="http://hfo63.cfo.in.th/CheckDataDtl.aspx?orgid=05581&amp;balance=%A7%BA%B4%D8%C5%3Cbr/%3E%A7%BA%CA%D1%C1%BE%D1%B9%B8%EC%A1%D1%B9&amp;month=4&amp;year=2020&amp;thetype=%A7%BA%CB%B9%E8%C7%C2%A7%D2%B9"/>
    <hyperlink ref="E1105" r:id="rId1098" display="http://hfo63.cfo.in.th/CheckDataDtl.aspx?orgid=05582&amp;balance=%A7%BA%B4%D8%C5%3Cbr/%3E%A7%BA%CA%D1%C1%BE%D1%B9%B8%EC%A1%D1%B9&amp;month=4&amp;year=2020&amp;thetype=%A7%BA%CB%B9%E8%C7%C2%A7%D2%B9"/>
    <hyperlink ref="E1106" r:id="rId1099" display="http://hfo63.cfo.in.th/CheckDataDtl.aspx?orgid=05582&amp;balance=%A7%BA%B4%D8%C5%3Cbr/%3E%A7%BA%CA%D1%C1%BE%D1%B9%B8%EC%A1%D1%B9&amp;month=4&amp;year=2020&amp;thetype=%A7%BA%CB%B9%E8%C7%C2%A7%D2%B9"/>
    <hyperlink ref="E1107" r:id="rId1100" display="http://hfo63.cfo.in.th/CheckDataDtl.aspx?orgid=05583&amp;balance=%A7%BA%B4%D8%C5%3Cbr/%3E%A7%BA%CA%D1%C1%BE%D1%B9%B8%EC%A1%D1%B9&amp;month=4&amp;year=2020&amp;thetype=%A7%BA%CB%B9%E8%C7%C2%A7%D2%B9"/>
    <hyperlink ref="E1108" r:id="rId1101" display="http://hfo63.cfo.in.th/CheckDataDtl.aspx?orgid=05583&amp;balance=%A7%BA%B4%D8%C5%3Cbr/%3E%A7%BA%CA%D1%C1%BE%D1%B9%B8%EC%A1%D1%B9&amp;month=4&amp;year=2020&amp;thetype=%A7%BA%CB%B9%E8%C7%C2%A7%D2%B9"/>
    <hyperlink ref="E1109" r:id="rId1102" display="http://hfo63.cfo.in.th/CheckDataDtl.aspx?orgid=05584&amp;balance=%A7%BA%B4%D8%C5%3Cbr/%3E%A7%BA%CA%D1%C1%BE%D1%B9%B8%EC%A1%D1%B9&amp;month=4&amp;year=2020&amp;thetype=%A7%BA%CB%B9%E8%C7%C2%A7%D2%B9"/>
    <hyperlink ref="E1110" r:id="rId1103" display="http://hfo63.cfo.in.th/CheckDataDtl.aspx?orgid=05584&amp;balance=%A7%BA%B4%D8%C5%3Cbr/%3E%A7%BA%CA%D1%C1%BE%D1%B9%B8%EC%A1%D1%B9&amp;month=4&amp;year=2020&amp;thetype=%A7%BA%CB%B9%E8%C7%C2%A7%D2%B9"/>
    <hyperlink ref="E1111" r:id="rId1104" display="http://hfo63.cfo.in.th/CheckDataDtl.aspx?orgid=05585&amp;balance=%A7%BA%B4%D8%C5%3Cbr/%3E%A7%BA%CA%D1%C1%BE%D1%B9%B8%EC%A1%D1%B9&amp;month=4&amp;year=2020&amp;thetype=%A7%BA%CB%B9%E8%C7%C2%A7%D2%B9"/>
    <hyperlink ref="E1112" r:id="rId1105" display="http://hfo63.cfo.in.th/CheckDataDtl.aspx?orgid=05585&amp;balance=%A7%BA%B4%D8%C5%3Cbr/%3E%A7%BA%CA%D1%C1%BE%D1%B9%B8%EC%A1%D1%B9&amp;month=4&amp;year=2020&amp;thetype=%A7%BA%CB%B9%E8%C7%C2%A7%D2%B9"/>
    <hyperlink ref="E1113" r:id="rId1106" display="http://hfo63.cfo.in.th/CheckDataDtl.aspx?orgid=05586&amp;balance=%A7%BA%B4%D8%C5%3Cbr/%3E%A7%BA%CA%D1%C1%BE%D1%B9%B8%EC%A1%D1%B9&amp;month=4&amp;year=2020&amp;thetype=%A7%BA%CB%B9%E8%C7%C2%A7%D2%B9"/>
    <hyperlink ref="E1114" r:id="rId1107" display="http://hfo63.cfo.in.th/CheckDataDtl.aspx?orgid=05586&amp;balance=%A7%BA%B4%D8%C5%3Cbr/%3E%A7%BA%CA%D1%C1%BE%D1%B9%B8%EC%A1%D1%B9&amp;month=4&amp;year=2020&amp;thetype=%A7%BA%CB%B9%E8%C7%C2%A7%D2%B9"/>
    <hyperlink ref="E1115" r:id="rId1108" display="http://hfo63.cfo.in.th/CheckDataDtl.aspx?orgid=05587&amp;balance=%A7%BA%B4%D8%C5%3Cbr/%3E%A7%BA%CA%D1%C1%BE%D1%B9%B8%EC%A1%D1%B9&amp;month=4&amp;year=2020&amp;thetype=%A7%BA%CB%B9%E8%C7%C2%A7%D2%B9"/>
    <hyperlink ref="E1116" r:id="rId1109" display="http://hfo63.cfo.in.th/CheckDataDtl.aspx?orgid=05587&amp;balance=%A7%BA%B4%D8%C5%3Cbr/%3E%A7%BA%CA%D1%C1%BE%D1%B9%B8%EC%A1%D1%B9&amp;month=4&amp;year=2020&amp;thetype=%A7%BA%CB%B9%E8%C7%C2%A7%D2%B9"/>
    <hyperlink ref="E1117" r:id="rId1110" display="http://hfo63.cfo.in.th/CheckDataDtl.aspx?orgid=05588&amp;balance=%A7%BA%B4%D8%C5%3Cbr/%3E%A7%BA%CA%D1%C1%BE%D1%B9%B8%EC%A1%D1%B9&amp;month=4&amp;year=2020&amp;thetype=%A7%BA%CB%B9%E8%C7%C2%A7%D2%B9"/>
    <hyperlink ref="E1118" r:id="rId1111" display="http://hfo63.cfo.in.th/CheckDataDtl.aspx?orgid=05588&amp;balance=%A7%BA%B4%D8%C5%3Cbr/%3E%A7%BA%CA%D1%C1%BE%D1%B9%B8%EC%A1%D1%B9&amp;month=4&amp;year=2020&amp;thetype=%A7%BA%CB%B9%E8%C7%C2%A7%D2%B9"/>
    <hyperlink ref="E1119" r:id="rId1112" display="http://hfo63.cfo.in.th/CheckDataDtl.aspx?orgid=05589&amp;balance=%A7%BA%B4%D8%C5%3Cbr/%3E%A7%BA%CA%D1%C1%BE%D1%B9%B8%EC%A1%D1%B9&amp;month=4&amp;year=2020&amp;thetype=%A7%BA%CB%B9%E8%C7%C2%A7%D2%B9"/>
    <hyperlink ref="E1120" r:id="rId1113" display="http://hfo63.cfo.in.th/CheckDataDtl.aspx?orgid=05589&amp;balance=%A7%BA%B4%D8%C5%3Cbr/%3E%A7%BA%CA%D1%C1%BE%D1%B9%B8%EC%A1%D1%B9&amp;month=4&amp;year=2020&amp;thetype=%A7%BA%CB%B9%E8%C7%C2%A7%D2%B9"/>
    <hyperlink ref="E1121" r:id="rId1114" display="http://hfo63.cfo.in.th/CheckDataDtl.aspx?orgid=05590&amp;balance=%A7%BA%B4%D8%C5%3Cbr/%3E%A7%BA%CA%D1%C1%BE%D1%B9%B8%EC%A1%D1%B9&amp;month=4&amp;year=2020&amp;thetype=%A7%BA%CB%B9%E8%C7%C2%A7%D2%B9"/>
    <hyperlink ref="E1122" r:id="rId1115" display="http://hfo63.cfo.in.th/CheckDataDtl.aspx?orgid=05590&amp;balance=%A7%BA%B4%D8%C5%3Cbr/%3E%A7%BA%CA%D1%C1%BE%D1%B9%B8%EC%A1%D1%B9&amp;month=4&amp;year=2020&amp;thetype=%A7%BA%CB%B9%E8%C7%C2%A7%D2%B9"/>
    <hyperlink ref="E1123" r:id="rId1116" display="http://hfo63.cfo.in.th/CheckDataDtl.aspx?orgid=05591&amp;balance=%A7%BA%B4%D8%C5%3Cbr/%3E%A7%BA%CA%D1%C1%BE%D1%B9%B8%EC%A1%D1%B9&amp;month=4&amp;year=2020&amp;thetype=%A7%BA%CB%B9%E8%C7%C2%A7%D2%B9"/>
    <hyperlink ref="E1124" r:id="rId1117" display="http://hfo63.cfo.in.th/CheckDataDtl.aspx?orgid=05591&amp;balance=%A7%BA%B4%D8%C5%3Cbr/%3E%A7%BA%CA%D1%C1%BE%D1%B9%B8%EC%A1%D1%B9&amp;month=4&amp;year=2020&amp;thetype=%A7%BA%CB%B9%E8%C7%C2%A7%D2%B9"/>
    <hyperlink ref="E1125" r:id="rId1118" display="http://hfo63.cfo.in.th/CheckDataDtl.aspx?orgid=05592&amp;balance=%A7%BA%B4%D8%C5%3Cbr/%3E%A7%BA%CA%D1%C1%BE%D1%B9%B8%EC%A1%D1%B9&amp;month=4&amp;year=2020&amp;thetype=%A7%BA%CB%B9%E8%C7%C2%A7%D2%B9"/>
    <hyperlink ref="E1126" r:id="rId1119" display="http://hfo63.cfo.in.th/CheckDataDtl.aspx?orgid=05592&amp;balance=%A7%BA%B4%D8%C5%3Cbr/%3E%A7%BA%CA%D1%C1%BE%D1%B9%B8%EC%A1%D1%B9&amp;month=4&amp;year=2020&amp;thetype=%A7%BA%CB%B9%E8%C7%C2%A7%D2%B9"/>
    <hyperlink ref="E1127" r:id="rId1120" display="http://hfo63.cfo.in.th/CheckDataDtl.aspx?orgid=05593&amp;balance=%A7%BA%B4%D8%C5%3Cbr/%3E%A7%BA%CA%D1%C1%BE%D1%B9%B8%EC%A1%D1%B9&amp;month=4&amp;year=2020&amp;thetype=%A7%BA%CB%B9%E8%C7%C2%A7%D2%B9"/>
    <hyperlink ref="E1128" r:id="rId1121" display="http://hfo63.cfo.in.th/CheckDataDtl.aspx?orgid=05593&amp;balance=%A7%BA%B4%D8%C5%3Cbr/%3E%A7%BA%CA%D1%C1%BE%D1%B9%B8%EC%A1%D1%B9&amp;month=4&amp;year=2020&amp;thetype=%A7%BA%CB%B9%E8%C7%C2%A7%D2%B9"/>
    <hyperlink ref="E1129" r:id="rId1122" display="http://hfo63.cfo.in.th/CheckDataDtl.aspx?orgid=05594&amp;balance=%A7%BA%B4%D8%C5%3Cbr/%3E%A7%BA%CA%D1%C1%BE%D1%B9%B8%EC%A1%D1%B9&amp;month=4&amp;year=2020&amp;thetype=%A7%BA%CB%B9%E8%C7%C2%A7%D2%B9"/>
    <hyperlink ref="E1130" r:id="rId1123" display="http://hfo63.cfo.in.th/CheckDataDtl.aspx?orgid=05594&amp;balance=%A7%BA%B4%D8%C5%3Cbr/%3E%A7%BA%CA%D1%C1%BE%D1%B9%B8%EC%A1%D1%B9&amp;month=4&amp;year=2020&amp;thetype=%A7%BA%CB%B9%E8%C7%C2%A7%D2%B9"/>
    <hyperlink ref="E1131" r:id="rId1124" display="http://hfo63.cfo.in.th/CheckDataDtl.aspx?orgid=10710&amp;balance=%A7%BA%B4%D8%C5%3Cbr/%3E%A7%BA%CA%D1%C1%BE%D1%B9%B8%EC%A1%D1%B9&amp;month=4&amp;year=2020&amp;thetype=%A7%BA%CB%B9%E8%C7%C2%A7%D2%B9"/>
    <hyperlink ref="E1132" r:id="rId1125" display="http://hfo63.cfo.in.th/CheckDataDtl.aspx?orgid=10710&amp;balance=%A7%BA%B4%D8%C5%3Cbr/%3E%A7%BA%CA%D1%C1%BE%D1%B9%B8%EC%A1%D1%B9&amp;month=4&amp;year=2020&amp;thetype=%A7%BA%CB%B9%E8%C7%C2%A7%D2%B9"/>
    <hyperlink ref="E1133" r:id="rId1126" display="http://hfo63.cfo.in.th/CheckDataDtl.aspx?orgid=11089&amp;balance=%A7%BA%B4%D8%C5%3Cbr/%3E%A7%BA%CA%D1%C1%BE%D1%B9%B8%EC%A1%D1%B9&amp;month=4&amp;year=2020&amp;thetype=%A7%BA%CB%B9%E8%C7%C2%A7%D2%B9"/>
    <hyperlink ref="E1134" r:id="rId1127" display="http://hfo63.cfo.in.th/CheckDataDtl.aspx?orgid=11089&amp;balance=%A7%BA%B4%D8%C5%3Cbr/%3E%A7%BA%CA%D1%C1%BE%D1%B9%B8%EC%A1%D1%B9&amp;month=4&amp;year=2020&amp;thetype=%A7%BA%CB%B9%E8%C7%C2%A7%D2%B9"/>
    <hyperlink ref="E1135" r:id="rId1128" display="http://hfo63.cfo.in.th/CheckDataDtl.aspx?orgid=11090&amp;balance=%A7%BA%B4%D8%C5%3Cbr/%3E%A7%BA%CA%D1%C1%BE%D1%B9%B8%EC%A1%D1%B9&amp;month=4&amp;year=2020&amp;thetype=%A7%BA%CB%B9%E8%C7%C2%A7%D2%B9"/>
    <hyperlink ref="E1136" r:id="rId1129" display="http://hfo63.cfo.in.th/CheckDataDtl.aspx?orgid=11090&amp;balance=%A7%BA%B4%D8%C5%3Cbr/%3E%A7%BA%CA%D1%C1%BE%D1%B9%B8%EC%A1%D1%B9&amp;month=4&amp;year=2020&amp;thetype=%A7%BA%CB%B9%E8%C7%C2%A7%D2%B9"/>
    <hyperlink ref="E1137" r:id="rId1130" display="http://hfo63.cfo.in.th/CheckDataDtl.aspx?orgid=11091&amp;balance=%A7%BA%B4%D8%C5%3Cbr/%3E%A7%BA%CA%D1%C1%BE%D1%B9%B8%EC%A1%D1%B9&amp;month=4&amp;year=2020&amp;thetype=%A7%BA%CB%B9%E8%C7%C2%A7%D2%B9"/>
    <hyperlink ref="E1138" r:id="rId1131" display="http://hfo63.cfo.in.th/CheckDataDtl.aspx?orgid=11091&amp;balance=%A7%BA%B4%D8%C5%3Cbr/%3E%A7%BA%CA%D1%C1%BE%D1%B9%B8%EC%A1%D1%B9&amp;month=4&amp;year=2020&amp;thetype=%A7%BA%CB%B9%E8%C7%C2%A7%D2%B9"/>
    <hyperlink ref="E1139" r:id="rId1132" display="http://hfo63.cfo.in.th/CheckDataDtl.aspx?orgid=11092&amp;balance=%A7%BA%B4%D8%C5%3Cbr/%3E%A7%BA%CA%D1%C1%BE%D1%B9%B8%EC%A1%D1%B9&amp;month=4&amp;year=2020&amp;thetype=%A7%BA%CB%B9%E8%C7%C2%A7%D2%B9"/>
    <hyperlink ref="E1140" r:id="rId1133" display="http://hfo63.cfo.in.th/CheckDataDtl.aspx?orgid=11092&amp;balance=%A7%BA%B4%D8%C5%3Cbr/%3E%A7%BA%CA%D1%C1%BE%D1%B9%B8%EC%A1%D1%B9&amp;month=4&amp;year=2020&amp;thetype=%A7%BA%CB%B9%E8%C7%C2%A7%D2%B9"/>
    <hyperlink ref="E1141" r:id="rId1134" display="http://hfo63.cfo.in.th/CheckDataDtl.aspx?orgid=11093&amp;balance=%A7%BA%B4%D8%C5%3Cbr/%3E%A7%BA%CA%D1%C1%BE%D1%B9%B8%EC%A1%D1%B9&amp;month=4&amp;year=2020&amp;thetype=%A7%BA%CB%B9%E8%C7%C2%A7%D2%B9"/>
    <hyperlink ref="E1142" r:id="rId1135" display="http://hfo63.cfo.in.th/CheckDataDtl.aspx?orgid=11093&amp;balance=%A7%BA%B4%D8%C5%3Cbr/%3E%A7%BA%CA%D1%C1%BE%D1%B9%B8%EC%A1%D1%B9&amp;month=4&amp;year=2020&amp;thetype=%A7%BA%CB%B9%E8%C7%C2%A7%D2%B9"/>
    <hyperlink ref="E1143" r:id="rId1136" display="http://hfo63.cfo.in.th/CheckDataDtl.aspx?orgid=11094&amp;balance=%A7%BA%B4%D8%C5%3Cbr/%3E%A7%BA%CA%D1%C1%BE%D1%B9%B8%EC%A1%D1%B9&amp;month=4&amp;year=2020&amp;thetype=%A7%BA%CB%B9%E8%C7%C2%A7%D2%B9"/>
    <hyperlink ref="E1144" r:id="rId1137" display="http://hfo63.cfo.in.th/CheckDataDtl.aspx?orgid=11094&amp;balance=%A7%BA%B4%D8%C5%3Cbr/%3E%A7%BA%CA%D1%C1%BE%D1%B9%B8%EC%A1%D1%B9&amp;month=4&amp;year=2020&amp;thetype=%A7%BA%CB%B9%E8%C7%C2%A7%D2%B9"/>
    <hyperlink ref="E1145" r:id="rId1138" display="http://hfo63.cfo.in.th/CheckDataDtl.aspx?orgid=11095&amp;balance=%A7%BA%B4%D8%C5%3Cbr/%3E%A7%BA%CA%D1%C1%BE%D1%B9%B8%EC%A1%D1%B9&amp;month=4&amp;year=2020&amp;thetype=%A7%BA%CB%B9%E8%C7%C2%A7%D2%B9"/>
    <hyperlink ref="E1146" r:id="rId1139" display="http://hfo63.cfo.in.th/CheckDataDtl.aspx?orgid=11095&amp;balance=%A7%BA%B4%D8%C5%3Cbr/%3E%A7%BA%CA%D1%C1%BE%D1%B9%B8%EC%A1%D1%B9&amp;month=4&amp;year=2020&amp;thetype=%A7%BA%CB%B9%E8%C7%C2%A7%D2%B9"/>
    <hyperlink ref="E1147" r:id="rId1140" display="http://hfo63.cfo.in.th/CheckDataDtl.aspx?orgid=11096&amp;balance=%A7%BA%B4%D8%C5%3Cbr/%3E%A7%BA%CA%D1%C1%BE%D1%B9%B8%EC%A1%D1%B9&amp;month=4&amp;year=2020&amp;thetype=%A7%BA%CB%B9%E8%C7%C2%A7%D2%B9"/>
    <hyperlink ref="E1148" r:id="rId1141" display="http://hfo63.cfo.in.th/CheckDataDtl.aspx?orgid=11096&amp;balance=%A7%BA%B4%D8%C5%3Cbr/%3E%A7%BA%CA%D1%C1%BE%D1%B9%B8%EC%A1%D1%B9&amp;month=4&amp;year=2020&amp;thetype=%A7%BA%CB%B9%E8%C7%C2%A7%D2%B9"/>
    <hyperlink ref="E1149" r:id="rId1142" display="http://hfo63.cfo.in.th/CheckDataDtl.aspx?orgid=11097&amp;balance=%A7%BA%B4%D8%C5%3Cbr/%3E%A7%BA%CA%D1%C1%BE%D1%B9%B8%EC%A1%D1%B9&amp;month=4&amp;year=2020&amp;thetype=%A7%BA%CB%B9%E8%C7%C2%A7%D2%B9"/>
    <hyperlink ref="E1150" r:id="rId1143" display="http://hfo63.cfo.in.th/CheckDataDtl.aspx?orgid=11097&amp;balance=%A7%BA%B4%D8%C5%3Cbr/%3E%A7%BA%CA%D1%C1%BE%D1%B9%B8%EC%A1%D1%B9&amp;month=4&amp;year=2020&amp;thetype=%A7%BA%CB%B9%E8%C7%C2%A7%D2%B9"/>
    <hyperlink ref="E1151" r:id="rId1144" display="http://hfo63.cfo.in.th/CheckDataDtl.aspx?orgid=11098&amp;balance=%A7%BA%B4%D8%C5%3Cbr/%3E%A7%BA%CA%D1%C1%BE%D1%B9%B8%EC%A1%D1%B9&amp;month=4&amp;year=2020&amp;thetype=%A7%BA%CB%B9%E8%C7%C2%A7%D2%B9"/>
    <hyperlink ref="E1152" r:id="rId1145" display="http://hfo63.cfo.in.th/CheckDataDtl.aspx?orgid=11098&amp;balance=%A7%BA%B4%D8%C5%3Cbr/%3E%A7%BA%CA%D1%C1%BE%D1%B9%B8%EC%A1%D1%B9&amp;month=4&amp;year=2020&amp;thetype=%A7%BA%CB%B9%E8%C7%C2%A7%D2%B9"/>
    <hyperlink ref="E1153" r:id="rId1146" display="http://hfo63.cfo.in.th/CheckDataDtl.aspx?orgid=11099&amp;balance=%A7%BA%B4%D8%C5%3Cbr/%3E%A7%BA%CA%D1%C1%BE%D1%B9%B8%EC%A1%D1%B9&amp;month=4&amp;year=2020&amp;thetype=%A7%BA%CB%B9%E8%C7%C2%A7%D2%B9"/>
    <hyperlink ref="E1154" r:id="rId1147" display="http://hfo63.cfo.in.th/CheckDataDtl.aspx?orgid=11099&amp;balance=%A7%BA%B4%D8%C5%3Cbr/%3E%A7%BA%CA%D1%C1%BE%D1%B9%B8%EC%A1%D1%B9&amp;month=4&amp;year=2020&amp;thetype=%A7%BA%CB%B9%E8%C7%C2%A7%D2%B9"/>
    <hyperlink ref="E1155" r:id="rId1148" display="http://hfo63.cfo.in.th/CheckDataDtl.aspx?orgid=11100&amp;balance=%A7%BA%B4%D8%C5%3Cbr/%3E%A7%BA%CA%D1%C1%BE%D1%B9%B8%EC%A1%D1%B9&amp;month=4&amp;year=2020&amp;thetype=%A7%BA%CB%B9%E8%C7%C2%A7%D2%B9"/>
    <hyperlink ref="E1156" r:id="rId1149" display="http://hfo63.cfo.in.th/CheckDataDtl.aspx?orgid=11100&amp;balance=%A7%BA%B4%D8%C5%3Cbr/%3E%A7%BA%CA%D1%C1%BE%D1%B9%B8%EC%A1%D1%B9&amp;month=4&amp;year=2020&amp;thetype=%A7%BA%CB%B9%E8%C7%C2%A7%D2%B9"/>
    <hyperlink ref="E1157" r:id="rId1150" display="http://hfo63.cfo.in.th/CheckDataDtl.aspx?orgid=11101&amp;balance=%A7%BA%B4%D8%C5%3Cbr/%3E%A7%BA%CA%D1%C1%BE%D1%B9%B8%EC%A1%D1%B9&amp;month=4&amp;year=2020&amp;thetype=%A7%BA%CB%B9%E8%C7%C2%A7%D2%B9"/>
    <hyperlink ref="E1158" r:id="rId1151" display="http://hfo63.cfo.in.th/CheckDataDtl.aspx?orgid=11101&amp;balance=%A7%BA%B4%D8%C5%3Cbr/%3E%A7%BA%CA%D1%C1%BE%D1%B9%B8%EC%A1%D1%B9&amp;month=4&amp;year=2020&amp;thetype=%A7%BA%CB%B9%E8%C7%C2%A7%D2%B9"/>
    <hyperlink ref="E1159" r:id="rId1152" display="http://hfo63.cfo.in.th/CheckDataDtl.aspx?orgid=11102&amp;balance=%A7%BA%B4%D8%C5%3Cbr/%3E%A7%BA%CA%D1%C1%BE%D1%B9%B8%EC%A1%D1%B9&amp;month=4&amp;year=2020&amp;thetype=%A7%BA%CB%B9%E8%C7%C2%A7%D2%B9"/>
    <hyperlink ref="E1160" r:id="rId1153" display="http://hfo63.cfo.in.th/CheckDataDtl.aspx?orgid=11102&amp;balance=%A7%BA%B4%D8%C5%3Cbr/%3E%A7%BA%CA%D1%C1%BE%D1%B9%B8%EC%A1%D1%B9&amp;month=4&amp;year=2020&amp;thetype=%A7%BA%CB%B9%E8%C7%C2%A7%D2%B9"/>
    <hyperlink ref="E1161" r:id="rId1154" display="http://hfo63.cfo.in.th/CheckDataDtl.aspx?orgid=11103&amp;balance=%A7%BA%B4%D8%C5%3Cbr/%3E%A7%BA%CA%D1%C1%BE%D1%B9%B8%EC%A1%D1%B9&amp;month=4&amp;year=2020&amp;thetype=%A7%BA%CB%B9%E8%C7%C2%A7%D2%B9"/>
    <hyperlink ref="E1162" r:id="rId1155" display="http://hfo63.cfo.in.th/CheckDataDtl.aspx?orgid=11103&amp;balance=%A7%BA%B4%D8%C5%3Cbr/%3E%A7%BA%CA%D1%C1%BE%D1%B9%B8%EC%A1%D1%B9&amp;month=4&amp;year=2020&amp;thetype=%A7%BA%CB%B9%E8%C7%C2%A7%D2%B9"/>
    <hyperlink ref="E1163" r:id="rId1156" display="http://hfo63.cfo.in.th/CheckDataDtl.aspx?orgid=11450&amp;balance=%A7%BA%B4%D8%C5%3Cbr/%3E%A7%BA%CA%D1%C1%BE%D1%B9%B8%EC%A1%D1%B9&amp;month=4&amp;year=2020&amp;thetype=%A7%BA%CB%B9%E8%C7%C2%A7%D2%B9"/>
    <hyperlink ref="E1164" r:id="rId1157" display="http://hfo63.cfo.in.th/CheckDataDtl.aspx?orgid=11450&amp;balance=%A7%BA%B4%D8%C5%3Cbr/%3E%A7%BA%CA%D1%C1%BE%D1%B9%B8%EC%A1%D1%B9&amp;month=4&amp;year=2020&amp;thetype=%A7%BA%CB%B9%E8%C7%C2%A7%D2%B9"/>
    <hyperlink ref="E1165" r:id="rId1158" display="http://hfo63.cfo.in.th/CheckDataDtl.aspx?orgid=11758&amp;balance=%A7%BA%B4%D8%C5%3Cbr/%3E%A7%BA%CA%D1%C1%BE%D1%B9%B8%EC%A1%D1%B9&amp;month=4&amp;year=2020&amp;thetype=%A7%BA%CB%B9%E8%C7%C2%A7%D2%B9"/>
    <hyperlink ref="E1166" r:id="rId1159" display="http://hfo63.cfo.in.th/CheckDataDtl.aspx?orgid=11758&amp;balance=%A7%BA%B4%D8%C5%3Cbr/%3E%A7%BA%CA%D1%C1%BE%D1%B9%B8%EC%A1%D1%B9&amp;month=4&amp;year=2020&amp;thetype=%A7%BA%CB%B9%E8%C7%C2%A7%D2%B9"/>
    <hyperlink ref="E1167" r:id="rId1160" display="http://hfo63.cfo.in.th/CheckDataDtl.aspx?orgid=13967&amp;balance=%A7%BA%B4%D8%C5%3Cbr/%3E%A7%BA%CA%D1%C1%BE%D1%B9%B8%EC%A1%D1%B9&amp;month=4&amp;year=2020&amp;thetype=%A7%BA%CB%B9%E8%C7%C2%A7%D2%B9"/>
    <hyperlink ref="E1168" r:id="rId1161" display="http://hfo63.cfo.in.th/CheckDataDtl.aspx?orgid=13967&amp;balance=%A7%BA%B4%D8%C5%3Cbr/%3E%A7%BA%CA%D1%C1%BE%D1%B9%B8%EC%A1%D1%B9&amp;month=4&amp;year=2020&amp;thetype=%A7%BA%CB%B9%E8%C7%C2%A7%D2%B9"/>
    <hyperlink ref="E1169" r:id="rId1162" display="http://hfo63.cfo.in.th/CheckDataDtl.aspx?orgid=13968&amp;balance=%A7%BA%B4%D8%C5%3Cbr/%3E%A7%BA%CA%D1%C1%BE%D1%B9%B8%EC%A1%D1%B9&amp;month=4&amp;year=2020&amp;thetype=%A7%BA%CB%B9%E8%C7%C2%A7%D2%B9"/>
    <hyperlink ref="E1170" r:id="rId1163" display="http://hfo63.cfo.in.th/CheckDataDtl.aspx?orgid=13968&amp;balance=%A7%BA%B4%D8%C5%3Cbr/%3E%A7%BA%CA%D1%C1%BE%D1%B9%B8%EC%A1%D1%B9&amp;month=4&amp;year=2020&amp;thetype=%A7%BA%CB%B9%E8%C7%C2%A7%D2%B9"/>
    <hyperlink ref="E1171" r:id="rId1164" display="http://hfo63.cfo.in.th/CheckDataDtl.aspx?orgid=13969&amp;balance=%A7%BA%B4%D8%C5%3Cbr/%3E%A7%BA%CA%D1%C1%BE%D1%B9%B8%EC%A1%D1%B9&amp;month=4&amp;year=2020&amp;thetype=%A7%BA%CB%B9%E8%C7%C2%A7%D2%B9"/>
    <hyperlink ref="E1172" r:id="rId1165" display="http://hfo63.cfo.in.th/CheckDataDtl.aspx?orgid=13969&amp;balance=%A7%BA%B4%D8%C5%3Cbr/%3E%A7%BA%CA%D1%C1%BE%D1%B9%B8%EC%A1%D1%B9&amp;month=4&amp;year=2020&amp;thetype=%A7%BA%CB%B9%E8%C7%C2%A7%D2%B9"/>
    <hyperlink ref="E1173" r:id="rId1166" display="http://hfo63.cfo.in.th/CheckDataDtl.aspx?orgid=13970&amp;balance=%A7%BA%B4%D8%C5%3Cbr/%3E%A7%BA%CA%D1%C1%BE%D1%B9%B8%EC%A1%D1%B9&amp;month=4&amp;year=2020&amp;thetype=%A7%BA%CB%B9%E8%C7%C2%A7%D2%B9"/>
    <hyperlink ref="E1174" r:id="rId1167" display="http://hfo63.cfo.in.th/CheckDataDtl.aspx?orgid=13970&amp;balance=%A7%BA%B4%D8%C5%3Cbr/%3E%A7%BA%CA%D1%C1%BE%D1%B9%B8%EC%A1%D1%B9&amp;month=4&amp;year=2020&amp;thetype=%A7%BA%CB%B9%E8%C7%C2%A7%D2%B9"/>
    <hyperlink ref="E1175" r:id="rId1168" display="http://hfo63.cfo.in.th/CheckDataDtl.aspx?orgid=13971&amp;balance=%A7%BA%B4%D8%C5%3Cbr/%3E%A7%BA%CA%D1%C1%BE%D1%B9%B8%EC%A1%D1%B9&amp;month=4&amp;year=2020&amp;thetype=%A7%BA%CB%B9%E8%C7%C2%A7%D2%B9"/>
    <hyperlink ref="E1176" r:id="rId1169" display="http://hfo63.cfo.in.th/CheckDataDtl.aspx?orgid=13971&amp;balance=%A7%BA%B4%D8%C5%3Cbr/%3E%A7%BA%CA%D1%C1%BE%D1%B9%B8%EC%A1%D1%B9&amp;month=4&amp;year=2020&amp;thetype=%A7%BA%CB%B9%E8%C7%C2%A7%D2%B9"/>
    <hyperlink ref="E1177" r:id="rId1170" display="http://hfo63.cfo.in.th/CheckDataDtl.aspx?orgid=13972&amp;balance=%A7%BA%B4%D8%C5%3Cbr/%3E%A7%BA%CA%D1%C1%BE%D1%B9%B8%EC%A1%D1%B9&amp;month=4&amp;year=2020&amp;thetype=%A7%BA%CB%B9%E8%C7%C2%A7%D2%B9"/>
    <hyperlink ref="E1178" r:id="rId1171" display="http://hfo63.cfo.in.th/CheckDataDtl.aspx?orgid=13972&amp;balance=%A7%BA%B4%D8%C5%3Cbr/%3E%A7%BA%CA%D1%C1%BE%D1%B9%B8%EC%A1%D1%B9&amp;month=4&amp;year=2020&amp;thetype=%A7%BA%CB%B9%E8%C7%C2%A7%D2%B9"/>
    <hyperlink ref="E1179" r:id="rId1172" display="http://hfo63.cfo.in.th/CheckDataDtl.aspx?orgid=13973&amp;balance=%A7%BA%B4%D8%C5%3Cbr/%3E%A7%BA%CA%D1%C1%BE%D1%B9%B8%EC%A1%D1%B9&amp;month=4&amp;year=2020&amp;thetype=%A7%BA%CB%B9%E8%C7%C2%A7%D2%B9"/>
    <hyperlink ref="E1180" r:id="rId1173" display="http://hfo63.cfo.in.th/CheckDataDtl.aspx?orgid=13973&amp;balance=%A7%BA%B4%D8%C5%3Cbr/%3E%A7%BA%CA%D1%C1%BE%D1%B9%B8%EC%A1%D1%B9&amp;month=4&amp;year=2020&amp;thetype=%A7%BA%CB%B9%E8%C7%C2%A7%D2%B9"/>
    <hyperlink ref="E1181" r:id="rId1174" display="http://hfo63.cfo.in.th/CheckDataDtl.aspx?orgid=13975&amp;balance=%A7%BA%B4%D8%C5%3Cbr/%3E%A7%BA%CA%D1%C1%BE%D1%B9%B8%EC%A1%D1%B9&amp;month=4&amp;year=2020&amp;thetype=%A7%BA%CB%B9%E8%C7%C2%A7%D2%B9"/>
    <hyperlink ref="E1182" r:id="rId1175" display="http://hfo63.cfo.in.th/CheckDataDtl.aspx?orgid=13975&amp;balance=%A7%BA%B4%D8%C5%3Cbr/%3E%A7%BA%CA%D1%C1%BE%D1%B9%B8%EC%A1%D1%B9&amp;month=4&amp;year=2020&amp;thetype=%A7%BA%CB%B9%E8%C7%C2%A7%D2%B9"/>
    <hyperlink ref="E1183" r:id="rId1176" display="http://hfo63.cfo.in.th/CheckDataDtl.aspx?orgid=13976&amp;balance=%A7%BA%B4%D8%C5%3Cbr/%3E%A7%BA%CA%D1%C1%BE%D1%B9%B8%EC%A1%D1%B9&amp;month=4&amp;year=2020&amp;thetype=%A7%BA%CB%B9%E8%C7%C2%A7%D2%B9"/>
    <hyperlink ref="E1184" r:id="rId1177" display="http://hfo63.cfo.in.th/CheckDataDtl.aspx?orgid=13976&amp;balance=%A7%BA%B4%D8%C5%3Cbr/%3E%A7%BA%CA%D1%C1%BE%D1%B9%B8%EC%A1%D1%B9&amp;month=4&amp;year=2020&amp;thetype=%A7%BA%CB%B9%E8%C7%C2%A7%D2%B9"/>
    <hyperlink ref="E1185" r:id="rId1178" display="http://hfo63.cfo.in.th/CheckDataDtl.aspx?orgid=13977&amp;balance=%A7%BA%B4%D8%C5%3Cbr/%3E%A7%BA%CA%D1%C1%BE%D1%B9%B8%EC%A1%D1%B9&amp;month=4&amp;year=2020&amp;thetype=%A7%BA%CB%B9%E8%C7%C2%A7%D2%B9"/>
    <hyperlink ref="E1186" r:id="rId1179" display="http://hfo63.cfo.in.th/CheckDataDtl.aspx?orgid=13977&amp;balance=%A7%BA%B4%D8%C5%3Cbr/%3E%A7%BA%CA%D1%C1%BE%D1%B9%B8%EC%A1%D1%B9&amp;month=4&amp;year=2020&amp;thetype=%A7%BA%CB%B9%E8%C7%C2%A7%D2%B9"/>
    <hyperlink ref="E1187" r:id="rId1180" display="http://hfo63.cfo.in.th/CheckDataDtl.aspx?orgid=14441&amp;balance=%A7%BA%B4%D8%C5%3Cbr/%3E%A7%BA%CA%D1%C1%BE%D1%B9%B8%EC%A1%D1%B9&amp;month=4&amp;year=2020&amp;thetype=%A7%BA%CB%B9%E8%C7%C2%A7%D2%B9"/>
    <hyperlink ref="E1188" r:id="rId1181" display="http://hfo63.cfo.in.th/CheckDataDtl.aspx?orgid=14441&amp;balance=%A7%BA%B4%D8%C5%3Cbr/%3E%A7%BA%CA%D1%C1%BE%D1%B9%B8%EC%A1%D1%B9&amp;month=4&amp;year=2020&amp;thetype=%A7%BA%CB%B9%E8%C7%C2%A7%D2%B9"/>
    <hyperlink ref="E1189" r:id="rId1182" display="http://hfo63.cfo.in.th/CheckDataDtl.aspx?orgid=14721&amp;balance=%A7%BA%B4%D8%C5%3Cbr/%3E%A7%BA%CA%D1%C1%BE%D1%B9%B8%EC%A1%D1%B9&amp;month=4&amp;year=2020&amp;thetype=%A7%BA%CB%B9%E8%C7%C2%A7%D2%B9"/>
    <hyperlink ref="E1190" r:id="rId1183" display="http://hfo63.cfo.in.th/CheckDataDtl.aspx?orgid=14721&amp;balance=%A7%BA%B4%D8%C5%3Cbr/%3E%A7%BA%CA%D1%C1%BE%D1%B9%B8%EC%A1%D1%B9&amp;month=4&amp;year=2020&amp;thetype=%A7%BA%CB%B9%E8%C7%C2%A7%D2%B9"/>
    <hyperlink ref="E1191" r:id="rId1184" display="http://hfo63.cfo.in.th/CheckDataDtl.aspx?orgid=14887&amp;balance=%A7%BA%B4%D8%C5%3Cbr/%3E%A7%BA%CA%D1%C1%BE%D1%B9%B8%EC%A1%D1%B9&amp;month=4&amp;year=2020&amp;thetype=%A7%BA%CB%B9%E8%C7%C2%A7%D2%B9"/>
    <hyperlink ref="E1192" r:id="rId1185" display="http://hfo63.cfo.in.th/CheckDataDtl.aspx?orgid=14887&amp;balance=%A7%BA%B4%D8%C5%3Cbr/%3E%A7%BA%CA%D1%C1%BE%D1%B9%B8%EC%A1%D1%B9&amp;month=4&amp;year=2020&amp;thetype=%A7%BA%CB%B9%E8%C7%C2%A7%D2%B9"/>
    <hyperlink ref="E1193" r:id="rId1186" display="http://hfo63.cfo.in.th/CheckDataDtl.aspx?orgid=14891&amp;balance=%A7%BA%B4%D8%C5%3Cbr/%3E%A7%BA%CA%D1%C1%BE%D1%B9%B8%EC%A1%D1%B9&amp;month=4&amp;year=2020&amp;thetype=%A7%BA%CB%B9%E8%C7%C2%A7%D2%B9"/>
    <hyperlink ref="E1194" r:id="rId1187" display="http://hfo63.cfo.in.th/CheckDataDtl.aspx?orgid=14891&amp;balance=%A7%BA%B4%D8%C5%3Cbr/%3E%A7%BA%CA%D1%C1%BE%D1%B9%B8%EC%A1%D1%B9&amp;month=4&amp;year=2020&amp;thetype=%A7%BA%CB%B9%E8%C7%C2%A7%D2%B9"/>
    <hyperlink ref="E1195" r:id="rId1188" display="http://hfo63.cfo.in.th/CheckDataDtl.aspx?orgid=21323&amp;balance=%A7%BA%B4%D8%C5%3Cbr/%3E%A7%BA%CA%D1%C1%BE%D1%B9%B8%EC%A1%D1%B9&amp;month=4&amp;year=2020&amp;thetype=%A7%BA%CB%B9%E8%C7%C2%A7%D2%B9"/>
    <hyperlink ref="E1196" r:id="rId1189" display="http://hfo63.cfo.in.th/CheckDataDtl.aspx?orgid=21323&amp;balance=%A7%BA%B4%D8%C5%3Cbr/%3E%A7%BA%CA%D1%C1%BE%D1%B9%B8%EC%A1%D1%B9&amp;month=4&amp;year=2020&amp;thetype=%A7%BA%CB%B9%E8%C7%C2%A7%D2%B9"/>
    <hyperlink ref="E1197" r:id="rId1190" display="http://hfo63.cfo.in.th/CheckDataDtl.aspx?orgid=23217&amp;balance=%A7%BA%B4%D8%C5%3Cbr/%3E%A7%BA%CA%D1%C1%BE%D1%B9%B8%EC%A1%D1%B9&amp;month=4&amp;year=2020&amp;thetype=%A7%BA%CB%B9%E8%C7%C2%A7%D2%B9"/>
    <hyperlink ref="E1198" r:id="rId1191" display="http://hfo63.cfo.in.th/CheckDataDtl.aspx?orgid=23217&amp;balance=%A7%BA%B4%D8%C5%3Cbr/%3E%A7%BA%CA%D1%C1%BE%D1%B9%B8%EC%A1%D1%B9&amp;month=4&amp;year=2020&amp;thetype=%A7%BA%CB%B9%E8%C7%C2%A7%D2%B9"/>
    <hyperlink ref="E1199" r:id="rId1192" display="http://hfo63.cfo.in.th/CheckDataDtl.aspx?orgid=23748&amp;balance=%A7%BA%B4%D8%C5%3Cbr/%3E%A7%BA%CA%D1%C1%BE%D1%B9%B8%EC%A1%D1%B9&amp;month=4&amp;year=2020&amp;thetype=%A7%BA%CB%B9%E8%C7%C2%A7%D2%B9"/>
    <hyperlink ref="E1200" r:id="rId1193" display="http://hfo63.cfo.in.th/CheckDataDtl.aspx?orgid=23748&amp;balance=%A7%BA%B4%D8%C5%3Cbr/%3E%A7%BA%CA%D1%C1%BE%D1%B9%B8%EC%A1%D1%B9&amp;month=4&amp;year=2020&amp;thetype=%A7%BA%CB%B9%E8%C7%C2%A7%D2%B9"/>
    <hyperlink ref="E1201" r:id="rId1194" display="http://hfo63.cfo.in.th/CheckDataDtl.aspx?orgid=23816&amp;balance=%A7%BA%B4%D8%C5%3Cbr/%3E%A7%BA%CA%D1%C1%BE%D1%B9%B8%EC%A1%D1%B9&amp;month=4&amp;year=2020&amp;thetype=%A7%BA%CB%B9%E8%C7%C2%A7%D2%B9"/>
    <hyperlink ref="E1202" r:id="rId1195" display="http://hfo63.cfo.in.th/CheckDataDtl.aspx?orgid=23816&amp;balance=%A7%BA%B4%D8%C5%3Cbr/%3E%A7%BA%CA%D1%C1%BE%D1%B9%B8%EC%A1%D1%B9&amp;month=4&amp;year=2020&amp;thetype=%A7%BA%CB%B9%E8%C7%C2%A7%D2%B9"/>
    <hyperlink ref="E1203" r:id="rId1196" display="http://hfo63.cfo.in.th/CheckDataDtl.aspx?orgid=41075&amp;balance=%A7%BA%B4%D8%C5%3Cbr/%3E%A7%BA%CA%D1%C1%BE%D1%B9%B8%EC%A1%D1%B9&amp;month=4&amp;year=2020&amp;thetype=%A7%BA%CB%B9%E8%C7%C2%A7%D2%B9"/>
    <hyperlink ref="E1204" r:id="rId1197" display="http://hfo63.cfo.in.th/CheckDataDtl.aspx?orgid=41075&amp;balance=%A7%BA%B4%D8%C5%3Cbr/%3E%A7%BA%CA%D1%C1%BE%D1%B9%B8%EC%A1%D1%B9&amp;month=4&amp;year=2020&amp;thetype=%A7%BA%CB%B9%E8%C7%C2%A7%D2%B9"/>
    <hyperlink ref="E1205" r:id="rId1198" display="http://hfo63.cfo.in.th/CheckDataDtl.aspx?orgid=00429&amp;balance=%A7%BA%B4%D8%C5%3Cbr/%3E%A7%BA%CA%D1%C1%BE%D1%B9%B8%EC%A1%D1%B9&amp;month=4&amp;year=2020&amp;thetype=%A7%BA%CB%B9%E8%C7%C2%A7%D2%B9"/>
    <hyperlink ref="E1206" r:id="rId1199" display="http://hfo63.cfo.in.th/CheckDataDtl.aspx?orgid=00429&amp;balance=%A7%BA%B4%D8%C5%3Cbr/%3E%A7%BA%CA%D1%C1%BE%D1%B9%B8%EC%A1%D1%B9&amp;month=4&amp;year=2020&amp;thetype=%A7%BA%CB%B9%E8%C7%C2%A7%D2%B9"/>
    <hyperlink ref="E1207" r:id="rId1200" display="http://hfo63.cfo.in.th/CheckDataDtl.aspx?orgid=00430&amp;balance=%A7%BA%B4%D8%C5%3Cbr/%3E%A7%BA%CA%D1%C1%BE%D1%B9%B8%EC%A1%D1%B9&amp;month=4&amp;year=2020&amp;thetype=%A7%BA%CB%B9%E8%C7%C2%A7%D2%B9"/>
    <hyperlink ref="E1208" r:id="rId1201" display="http://hfo63.cfo.in.th/CheckDataDtl.aspx?orgid=00430&amp;balance=%A7%BA%B4%D8%C5%3Cbr/%3E%A7%BA%CA%D1%C1%BE%D1%B9%B8%EC%A1%D1%B9&amp;month=4&amp;year=2020&amp;thetype=%A7%BA%CB%B9%E8%C7%C2%A7%D2%B9"/>
    <hyperlink ref="E1209" r:id="rId1202" display="http://hfo63.cfo.in.th/CheckDataDtl.aspx?orgid=00433&amp;balance=%A7%BA%B4%D8%C5%3Cbr/%3E%A7%BA%CA%D1%C1%BE%D1%B9%B8%EC%A1%D1%B9&amp;month=4&amp;year=2020&amp;thetype=%A7%BA%CB%B9%E8%C7%C2%A7%D2%B9"/>
    <hyperlink ref="E1210" r:id="rId1203" display="http://hfo63.cfo.in.th/CheckDataDtl.aspx?orgid=00433&amp;balance=%A7%BA%B4%D8%C5%3Cbr/%3E%A7%BA%CA%D1%C1%BE%D1%B9%B8%EC%A1%D1%B9&amp;month=4&amp;year=2020&amp;thetype=%A7%BA%CB%B9%E8%C7%C2%A7%D2%B9"/>
    <hyperlink ref="E1211" r:id="rId1204" display="http://hfo63.cfo.in.th/CheckDataDtl.aspx?orgid=00435&amp;balance=%A7%BA%B4%D8%C5%3Cbr/%3E%A7%BA%CA%D1%C1%BE%D1%B9%B8%EC%A1%D1%B9&amp;month=4&amp;year=2020&amp;thetype=%A7%BA%CB%B9%E8%C7%C2%A7%D2%B9"/>
    <hyperlink ref="E1212" r:id="rId1205" display="http://hfo63.cfo.in.th/CheckDataDtl.aspx?orgid=00435&amp;balance=%A7%BA%B4%D8%C5%3Cbr/%3E%A7%BA%CA%D1%C1%BE%D1%B9%B8%EC%A1%D1%B9&amp;month=4&amp;year=2020&amp;thetype=%A7%BA%CB%B9%E8%C7%C2%A7%D2%B9"/>
    <hyperlink ref="E1213" r:id="rId1206" display="http://hfo63.cfo.in.th/CheckDataDtl.aspx?orgid=00436&amp;balance=%A7%BA%B4%D8%C5%3Cbr/%3E%A7%BA%CA%D1%C1%BE%D1%B9%B8%EC%A1%D1%B9&amp;month=4&amp;year=2020&amp;thetype=%A7%BA%CB%B9%E8%C7%C2%A7%D2%B9"/>
    <hyperlink ref="E1214" r:id="rId1207" display="http://hfo63.cfo.in.th/CheckDataDtl.aspx?orgid=00436&amp;balance=%A7%BA%B4%D8%C5%3Cbr/%3E%A7%BA%CA%D1%C1%BE%D1%B9%B8%EC%A1%D1%B9&amp;month=4&amp;year=2020&amp;thetype=%A7%BA%CB%B9%E8%C7%C2%A7%D2%B9"/>
    <hyperlink ref="E1215" r:id="rId1208" display="http://hfo63.cfo.in.th/CheckDataDtl.aspx?orgid=00442&amp;balance=%A7%BA%B4%D8%C5%3Cbr/%3E%A7%BA%CA%D1%C1%BE%D1%B9%B8%EC%A1%D1%B9&amp;month=4&amp;year=2020&amp;thetype=%A7%BA%CB%B9%E8%C7%C2%A7%D2%B9"/>
    <hyperlink ref="E1216" r:id="rId1209" display="http://hfo63.cfo.in.th/CheckDataDtl.aspx?orgid=00442&amp;balance=%A7%BA%B4%D8%C5%3Cbr/%3E%A7%BA%CA%D1%C1%BE%D1%B9%B8%EC%A1%D1%B9&amp;month=4&amp;year=2020&amp;thetype=%A7%BA%CB%B9%E8%C7%C2%A7%D2%B9"/>
    <hyperlink ref="E1217" r:id="rId1210" display="http://hfo63.cfo.in.th/CheckDataDtl.aspx?orgid=00443&amp;balance=%A7%BA%B4%D8%C5%3Cbr/%3E%A7%BA%CA%D1%C1%BE%D1%B9%B8%EC%A1%D1%B9&amp;month=4&amp;year=2020&amp;thetype=%A7%BA%CB%B9%E8%C7%C2%A7%D2%B9"/>
    <hyperlink ref="E1218" r:id="rId1211" display="http://hfo63.cfo.in.th/CheckDataDtl.aspx?orgid=00443&amp;balance=%A7%BA%B4%D8%C5%3Cbr/%3E%A7%BA%CA%D1%C1%BE%D1%B9%B8%EC%A1%D1%B9&amp;month=4&amp;year=2020&amp;thetype=%A7%BA%CB%B9%E8%C7%C2%A7%D2%B9"/>
    <hyperlink ref="E1219" r:id="rId1212" display="http://hfo63.cfo.in.th/CheckDataDtl.aspx?orgid=00444&amp;balance=%A7%BA%B4%D8%C5%3Cbr/%3E%A7%BA%CA%D1%C1%BE%D1%B9%B8%EC%A1%D1%B9&amp;month=4&amp;year=2020&amp;thetype=%A7%BA%CB%B9%E8%C7%C2%A7%D2%B9"/>
    <hyperlink ref="E1220" r:id="rId1213" display="http://hfo63.cfo.in.th/CheckDataDtl.aspx?orgid=00444&amp;balance=%A7%BA%B4%D8%C5%3Cbr/%3E%A7%BA%CA%D1%C1%BE%D1%B9%B8%EC%A1%D1%B9&amp;month=4&amp;year=2020&amp;thetype=%A7%BA%CB%B9%E8%C7%C2%A7%D2%B9"/>
    <hyperlink ref="E1221" r:id="rId1214" display="http://hfo63.cfo.in.th/CheckDataDtl.aspx?orgid=04782&amp;balance=%A7%BA%B4%D8%C5%3Cbr/%3E%A7%BA%CA%D1%C1%BE%D1%B9%B8%EC%A1%D1%B9&amp;month=4&amp;year=2020&amp;thetype=%A7%BA%CB%B9%E8%C7%C2%A7%D2%B9"/>
    <hyperlink ref="E1222" r:id="rId1215" display="http://hfo63.cfo.in.th/CheckDataDtl.aspx?orgid=04782&amp;balance=%A7%BA%B4%D8%C5%3Cbr/%3E%A7%BA%CA%D1%C1%BE%D1%B9%B8%EC%A1%D1%B9&amp;month=4&amp;year=2020&amp;thetype=%A7%BA%CB%B9%E8%C7%C2%A7%D2%B9"/>
    <hyperlink ref="E1223" r:id="rId1216" display="http://hfo63.cfo.in.th/CheckDataDtl.aspx?orgid=04783&amp;balance=%A7%BA%B4%D8%C5%3Cbr/%3E%A7%BA%CA%D1%C1%BE%D1%B9%B8%EC%A1%D1%B9&amp;month=4&amp;year=2020&amp;thetype=%A7%BA%CB%B9%E8%C7%C2%A7%D2%B9"/>
    <hyperlink ref="E1224" r:id="rId1217" display="http://hfo63.cfo.in.th/CheckDataDtl.aspx?orgid=04783&amp;balance=%A7%BA%B4%D8%C5%3Cbr/%3E%A7%BA%CA%D1%C1%BE%D1%B9%B8%EC%A1%D1%B9&amp;month=4&amp;year=2020&amp;thetype=%A7%BA%CB%B9%E8%C7%C2%A7%D2%B9"/>
    <hyperlink ref="E1225" r:id="rId1218" display="http://hfo63.cfo.in.th/CheckDataDtl.aspx?orgid=04784&amp;balance=%A7%BA%B4%D8%C5%3Cbr/%3E%A7%BA%CA%D1%C1%BE%D1%B9%B8%EC%A1%D1%B9&amp;month=4&amp;year=2020&amp;thetype=%A7%BA%CB%B9%E8%C7%C2%A7%D2%B9"/>
    <hyperlink ref="E1226" r:id="rId1219" display="http://hfo63.cfo.in.th/CheckDataDtl.aspx?orgid=04784&amp;balance=%A7%BA%B4%D8%C5%3Cbr/%3E%A7%BA%CA%D1%C1%BE%D1%B9%B8%EC%A1%D1%B9&amp;month=4&amp;year=2020&amp;thetype=%A7%BA%CB%B9%E8%C7%C2%A7%D2%B9"/>
    <hyperlink ref="E1227" r:id="rId1220" display="http://hfo63.cfo.in.th/CheckDataDtl.aspx?orgid=04785&amp;balance=%A7%BA%B4%D8%C5%3Cbr/%3E%A7%BA%CA%D1%C1%BE%D1%B9%B8%EC%A1%D1%B9&amp;month=4&amp;year=2020&amp;thetype=%A7%BA%CB%B9%E8%C7%C2%A7%D2%B9"/>
    <hyperlink ref="E1228" r:id="rId1221" display="http://hfo63.cfo.in.th/CheckDataDtl.aspx?orgid=04785&amp;balance=%A7%BA%B4%D8%C5%3Cbr/%3E%A7%BA%CA%D1%C1%BE%D1%B9%B8%EC%A1%D1%B9&amp;month=4&amp;year=2020&amp;thetype=%A7%BA%CB%B9%E8%C7%C2%A7%D2%B9"/>
    <hyperlink ref="E1229" r:id="rId1222" display="http://hfo63.cfo.in.th/CheckDataDtl.aspx?orgid=04786&amp;balance=%A7%BA%B4%D8%C5%3Cbr/%3E%A7%BA%CA%D1%C1%BE%D1%B9%B8%EC%A1%D1%B9&amp;month=4&amp;year=2020&amp;thetype=%A7%BA%CB%B9%E8%C7%C2%A7%D2%B9"/>
    <hyperlink ref="E1230" r:id="rId1223" display="http://hfo63.cfo.in.th/CheckDataDtl.aspx?orgid=04786&amp;balance=%A7%BA%B4%D8%C5%3Cbr/%3E%A7%BA%CA%D1%C1%BE%D1%B9%B8%EC%A1%D1%B9&amp;month=4&amp;year=2020&amp;thetype=%A7%BA%CB%B9%E8%C7%C2%A7%D2%B9"/>
    <hyperlink ref="E1231" r:id="rId1224" display="http://hfo63.cfo.in.th/CheckDataDtl.aspx?orgid=04787&amp;balance=%A7%BA%B4%D8%C5%3Cbr/%3E%A7%BA%CA%D1%C1%BE%D1%B9%B8%EC%A1%D1%B9&amp;month=4&amp;year=2020&amp;thetype=%A7%BA%CB%B9%E8%C7%C2%A7%D2%B9"/>
    <hyperlink ref="E1232" r:id="rId1225" display="http://hfo63.cfo.in.th/CheckDataDtl.aspx?orgid=04787&amp;balance=%A7%BA%B4%D8%C5%3Cbr/%3E%A7%BA%CA%D1%C1%BE%D1%B9%B8%EC%A1%D1%B9&amp;month=4&amp;year=2020&amp;thetype=%A7%BA%CB%B9%E8%C7%C2%A7%D2%B9"/>
    <hyperlink ref="E1233" r:id="rId1226" display="http://hfo63.cfo.in.th/CheckDataDtl.aspx?orgid=04788&amp;balance=%A7%BA%B4%D8%C5%3Cbr/%3E%A7%BA%CA%D1%C1%BE%D1%B9%B8%EC%A1%D1%B9&amp;month=4&amp;year=2020&amp;thetype=%A7%BA%CB%B9%E8%C7%C2%A7%D2%B9"/>
    <hyperlink ref="E1234" r:id="rId1227" display="http://hfo63.cfo.in.th/CheckDataDtl.aspx?orgid=04788&amp;balance=%A7%BA%B4%D8%C5%3Cbr/%3E%A7%BA%CA%D1%C1%BE%D1%B9%B8%EC%A1%D1%B9&amp;month=4&amp;year=2020&amp;thetype=%A7%BA%CB%B9%E8%C7%C2%A7%D2%B9"/>
    <hyperlink ref="E1235" r:id="rId1228" display="http://hfo63.cfo.in.th/CheckDataDtl.aspx?orgid=04789&amp;balance=%A7%BA%B4%D8%C5%3Cbr/%3E%A7%BA%CA%D1%C1%BE%D1%B9%B8%EC%A1%D1%B9&amp;month=4&amp;year=2020&amp;thetype=%A7%BA%CB%B9%E8%C7%C2%A7%D2%B9"/>
    <hyperlink ref="E1236" r:id="rId1229" display="http://hfo63.cfo.in.th/CheckDataDtl.aspx?orgid=04789&amp;balance=%A7%BA%B4%D8%C5%3Cbr/%3E%A7%BA%CA%D1%C1%BE%D1%B9%B8%EC%A1%D1%B9&amp;month=4&amp;year=2020&amp;thetype=%A7%BA%CB%B9%E8%C7%C2%A7%D2%B9"/>
    <hyperlink ref="E1237" r:id="rId1230" display="http://hfo63.cfo.in.th/CheckDataDtl.aspx?orgid=04790&amp;balance=%A7%BA%B4%D8%C5%3Cbr/%3E%A7%BA%CA%D1%C1%BE%D1%B9%B8%EC%A1%D1%B9&amp;month=4&amp;year=2020&amp;thetype=%A7%BA%CB%B9%E8%C7%C2%A7%D2%B9"/>
    <hyperlink ref="E1238" r:id="rId1231" display="http://hfo63.cfo.in.th/CheckDataDtl.aspx?orgid=04790&amp;balance=%A7%BA%B4%D8%C5%3Cbr/%3E%A7%BA%CA%D1%C1%BE%D1%B9%B8%EC%A1%D1%B9&amp;month=4&amp;year=2020&amp;thetype=%A7%BA%CB%B9%E8%C7%C2%A7%D2%B9"/>
    <hyperlink ref="E1239" r:id="rId1232" display="http://hfo63.cfo.in.th/CheckDataDtl.aspx?orgid=04791&amp;balance=%A7%BA%B4%D8%C5%3Cbr/%3E%A7%BA%CA%D1%C1%BE%D1%B9%B8%EC%A1%D1%B9&amp;month=4&amp;year=2020&amp;thetype=%A7%BA%CB%B9%E8%C7%C2%A7%D2%B9"/>
    <hyperlink ref="E1240" r:id="rId1233" display="http://hfo63.cfo.in.th/CheckDataDtl.aspx?orgid=04791&amp;balance=%A7%BA%B4%D8%C5%3Cbr/%3E%A7%BA%CA%D1%C1%BE%D1%B9%B8%EC%A1%D1%B9&amp;month=4&amp;year=2020&amp;thetype=%A7%BA%CB%B9%E8%C7%C2%A7%D2%B9"/>
    <hyperlink ref="E1241" r:id="rId1234" display="http://hfo63.cfo.in.th/CheckDataDtl.aspx?orgid=04792&amp;balance=%A7%BA%B4%D8%C5%3Cbr/%3E%A7%BA%CA%D1%C1%BE%D1%B9%B8%EC%A1%D1%B9&amp;month=4&amp;year=2020&amp;thetype=%A7%BA%CB%B9%E8%C7%C2%A7%D2%B9"/>
    <hyperlink ref="E1242" r:id="rId1235" display="http://hfo63.cfo.in.th/CheckDataDtl.aspx?orgid=04792&amp;balance=%A7%BA%B4%D8%C5%3Cbr/%3E%A7%BA%CA%D1%C1%BE%D1%B9%B8%EC%A1%D1%B9&amp;month=4&amp;year=2020&amp;thetype=%A7%BA%CB%B9%E8%C7%C2%A7%D2%B9"/>
    <hyperlink ref="E1243" r:id="rId1236" display="http://hfo63.cfo.in.th/CheckDataDtl.aspx?orgid=04793&amp;balance=%A7%BA%B4%D8%C5%3Cbr/%3E%A7%BA%CA%D1%C1%BE%D1%B9%B8%EC%A1%D1%B9&amp;month=4&amp;year=2020&amp;thetype=%A7%BA%CB%B9%E8%C7%C2%A7%D2%B9"/>
    <hyperlink ref="E1244" r:id="rId1237" display="http://hfo63.cfo.in.th/CheckDataDtl.aspx?orgid=04793&amp;balance=%A7%BA%B4%D8%C5%3Cbr/%3E%A7%BA%CA%D1%C1%BE%D1%B9%B8%EC%A1%D1%B9&amp;month=4&amp;year=2020&amp;thetype=%A7%BA%CB%B9%E8%C7%C2%A7%D2%B9"/>
    <hyperlink ref="E1245" r:id="rId1238" display="http://hfo63.cfo.in.th/CheckDataDtl.aspx?orgid=04794&amp;balance=%A7%BA%B4%D8%C5%3Cbr/%3E%A7%BA%CA%D1%C1%BE%D1%B9%B8%EC%A1%D1%B9&amp;month=4&amp;year=2020&amp;thetype=%A7%BA%CB%B9%E8%C7%C2%A7%D2%B9"/>
    <hyperlink ref="E1246" r:id="rId1239" display="http://hfo63.cfo.in.th/CheckDataDtl.aspx?orgid=04794&amp;balance=%A7%BA%B4%D8%C5%3Cbr/%3E%A7%BA%CA%D1%C1%BE%D1%B9%B8%EC%A1%D1%B9&amp;month=4&amp;year=2020&amp;thetype=%A7%BA%CB%B9%E8%C7%C2%A7%D2%B9"/>
    <hyperlink ref="E1247" r:id="rId1240" display="http://hfo63.cfo.in.th/CheckDataDtl.aspx?orgid=04795&amp;balance=%A7%BA%B4%D8%C5%3Cbr/%3E%A7%BA%CA%D1%C1%BE%D1%B9%B8%EC%A1%D1%B9&amp;month=4&amp;year=2020&amp;thetype=%A7%BA%CB%B9%E8%C7%C2%A7%D2%B9"/>
    <hyperlink ref="E1248" r:id="rId1241" display="http://hfo63.cfo.in.th/CheckDataDtl.aspx?orgid=04795&amp;balance=%A7%BA%B4%D8%C5%3Cbr/%3E%A7%BA%CA%D1%C1%BE%D1%B9%B8%EC%A1%D1%B9&amp;month=4&amp;year=2020&amp;thetype=%A7%BA%CB%B9%E8%C7%C2%A7%D2%B9"/>
    <hyperlink ref="E1249" r:id="rId1242" display="http://hfo63.cfo.in.th/CheckDataDtl.aspx?orgid=04796&amp;balance=%A7%BA%B4%D8%C5%3Cbr/%3E%A7%BA%CA%D1%C1%BE%D1%B9%B8%EC%A1%D1%B9&amp;month=4&amp;year=2020&amp;thetype=%A7%BA%CB%B9%E8%C7%C2%A7%D2%B9"/>
    <hyperlink ref="E1250" r:id="rId1243" display="http://hfo63.cfo.in.th/CheckDataDtl.aspx?orgid=04796&amp;balance=%A7%BA%B4%D8%C5%3Cbr/%3E%A7%BA%CA%D1%C1%BE%D1%B9%B8%EC%A1%D1%B9&amp;month=4&amp;year=2020&amp;thetype=%A7%BA%CB%B9%E8%C7%C2%A7%D2%B9"/>
    <hyperlink ref="E1251" r:id="rId1244" display="http://hfo63.cfo.in.th/CheckDataDtl.aspx?orgid=04797&amp;balance=%A7%BA%B4%D8%C5%3Cbr/%3E%A7%BA%CA%D1%C1%BE%D1%B9%B8%EC%A1%D1%B9&amp;month=4&amp;year=2020&amp;thetype=%A7%BA%CB%B9%E8%C7%C2%A7%D2%B9"/>
    <hyperlink ref="E1252" r:id="rId1245" display="http://hfo63.cfo.in.th/CheckDataDtl.aspx?orgid=04797&amp;balance=%A7%BA%B4%D8%C5%3Cbr/%3E%A7%BA%CA%D1%C1%BE%D1%B9%B8%EC%A1%D1%B9&amp;month=4&amp;year=2020&amp;thetype=%A7%BA%CB%B9%E8%C7%C2%A7%D2%B9"/>
    <hyperlink ref="E1253" r:id="rId1246" display="http://hfo63.cfo.in.th/CheckDataDtl.aspx?orgid=04798&amp;balance=%A7%BA%B4%D8%C5%3Cbr/%3E%A7%BA%CA%D1%C1%BE%D1%B9%B8%EC%A1%D1%B9&amp;month=4&amp;year=2020&amp;thetype=%A7%BA%CB%B9%E8%C7%C2%A7%D2%B9"/>
    <hyperlink ref="E1254" r:id="rId1247" display="http://hfo63.cfo.in.th/CheckDataDtl.aspx?orgid=04798&amp;balance=%A7%BA%B4%D8%C5%3Cbr/%3E%A7%BA%CA%D1%C1%BE%D1%B9%B8%EC%A1%D1%B9&amp;month=4&amp;year=2020&amp;thetype=%A7%BA%CB%B9%E8%C7%C2%A7%D2%B9"/>
    <hyperlink ref="E1255" r:id="rId1248" display="http://hfo63.cfo.in.th/CheckDataDtl.aspx?orgid=04799&amp;balance=%A7%BA%B4%D8%C5%3Cbr/%3E%A7%BA%CA%D1%C1%BE%D1%B9%B8%EC%A1%D1%B9&amp;month=4&amp;year=2020&amp;thetype=%A7%BA%CB%B9%E8%C7%C2%A7%D2%B9"/>
    <hyperlink ref="E1256" r:id="rId1249" display="http://hfo63.cfo.in.th/CheckDataDtl.aspx?orgid=04799&amp;balance=%A7%BA%B4%D8%C5%3Cbr/%3E%A7%BA%CA%D1%C1%BE%D1%B9%B8%EC%A1%D1%B9&amp;month=4&amp;year=2020&amp;thetype=%A7%BA%CB%B9%E8%C7%C2%A7%D2%B9"/>
    <hyperlink ref="E1257" r:id="rId1250" display="http://hfo63.cfo.in.th/CheckDataDtl.aspx?orgid=04800&amp;balance=%A7%BA%B4%D8%C5%3Cbr/%3E%A7%BA%CA%D1%C1%BE%D1%B9%B8%EC%A1%D1%B9&amp;month=4&amp;year=2020&amp;thetype=%A7%BA%CB%B9%E8%C7%C2%A7%D2%B9"/>
    <hyperlink ref="E1258" r:id="rId1251" display="http://hfo63.cfo.in.th/CheckDataDtl.aspx?orgid=04800&amp;balance=%A7%BA%B4%D8%C5%3Cbr/%3E%A7%BA%CA%D1%C1%BE%D1%B9%B8%EC%A1%D1%B9&amp;month=4&amp;year=2020&amp;thetype=%A7%BA%CB%B9%E8%C7%C2%A7%D2%B9"/>
    <hyperlink ref="E1259" r:id="rId1252" display="http://hfo63.cfo.in.th/CheckDataDtl.aspx?orgid=04801&amp;balance=%A7%BA%B4%D8%C5%3Cbr/%3E%A7%BA%CA%D1%C1%BE%D1%B9%B8%EC%A1%D1%B9&amp;month=4&amp;year=2020&amp;thetype=%A7%BA%CB%B9%E8%C7%C2%A7%D2%B9"/>
    <hyperlink ref="E1260" r:id="rId1253" display="http://hfo63.cfo.in.th/CheckDataDtl.aspx?orgid=04801&amp;balance=%A7%BA%B4%D8%C5%3Cbr/%3E%A7%BA%CA%D1%C1%BE%D1%B9%B8%EC%A1%D1%B9&amp;month=4&amp;year=2020&amp;thetype=%A7%BA%CB%B9%E8%C7%C2%A7%D2%B9"/>
    <hyperlink ref="E1261" r:id="rId1254" display="http://hfo63.cfo.in.th/CheckDataDtl.aspx?orgid=04802&amp;balance=%A7%BA%B4%D8%C5%3Cbr/%3E%A7%BA%CA%D1%C1%BE%D1%B9%B8%EC%A1%D1%B9&amp;month=4&amp;year=2020&amp;thetype=%A7%BA%CB%B9%E8%C7%C2%A7%D2%B9"/>
    <hyperlink ref="E1262" r:id="rId1255" display="http://hfo63.cfo.in.th/CheckDataDtl.aspx?orgid=04802&amp;balance=%A7%BA%B4%D8%C5%3Cbr/%3E%A7%BA%CA%D1%C1%BE%D1%B9%B8%EC%A1%D1%B9&amp;month=4&amp;year=2020&amp;thetype=%A7%BA%CB%B9%E8%C7%C2%A7%D2%B9"/>
    <hyperlink ref="E1263" r:id="rId1256" display="http://hfo63.cfo.in.th/CheckDataDtl.aspx?orgid=04803&amp;balance=%A7%BA%B4%D8%C5%3Cbr/%3E%A7%BA%CA%D1%C1%BE%D1%B9%B8%EC%A1%D1%B9&amp;month=4&amp;year=2020&amp;thetype=%A7%BA%CB%B9%E8%C7%C2%A7%D2%B9"/>
    <hyperlink ref="E1264" r:id="rId1257" display="http://hfo63.cfo.in.th/CheckDataDtl.aspx?orgid=04803&amp;balance=%A7%BA%B4%D8%C5%3Cbr/%3E%A7%BA%CA%D1%C1%BE%D1%B9%B8%EC%A1%D1%B9&amp;month=4&amp;year=2020&amp;thetype=%A7%BA%CB%B9%E8%C7%C2%A7%D2%B9"/>
    <hyperlink ref="E1265" r:id="rId1258" display="http://hfo63.cfo.in.th/CheckDataDtl.aspx?orgid=04804&amp;balance=%A7%BA%B4%D8%C5%3Cbr/%3E%A7%BA%E4%C1%E8%CA%D1%C1%BE%D1%B9%B8%EC%A1%D1%B9&amp;month=4&amp;year=2020&amp;thetype=%A7%BA%CB%B9%E8%C7%C2%A7%D2%B9"/>
    <hyperlink ref="E1266" r:id="rId1259" display="http://hfo63.cfo.in.th/CheckDataDtl.aspx?orgid=04804&amp;balance=%A7%BA%B4%D8%C5%3Cbr/%3E%A7%BA%E4%C1%E8%CA%D1%C1%BE%D1%B9%B8%EC%A1%D1%B9&amp;month=4&amp;year=2020&amp;thetype=%A7%BA%CB%B9%E8%C7%C2%A7%D2%B9"/>
    <hyperlink ref="E1267" r:id="rId1260" display="http://hfo63.cfo.in.th/CheckDataDtl.aspx?orgid=04805&amp;balance=%A7%BA%B4%D8%C5%3Cbr/%3E%A7%BA%CA%D1%C1%BE%D1%B9%B8%EC%A1%D1%B9&amp;month=4&amp;year=2020&amp;thetype=%A7%BA%CB%B9%E8%C7%C2%A7%D2%B9"/>
    <hyperlink ref="E1268" r:id="rId1261" display="http://hfo63.cfo.in.th/CheckDataDtl.aspx?orgid=04805&amp;balance=%A7%BA%B4%D8%C5%3Cbr/%3E%A7%BA%CA%D1%C1%BE%D1%B9%B8%EC%A1%D1%B9&amp;month=4&amp;year=2020&amp;thetype=%A7%BA%CB%B9%E8%C7%C2%A7%D2%B9"/>
    <hyperlink ref="E1269" r:id="rId1262" display="http://hfo63.cfo.in.th/CheckDataDtl.aspx?orgid=04806&amp;balance=%A7%BA%B4%D8%C5%3Cbr/%3E%A7%BA%E4%C1%E8%CA%D1%C1%BE%D1%B9%B8%EC%A1%D1%B9&amp;month=4&amp;year=2020&amp;thetype=%A7%BA%CB%B9%E8%C7%C2%A7%D2%B9"/>
    <hyperlink ref="E1270" r:id="rId1263" display="http://hfo63.cfo.in.th/CheckDataDtl.aspx?orgid=04806&amp;balance=%A7%BA%B4%D8%C5%3Cbr/%3E%A7%BA%E4%C1%E8%CA%D1%C1%BE%D1%B9%B8%EC%A1%D1%B9&amp;month=4&amp;year=2020&amp;thetype=%A7%BA%CB%B9%E8%C7%C2%A7%D2%B9"/>
    <hyperlink ref="E1271" r:id="rId1264" display="http://hfo63.cfo.in.th/CheckDataDtl.aspx?orgid=04807&amp;balance=%A7%BA%B4%D8%C5%3Cbr/%3E%A7%BA%CA%D1%C1%BE%D1%B9%B8%EC%A1%D1%B9&amp;month=4&amp;year=2020&amp;thetype=%A7%BA%CB%B9%E8%C7%C2%A7%D2%B9"/>
    <hyperlink ref="E1272" r:id="rId1265" display="http://hfo63.cfo.in.th/CheckDataDtl.aspx?orgid=04807&amp;balance=%A7%BA%B4%D8%C5%3Cbr/%3E%A7%BA%CA%D1%C1%BE%D1%B9%B8%EC%A1%D1%B9&amp;month=4&amp;year=2020&amp;thetype=%A7%BA%CB%B9%E8%C7%C2%A7%D2%B9"/>
    <hyperlink ref="E1273" r:id="rId1266" display="http://hfo63.cfo.in.th/CheckDataDtl.aspx?orgid=04808&amp;balance=%A7%BA%B4%D8%C5%3Cbr/%3E%A7%BA%CA%D1%C1%BE%D1%B9%B8%EC%A1%D1%B9&amp;month=4&amp;year=2020&amp;thetype=%A7%BA%CB%B9%E8%C7%C2%A7%D2%B9"/>
    <hyperlink ref="E1274" r:id="rId1267" display="http://hfo63.cfo.in.th/CheckDataDtl.aspx?orgid=04808&amp;balance=%A7%BA%B4%D8%C5%3Cbr/%3E%A7%BA%CA%D1%C1%BE%D1%B9%B8%EC%A1%D1%B9&amp;month=4&amp;year=2020&amp;thetype=%A7%BA%CB%B9%E8%C7%C2%A7%D2%B9"/>
    <hyperlink ref="E1275" r:id="rId1268" display="http://hfo63.cfo.in.th/CheckDataDtl.aspx?orgid=04828&amp;balance=%A7%BA%B4%D8%C5%3Cbr/%3E%A7%BA%CA%D1%C1%BE%D1%B9%B8%EC%A1%D1%B9&amp;month=4&amp;year=2020&amp;thetype=%A7%BA%CB%B9%E8%C7%C2%A7%D2%B9"/>
    <hyperlink ref="E1276" r:id="rId1269" display="http://hfo63.cfo.in.th/CheckDataDtl.aspx?orgid=04828&amp;balance=%A7%BA%B4%D8%C5%3Cbr/%3E%A7%BA%CA%D1%C1%BE%D1%B9%B8%EC%A1%D1%B9&amp;month=4&amp;year=2020&amp;thetype=%A7%BA%CB%B9%E8%C7%C2%A7%D2%B9"/>
    <hyperlink ref="E1277" r:id="rId1270" display="http://hfo63.cfo.in.th/CheckDataDtl.aspx?orgid=04829&amp;balance=%A7%BA%B4%D8%C5%3Cbr/%3E%A7%BA%CA%D1%C1%BE%D1%B9%B8%EC%A1%D1%B9&amp;month=4&amp;year=2020&amp;thetype=%A7%BA%CB%B9%E8%C7%C2%A7%D2%B9"/>
    <hyperlink ref="E1278" r:id="rId1271" display="http://hfo63.cfo.in.th/CheckDataDtl.aspx?orgid=04829&amp;balance=%A7%BA%B4%D8%C5%3Cbr/%3E%A7%BA%CA%D1%C1%BE%D1%B9%B8%EC%A1%D1%B9&amp;month=4&amp;year=2020&amp;thetype=%A7%BA%CB%B9%E8%C7%C2%A7%D2%B9"/>
    <hyperlink ref="E1279" r:id="rId1272" display="http://hfo63.cfo.in.th/CheckDataDtl.aspx?orgid=04830&amp;balance=%A7%BA%B4%D8%C5%3Cbr/%3E%A7%BA%CA%D1%C1%BE%D1%B9%B8%EC%A1%D1%B9&amp;month=4&amp;year=2020&amp;thetype=%A7%BA%CB%B9%E8%C7%C2%A7%D2%B9"/>
    <hyperlink ref="E1280" r:id="rId1273" display="http://hfo63.cfo.in.th/CheckDataDtl.aspx?orgid=04830&amp;balance=%A7%BA%B4%D8%C5%3Cbr/%3E%A7%BA%CA%D1%C1%BE%D1%B9%B8%EC%A1%D1%B9&amp;month=4&amp;year=2020&amp;thetype=%A7%BA%CB%B9%E8%C7%C2%A7%D2%B9"/>
    <hyperlink ref="E1281" r:id="rId1274" display="http://hfo63.cfo.in.th/CheckDataDtl.aspx?orgid=04831&amp;balance=%A7%BA%B4%D8%C5%3Cbr/%3E%A7%BA%CA%D1%C1%BE%D1%B9%B8%EC%A1%D1%B9&amp;month=4&amp;year=2020&amp;thetype=%A7%BA%CB%B9%E8%C7%C2%A7%D2%B9"/>
    <hyperlink ref="E1282" r:id="rId1275" display="http://hfo63.cfo.in.th/CheckDataDtl.aspx?orgid=04831&amp;balance=%A7%BA%B4%D8%C5%3Cbr/%3E%A7%BA%CA%D1%C1%BE%D1%B9%B8%EC%A1%D1%B9&amp;month=4&amp;year=2020&amp;thetype=%A7%BA%CB%B9%E8%C7%C2%A7%D2%B9"/>
    <hyperlink ref="E1283" r:id="rId1276" display="http://hfo63.cfo.in.th/CheckDataDtl.aspx?orgid=04832&amp;balance=%A7%BA%B4%D8%C5%3Cbr/%3E%A7%BA%CA%D1%C1%BE%D1%B9%B8%EC%A1%D1%B9&amp;month=4&amp;year=2020&amp;thetype=%A7%BA%CB%B9%E8%C7%C2%A7%D2%B9"/>
    <hyperlink ref="E1284" r:id="rId1277" display="http://hfo63.cfo.in.th/CheckDataDtl.aspx?orgid=04832&amp;balance=%A7%BA%B4%D8%C5%3Cbr/%3E%A7%BA%CA%D1%C1%BE%D1%B9%B8%EC%A1%D1%B9&amp;month=4&amp;year=2020&amp;thetype=%A7%BA%CB%B9%E8%C7%C2%A7%D2%B9"/>
    <hyperlink ref="E1285" r:id="rId1278" display="http://hfo63.cfo.in.th/CheckDataDtl.aspx?orgid=04833&amp;balance=%A7%BA%B4%D8%C5%3Cbr/%3E%A7%BA%CA%D1%C1%BE%D1%B9%B8%EC%A1%D1%B9&amp;month=4&amp;year=2020&amp;thetype=%A7%BA%CB%B9%E8%C7%C2%A7%D2%B9"/>
    <hyperlink ref="E1286" r:id="rId1279" display="http://hfo63.cfo.in.th/CheckDataDtl.aspx?orgid=04833&amp;balance=%A7%BA%B4%D8%C5%3Cbr/%3E%A7%BA%CA%D1%C1%BE%D1%B9%B8%EC%A1%D1%B9&amp;month=4&amp;year=2020&amp;thetype=%A7%BA%CB%B9%E8%C7%C2%A7%D2%B9"/>
    <hyperlink ref="E1287" r:id="rId1280" display="http://hfo63.cfo.in.th/CheckDataDtl.aspx?orgid=04834&amp;balance=%A7%BA%B4%D8%C5%3Cbr/%3E%A7%BA%CA%D1%C1%BE%D1%B9%B8%EC%A1%D1%B9&amp;month=4&amp;year=2020&amp;thetype=%A7%BA%CB%B9%E8%C7%C2%A7%D2%B9"/>
    <hyperlink ref="E1288" r:id="rId1281" display="http://hfo63.cfo.in.th/CheckDataDtl.aspx?orgid=04834&amp;balance=%A7%BA%B4%D8%C5%3Cbr/%3E%A7%BA%CA%D1%C1%BE%D1%B9%B8%EC%A1%D1%B9&amp;month=4&amp;year=2020&amp;thetype=%A7%BA%CB%B9%E8%C7%C2%A7%D2%B9"/>
    <hyperlink ref="E1289" r:id="rId1282" display="http://hfo63.cfo.in.th/CheckDataDtl.aspx?orgid=04835&amp;balance=%A7%BA%B4%D8%C5%3Cbr/%3E%A7%BA%CA%D1%C1%BE%D1%B9%B8%EC%A1%D1%B9&amp;month=4&amp;year=2020&amp;thetype=%A7%BA%CB%B9%E8%C7%C2%A7%D2%B9"/>
    <hyperlink ref="E1290" r:id="rId1283" display="http://hfo63.cfo.in.th/CheckDataDtl.aspx?orgid=04835&amp;balance=%A7%BA%B4%D8%C5%3Cbr/%3E%A7%BA%CA%D1%C1%BE%D1%B9%B8%EC%A1%D1%B9&amp;month=4&amp;year=2020&amp;thetype=%A7%BA%CB%B9%E8%C7%C2%A7%D2%B9"/>
    <hyperlink ref="E1291" r:id="rId1284" display="http://hfo63.cfo.in.th/CheckDataDtl.aspx?orgid=04836&amp;balance=%A7%BA%B4%D8%C5%3Cbr/%3E%A7%BA%CA%D1%C1%BE%D1%B9%B8%EC%A1%D1%B9&amp;month=4&amp;year=2020&amp;thetype=%A7%BA%CB%B9%E8%C7%C2%A7%D2%B9"/>
    <hyperlink ref="E1292" r:id="rId1285" display="http://hfo63.cfo.in.th/CheckDataDtl.aspx?orgid=04836&amp;balance=%A7%BA%B4%D8%C5%3Cbr/%3E%A7%BA%CA%D1%C1%BE%D1%B9%B8%EC%A1%D1%B9&amp;month=4&amp;year=2020&amp;thetype=%A7%BA%CB%B9%E8%C7%C2%A7%D2%B9"/>
    <hyperlink ref="E1293" r:id="rId1286" display="http://hfo63.cfo.in.th/CheckDataDtl.aspx?orgid=04837&amp;balance=%A7%BA%B4%D8%C5%3Cbr/%3E%A7%BA%CA%D1%C1%BE%D1%B9%B8%EC%A1%D1%B9&amp;month=4&amp;year=2020&amp;thetype=%A7%BA%CB%B9%E8%C7%C2%A7%D2%B9"/>
    <hyperlink ref="E1294" r:id="rId1287" display="http://hfo63.cfo.in.th/CheckDataDtl.aspx?orgid=04837&amp;balance=%A7%BA%B4%D8%C5%3Cbr/%3E%A7%BA%CA%D1%C1%BE%D1%B9%B8%EC%A1%D1%B9&amp;month=4&amp;year=2020&amp;thetype=%A7%BA%CB%B9%E8%C7%C2%A7%D2%B9"/>
    <hyperlink ref="E1295" r:id="rId1288" display="http://hfo63.cfo.in.th/CheckDataDtl.aspx?orgid=04838&amp;balance=%A7%BA%B4%D8%C5%3Cbr/%3E%A7%BA%CA%D1%C1%BE%D1%B9%B8%EC%A1%D1%B9&amp;month=4&amp;year=2020&amp;thetype=%A7%BA%CB%B9%E8%C7%C2%A7%D2%B9"/>
    <hyperlink ref="E1296" r:id="rId1289" display="http://hfo63.cfo.in.th/CheckDataDtl.aspx?orgid=04838&amp;balance=%A7%BA%B4%D8%C5%3Cbr/%3E%A7%BA%CA%D1%C1%BE%D1%B9%B8%EC%A1%D1%B9&amp;month=4&amp;year=2020&amp;thetype=%A7%BA%CB%B9%E8%C7%C2%A7%D2%B9"/>
    <hyperlink ref="E1297" r:id="rId1290" display="http://hfo63.cfo.in.th/CheckDataDtl.aspx?orgid=04839&amp;balance=%A7%BA%B4%D8%C5%3Cbr/%3E%A7%BA%CA%D1%C1%BE%D1%B9%B8%EC%A1%D1%B9&amp;month=4&amp;year=2020&amp;thetype=%A7%BA%CB%B9%E8%C7%C2%A7%D2%B9"/>
    <hyperlink ref="E1298" r:id="rId1291" display="http://hfo63.cfo.in.th/CheckDataDtl.aspx?orgid=04839&amp;balance=%A7%BA%B4%D8%C5%3Cbr/%3E%A7%BA%CA%D1%C1%BE%D1%B9%B8%EC%A1%D1%B9&amp;month=4&amp;year=2020&amp;thetype=%A7%BA%CB%B9%E8%C7%C2%A7%D2%B9"/>
    <hyperlink ref="E1299" r:id="rId1292" display="http://hfo63.cfo.in.th/CheckDataDtl.aspx?orgid=04840&amp;balance=%A7%BA%B4%D8%C5%3Cbr/%3E%A7%BA%CA%D1%C1%BE%D1%B9%B8%EC%A1%D1%B9&amp;month=4&amp;year=2020&amp;thetype=%A7%BA%CB%B9%E8%C7%C2%A7%D2%B9"/>
    <hyperlink ref="E1300" r:id="rId1293" display="http://hfo63.cfo.in.th/CheckDataDtl.aspx?orgid=04840&amp;balance=%A7%BA%B4%D8%C5%3Cbr/%3E%A7%BA%CA%D1%C1%BE%D1%B9%B8%EC%A1%D1%B9&amp;month=4&amp;year=2020&amp;thetype=%A7%BA%CB%B9%E8%C7%C2%A7%D2%B9"/>
    <hyperlink ref="E1301" r:id="rId1294" display="http://hfo63.cfo.in.th/CheckDataDtl.aspx?orgid=04841&amp;balance=%A7%BA%B4%D8%C5%3Cbr/%3E%A7%BA%CA%D1%C1%BE%D1%B9%B8%EC%A1%D1%B9&amp;month=4&amp;year=2020&amp;thetype=%A7%BA%CB%B9%E8%C7%C2%A7%D2%B9"/>
    <hyperlink ref="E1302" r:id="rId1295" display="http://hfo63.cfo.in.th/CheckDataDtl.aspx?orgid=04841&amp;balance=%A7%BA%B4%D8%C5%3Cbr/%3E%A7%BA%CA%D1%C1%BE%D1%B9%B8%EC%A1%D1%B9&amp;month=4&amp;year=2020&amp;thetype=%A7%BA%CB%B9%E8%C7%C2%A7%D2%B9"/>
    <hyperlink ref="E1303" r:id="rId1296" display="http://hfo63.cfo.in.th/CheckDataDtl.aspx?orgid=04842&amp;balance=%A7%BA%B4%D8%C5%3Cbr/%3E%A7%BA%CA%D1%C1%BE%D1%B9%B8%EC%A1%D1%B9&amp;month=4&amp;year=2020&amp;thetype=%A7%BA%CB%B9%E8%C7%C2%A7%D2%B9"/>
    <hyperlink ref="E1304" r:id="rId1297" display="http://hfo63.cfo.in.th/CheckDataDtl.aspx?orgid=04842&amp;balance=%A7%BA%B4%D8%C5%3Cbr/%3E%A7%BA%CA%D1%C1%BE%D1%B9%B8%EC%A1%D1%B9&amp;month=4&amp;year=2020&amp;thetype=%A7%BA%CB%B9%E8%C7%C2%A7%D2%B9"/>
    <hyperlink ref="E1305" r:id="rId1298" display="http://hfo63.cfo.in.th/CheckDataDtl.aspx?orgid=04853&amp;balance=%A7%BA%B4%D8%C5%3Cbr/%3E%A7%BA%CA%D1%C1%BE%D1%B9%B8%EC%A1%D1%B9&amp;month=4&amp;year=2020&amp;thetype=%A7%BA%CB%B9%E8%C7%C2%A7%D2%B9"/>
    <hyperlink ref="E1306" r:id="rId1299" display="http://hfo63.cfo.in.th/CheckDataDtl.aspx?orgid=04853&amp;balance=%A7%BA%B4%D8%C5%3Cbr/%3E%A7%BA%CA%D1%C1%BE%D1%B9%B8%EC%A1%D1%B9&amp;month=4&amp;year=2020&amp;thetype=%A7%BA%CB%B9%E8%C7%C2%A7%D2%B9"/>
    <hyperlink ref="E1307" r:id="rId1300" display="http://hfo63.cfo.in.th/CheckDataDtl.aspx?orgid=04854&amp;balance=%A7%BA%B4%D8%C5%3Cbr/%3E%A7%BA%CA%D1%C1%BE%D1%B9%B8%EC%A1%D1%B9&amp;month=4&amp;year=2020&amp;thetype=%A7%BA%CB%B9%E8%C7%C2%A7%D2%B9"/>
    <hyperlink ref="E1308" r:id="rId1301" display="http://hfo63.cfo.in.th/CheckDataDtl.aspx?orgid=04854&amp;balance=%A7%BA%B4%D8%C5%3Cbr/%3E%A7%BA%CA%D1%C1%BE%D1%B9%B8%EC%A1%D1%B9&amp;month=4&amp;year=2020&amp;thetype=%A7%BA%CB%B9%E8%C7%C2%A7%D2%B9"/>
    <hyperlink ref="E1309" r:id="rId1302" display="http://hfo63.cfo.in.th/CheckDataDtl.aspx?orgid=04855&amp;balance=%A7%BA%B4%D8%C5%3Cbr/%3E%A7%BA%CA%D1%C1%BE%D1%B9%B8%EC%A1%D1%B9&amp;month=4&amp;year=2020&amp;thetype=%A7%BA%CB%B9%E8%C7%C2%A7%D2%B9"/>
    <hyperlink ref="E1310" r:id="rId1303" display="http://hfo63.cfo.in.th/CheckDataDtl.aspx?orgid=04855&amp;balance=%A7%BA%B4%D8%C5%3Cbr/%3E%A7%BA%CA%D1%C1%BE%D1%B9%B8%EC%A1%D1%B9&amp;month=4&amp;year=2020&amp;thetype=%A7%BA%CB%B9%E8%C7%C2%A7%D2%B9"/>
    <hyperlink ref="E1311" r:id="rId1304" display="http://hfo63.cfo.in.th/CheckDataDtl.aspx?orgid=04857&amp;balance=%A7%BA%B4%D8%C5%3Cbr/%3E%A7%BA%CA%D1%C1%BE%D1%B9%B8%EC%A1%D1%B9&amp;month=4&amp;year=2020&amp;thetype=%A7%BA%CB%B9%E8%C7%C2%A7%D2%B9"/>
    <hyperlink ref="E1312" r:id="rId1305" display="http://hfo63.cfo.in.th/CheckDataDtl.aspx?orgid=04857&amp;balance=%A7%BA%B4%D8%C5%3Cbr/%3E%A7%BA%CA%D1%C1%BE%D1%B9%B8%EC%A1%D1%B9&amp;month=4&amp;year=2020&amp;thetype=%A7%BA%CB%B9%E8%C7%C2%A7%D2%B9"/>
    <hyperlink ref="E1313" r:id="rId1306" display="http://hfo63.cfo.in.th/CheckDataDtl.aspx?orgid=04858&amp;balance=%A7%BA%B4%D8%C5%3Cbr/%3E%A7%BA%CA%D1%C1%BE%D1%B9%B8%EC%A1%D1%B9&amp;month=4&amp;year=2020&amp;thetype=%A7%BA%CB%B9%E8%C7%C2%A7%D2%B9"/>
    <hyperlink ref="E1314" r:id="rId1307" display="http://hfo63.cfo.in.th/CheckDataDtl.aspx?orgid=04858&amp;balance=%A7%BA%B4%D8%C5%3Cbr/%3E%A7%BA%CA%D1%C1%BE%D1%B9%B8%EC%A1%D1%B9&amp;month=4&amp;year=2020&amp;thetype=%A7%BA%CB%B9%E8%C7%C2%A7%D2%B9"/>
    <hyperlink ref="E1315" r:id="rId1308" display="http://hfo63.cfo.in.th/CheckDataDtl.aspx?orgid=04859&amp;balance=%A7%BA%B4%D8%C5%3Cbr/%3E%A7%BA%CA%D1%C1%BE%D1%B9%B8%EC%A1%D1%B9&amp;month=4&amp;year=2020&amp;thetype=%A7%BA%CB%B9%E8%C7%C2%A7%D2%B9"/>
    <hyperlink ref="E1316" r:id="rId1309" display="http://hfo63.cfo.in.th/CheckDataDtl.aspx?orgid=04859&amp;balance=%A7%BA%B4%D8%C5%3Cbr/%3E%A7%BA%CA%D1%C1%BE%D1%B9%B8%EC%A1%D1%B9&amp;month=4&amp;year=2020&amp;thetype=%A7%BA%CB%B9%E8%C7%C2%A7%D2%B9"/>
    <hyperlink ref="E1317" r:id="rId1310" display="http://hfo63.cfo.in.th/CheckDataDtl.aspx?orgid=04860&amp;balance=%A7%BA%B4%D8%C5%3Cbr/%3E%A7%BA%CA%D1%C1%BE%D1%B9%B8%EC%A1%D1%B9&amp;month=4&amp;year=2020&amp;thetype=%A7%BA%CB%B9%E8%C7%C2%A7%D2%B9"/>
    <hyperlink ref="E1318" r:id="rId1311" display="http://hfo63.cfo.in.th/CheckDataDtl.aspx?orgid=04860&amp;balance=%A7%BA%B4%D8%C5%3Cbr/%3E%A7%BA%CA%D1%C1%BE%D1%B9%B8%EC%A1%D1%B9&amp;month=4&amp;year=2020&amp;thetype=%A7%BA%CB%B9%E8%C7%C2%A7%D2%B9"/>
    <hyperlink ref="E1319" r:id="rId1312" display="http://hfo63.cfo.in.th/CheckDataDtl.aspx?orgid=04861&amp;balance=%A7%BA%B4%D8%C5%3Cbr/%3E%A7%BA%CA%D1%C1%BE%D1%B9%B8%EC%A1%D1%B9&amp;month=4&amp;year=2020&amp;thetype=%A7%BA%CB%B9%E8%C7%C2%A7%D2%B9"/>
    <hyperlink ref="E1320" r:id="rId1313" display="http://hfo63.cfo.in.th/CheckDataDtl.aspx?orgid=04861&amp;balance=%A7%BA%B4%D8%C5%3Cbr/%3E%A7%BA%CA%D1%C1%BE%D1%B9%B8%EC%A1%D1%B9&amp;month=4&amp;year=2020&amp;thetype=%A7%BA%CB%B9%E8%C7%C2%A7%D2%B9"/>
    <hyperlink ref="E1321" r:id="rId1314" display="http://hfo63.cfo.in.th/CheckDataDtl.aspx?orgid=04862&amp;balance=%A7%BA%B4%D8%C5%3Cbr/%3E%A7%BA%CA%D1%C1%BE%D1%B9%B8%EC%A1%D1%B9&amp;month=4&amp;year=2020&amp;thetype=%A7%BA%CB%B9%E8%C7%C2%A7%D2%B9"/>
    <hyperlink ref="E1322" r:id="rId1315" display="http://hfo63.cfo.in.th/CheckDataDtl.aspx?orgid=04862&amp;balance=%A7%BA%B4%D8%C5%3Cbr/%3E%A7%BA%CA%D1%C1%BE%D1%B9%B8%EC%A1%D1%B9&amp;month=4&amp;year=2020&amp;thetype=%A7%BA%CB%B9%E8%C7%C2%A7%D2%B9"/>
    <hyperlink ref="E1323" r:id="rId1316" display="http://hfo63.cfo.in.th/CheckDataDtl.aspx?orgid=04864&amp;balance=%A7%BA%B4%D8%C5%3Cbr/%3E%A7%BA%CA%D1%C1%BE%D1%B9%B8%EC%A1%D1%B9&amp;month=4&amp;year=2020&amp;thetype=%A7%BA%CB%B9%E8%C7%C2%A7%D2%B9"/>
    <hyperlink ref="E1324" r:id="rId1317" display="http://hfo63.cfo.in.th/CheckDataDtl.aspx?orgid=04864&amp;balance=%A7%BA%B4%D8%C5%3Cbr/%3E%A7%BA%CA%D1%C1%BE%D1%B9%B8%EC%A1%D1%B9&amp;month=4&amp;year=2020&amp;thetype=%A7%BA%CB%B9%E8%C7%C2%A7%D2%B9"/>
    <hyperlink ref="E1325" r:id="rId1318" display="http://hfo63.cfo.in.th/CheckDataDtl.aspx?orgid=04865&amp;balance=%A7%BA%B4%D8%C5%3Cbr/%3E%A7%BA%CA%D1%C1%BE%D1%B9%B8%EC%A1%D1%B9&amp;month=4&amp;year=2020&amp;thetype=%A7%BA%CB%B9%E8%C7%C2%A7%D2%B9"/>
    <hyperlink ref="E1326" r:id="rId1319" display="http://hfo63.cfo.in.th/CheckDataDtl.aspx?orgid=04865&amp;balance=%A7%BA%B4%D8%C5%3Cbr/%3E%A7%BA%CA%D1%C1%BE%D1%B9%B8%EC%A1%D1%B9&amp;month=4&amp;year=2020&amp;thetype=%A7%BA%CB%B9%E8%C7%C2%A7%D2%B9"/>
    <hyperlink ref="E1327" r:id="rId1320" display="http://hfo63.cfo.in.th/CheckDataDtl.aspx?orgid=04866&amp;balance=%A7%BA%B4%D8%C5%3Cbr/%3E%A7%BA%CA%D1%C1%BE%D1%B9%B8%EC%A1%D1%B9&amp;month=4&amp;year=2020&amp;thetype=%A7%BA%CB%B9%E8%C7%C2%A7%D2%B9"/>
    <hyperlink ref="E1328" r:id="rId1321" display="http://hfo63.cfo.in.th/CheckDataDtl.aspx?orgid=04866&amp;balance=%A7%BA%B4%D8%C5%3Cbr/%3E%A7%BA%CA%D1%C1%BE%D1%B9%B8%EC%A1%D1%B9&amp;month=4&amp;year=2020&amp;thetype=%A7%BA%CB%B9%E8%C7%C2%A7%D2%B9"/>
    <hyperlink ref="E1329" r:id="rId1322" display="http://hfo63.cfo.in.th/CheckDataDtl.aspx?orgid=04867&amp;balance=%A7%BA%B4%D8%C5%3Cbr/%3E%A7%BA%CA%D1%C1%BE%D1%B9%B8%EC%A1%D1%B9&amp;month=4&amp;year=2020&amp;thetype=%A7%BA%CB%B9%E8%C7%C2%A7%D2%B9"/>
    <hyperlink ref="E1330" r:id="rId1323" display="http://hfo63.cfo.in.th/CheckDataDtl.aspx?orgid=04867&amp;balance=%A7%BA%B4%D8%C5%3Cbr/%3E%A7%BA%CA%D1%C1%BE%D1%B9%B8%EC%A1%D1%B9&amp;month=4&amp;year=2020&amp;thetype=%A7%BA%CB%B9%E8%C7%C2%A7%D2%B9"/>
    <hyperlink ref="E1331" r:id="rId1324" display="http://hfo63.cfo.in.th/CheckDataDtl.aspx?orgid=04868&amp;balance=%A7%BA%B4%D8%C5%3Cbr/%3E%A7%BA%CA%D1%C1%BE%D1%B9%B8%EC%A1%D1%B9&amp;month=4&amp;year=2020&amp;thetype=%A7%BA%CB%B9%E8%C7%C2%A7%D2%B9"/>
    <hyperlink ref="E1332" r:id="rId1325" display="http://hfo63.cfo.in.th/CheckDataDtl.aspx?orgid=04868&amp;balance=%A7%BA%B4%D8%C5%3Cbr/%3E%A7%BA%CA%D1%C1%BE%D1%B9%B8%EC%A1%D1%B9&amp;month=4&amp;year=2020&amp;thetype=%A7%BA%CB%B9%E8%C7%C2%A7%D2%B9"/>
    <hyperlink ref="E1333" r:id="rId1326" display="http://hfo63.cfo.in.th/CheckDataDtl.aspx?orgid=04896&amp;balance=%A7%BA%B4%D8%C5%3Cbr/%3E%A7%BA%CA%D1%C1%BE%D1%B9%B8%EC%A1%D1%B9&amp;month=4&amp;year=2020&amp;thetype=%A7%BA%CB%B9%E8%C7%C2%A7%D2%B9"/>
    <hyperlink ref="E1334" r:id="rId1327" display="http://hfo63.cfo.in.th/CheckDataDtl.aspx?orgid=04896&amp;balance=%A7%BA%B4%D8%C5%3Cbr/%3E%A7%BA%CA%D1%C1%BE%D1%B9%B8%EC%A1%D1%B9&amp;month=4&amp;year=2020&amp;thetype=%A7%BA%CB%B9%E8%C7%C2%A7%D2%B9"/>
    <hyperlink ref="E1335" r:id="rId1328" display="http://hfo63.cfo.in.th/CheckDataDtl.aspx?orgid=04897&amp;balance=%A7%BA%B4%D8%C5%3Cbr/%3E%A7%BA%CA%D1%C1%BE%D1%B9%B8%EC%A1%D1%B9&amp;month=4&amp;year=2020&amp;thetype=%A7%BA%CB%B9%E8%C7%C2%A7%D2%B9"/>
    <hyperlink ref="E1336" r:id="rId1329" display="http://hfo63.cfo.in.th/CheckDataDtl.aspx?orgid=04897&amp;balance=%A7%BA%B4%D8%C5%3Cbr/%3E%A7%BA%CA%D1%C1%BE%D1%B9%B8%EC%A1%D1%B9&amp;month=4&amp;year=2020&amp;thetype=%A7%BA%CB%B9%E8%C7%C2%A7%D2%B9"/>
    <hyperlink ref="E1337" r:id="rId1330" display="http://hfo63.cfo.in.th/CheckDataDtl.aspx?orgid=04898&amp;balance=%A7%BA%B4%D8%C5%3Cbr/%3E%A7%BA%CA%D1%C1%BE%D1%B9%B8%EC%A1%D1%B9&amp;month=4&amp;year=2020&amp;thetype=%A7%BA%CB%B9%E8%C7%C2%A7%D2%B9"/>
    <hyperlink ref="E1338" r:id="rId1331" display="http://hfo63.cfo.in.th/CheckDataDtl.aspx?orgid=04898&amp;balance=%A7%BA%B4%D8%C5%3Cbr/%3E%A7%BA%CA%D1%C1%BE%D1%B9%B8%EC%A1%D1%B9&amp;month=4&amp;year=2020&amp;thetype=%A7%BA%CB%B9%E8%C7%C2%A7%D2%B9"/>
    <hyperlink ref="E1339" r:id="rId1332" display="http://hfo63.cfo.in.th/CheckDataDtl.aspx?orgid=04899&amp;balance=%A7%BA%B4%D8%C5%3Cbr/%3E%A7%BA%CA%D1%C1%BE%D1%B9%B8%EC%A1%D1%B9&amp;month=4&amp;year=2020&amp;thetype=%A7%BA%CB%B9%E8%C7%C2%A7%D2%B9"/>
    <hyperlink ref="E1340" r:id="rId1333" display="http://hfo63.cfo.in.th/CheckDataDtl.aspx?orgid=04899&amp;balance=%A7%BA%B4%D8%C5%3Cbr/%3E%A7%BA%CA%D1%C1%BE%D1%B9%B8%EC%A1%D1%B9&amp;month=4&amp;year=2020&amp;thetype=%A7%BA%CB%B9%E8%C7%C2%A7%D2%B9"/>
    <hyperlink ref="E1341" r:id="rId1334" display="http://hfo63.cfo.in.th/CheckDataDtl.aspx?orgid=04900&amp;balance=%A7%BA%B4%D8%C5%3Cbr/%3E%A7%BA%CA%D1%C1%BE%D1%B9%B8%EC%A1%D1%B9&amp;month=4&amp;year=2020&amp;thetype=%A7%BA%CB%B9%E8%C7%C2%A7%D2%B9"/>
    <hyperlink ref="E1342" r:id="rId1335" display="http://hfo63.cfo.in.th/CheckDataDtl.aspx?orgid=04900&amp;balance=%A7%BA%B4%D8%C5%3Cbr/%3E%A7%BA%CA%D1%C1%BE%D1%B9%B8%EC%A1%D1%B9&amp;month=4&amp;year=2020&amp;thetype=%A7%BA%CB%B9%E8%C7%C2%A7%D2%B9"/>
    <hyperlink ref="E1343" r:id="rId1336" display="http://hfo63.cfo.in.th/CheckDataDtl.aspx?orgid=04901&amp;balance=%A7%BA%B4%D8%C5%3Cbr/%3E%A7%BA%CA%D1%C1%BE%D1%B9%B8%EC%A1%D1%B9&amp;month=4&amp;year=2020&amp;thetype=%A7%BA%CB%B9%E8%C7%C2%A7%D2%B9"/>
    <hyperlink ref="E1344" r:id="rId1337" display="http://hfo63.cfo.in.th/CheckDataDtl.aspx?orgid=04901&amp;balance=%A7%BA%B4%D8%C5%3Cbr/%3E%A7%BA%CA%D1%C1%BE%D1%B9%B8%EC%A1%D1%B9&amp;month=4&amp;year=2020&amp;thetype=%A7%BA%CB%B9%E8%C7%C2%A7%D2%B9"/>
    <hyperlink ref="E1345" r:id="rId1338" display="http://hfo63.cfo.in.th/CheckDataDtl.aspx?orgid=04902&amp;balance=%A7%BA%B4%D8%C5%3Cbr/%3E%A7%BA%CA%D1%C1%BE%D1%B9%B8%EC%A1%D1%B9&amp;month=4&amp;year=2020&amp;thetype=%A7%BA%CB%B9%E8%C7%C2%A7%D2%B9"/>
    <hyperlink ref="E1346" r:id="rId1339" display="http://hfo63.cfo.in.th/CheckDataDtl.aspx?orgid=04902&amp;balance=%A7%BA%B4%D8%C5%3Cbr/%3E%A7%BA%CA%D1%C1%BE%D1%B9%B8%EC%A1%D1%B9&amp;month=4&amp;year=2020&amp;thetype=%A7%BA%CB%B9%E8%C7%C2%A7%D2%B9"/>
    <hyperlink ref="E1347" r:id="rId1340" display="http://hfo63.cfo.in.th/CheckDataDtl.aspx?orgid=04903&amp;balance=%A7%BA%B4%D8%C5%3Cbr/%3E%A7%BA%CA%D1%C1%BE%D1%B9%B8%EC%A1%D1%B9&amp;month=4&amp;year=2020&amp;thetype=%A7%BA%CB%B9%E8%C7%C2%A7%D2%B9"/>
    <hyperlink ref="E1348" r:id="rId1341" display="http://hfo63.cfo.in.th/CheckDataDtl.aspx?orgid=04903&amp;balance=%A7%BA%B4%D8%C5%3Cbr/%3E%A7%BA%CA%D1%C1%BE%D1%B9%B8%EC%A1%D1%B9&amp;month=4&amp;year=2020&amp;thetype=%A7%BA%CB%B9%E8%C7%C2%A7%D2%B9"/>
    <hyperlink ref="E1349" r:id="rId1342" display="http://hfo63.cfo.in.th/CheckDataDtl.aspx?orgid=04904&amp;balance=%A7%BA%B4%D8%C5%3Cbr/%3E%A7%BA%CA%D1%C1%BE%D1%B9%B8%EC%A1%D1%B9&amp;month=4&amp;year=2020&amp;thetype=%A7%BA%CB%B9%E8%C7%C2%A7%D2%B9"/>
    <hyperlink ref="E1350" r:id="rId1343" display="http://hfo63.cfo.in.th/CheckDataDtl.aspx?orgid=04904&amp;balance=%A7%BA%B4%D8%C5%3Cbr/%3E%A7%BA%CA%D1%C1%BE%D1%B9%B8%EC%A1%D1%B9&amp;month=4&amp;year=2020&amp;thetype=%A7%BA%CB%B9%E8%C7%C2%A7%D2%B9"/>
    <hyperlink ref="E1351" r:id="rId1344" display="http://hfo63.cfo.in.th/CheckDataDtl.aspx?orgid=04905&amp;balance=%A7%BA%B4%D8%C5%3Cbr/%3E%A7%BA%CA%D1%C1%BE%D1%B9%B8%EC%A1%D1%B9&amp;month=4&amp;year=2020&amp;thetype=%A7%BA%CB%B9%E8%C7%C2%A7%D2%B9"/>
    <hyperlink ref="E1352" r:id="rId1345" display="http://hfo63.cfo.in.th/CheckDataDtl.aspx?orgid=04905&amp;balance=%A7%BA%B4%D8%C5%3Cbr/%3E%A7%BA%CA%D1%C1%BE%D1%B9%B8%EC%A1%D1%B9&amp;month=4&amp;year=2020&amp;thetype=%A7%BA%CB%B9%E8%C7%C2%A7%D2%B9"/>
    <hyperlink ref="E1353" r:id="rId1346" display="http://hfo63.cfo.in.th/CheckDataDtl.aspx?orgid=04906&amp;balance=%A7%BA%B4%D8%C5%3Cbr/%3E%A7%BA%CA%D1%C1%BE%D1%B9%B8%EC%A1%D1%B9&amp;month=4&amp;year=2020&amp;thetype=%A7%BA%CB%B9%E8%C7%C2%A7%D2%B9"/>
    <hyperlink ref="E1354" r:id="rId1347" display="http://hfo63.cfo.in.th/CheckDataDtl.aspx?orgid=04906&amp;balance=%A7%BA%B4%D8%C5%3Cbr/%3E%A7%BA%CA%D1%C1%BE%D1%B9%B8%EC%A1%D1%B9&amp;month=4&amp;year=2020&amp;thetype=%A7%BA%CB%B9%E8%C7%C2%A7%D2%B9"/>
    <hyperlink ref="E1355" r:id="rId1348" display="http://hfo63.cfo.in.th/CheckDataDtl.aspx?orgid=04907&amp;balance=%A7%BA%B4%D8%C5%3Cbr/%3E%A7%BA%CA%D1%C1%BE%D1%B9%B8%EC%A1%D1%B9&amp;month=4&amp;year=2020&amp;thetype=%A7%BA%CB%B9%E8%C7%C2%A7%D2%B9"/>
    <hyperlink ref="E1356" r:id="rId1349" display="http://hfo63.cfo.in.th/CheckDataDtl.aspx?orgid=04907&amp;balance=%A7%BA%B4%D8%C5%3Cbr/%3E%A7%BA%CA%D1%C1%BE%D1%B9%B8%EC%A1%D1%B9&amp;month=4&amp;year=2020&amp;thetype=%A7%BA%CB%B9%E8%C7%C2%A7%D2%B9"/>
    <hyperlink ref="E1357" r:id="rId1350" display="http://hfo63.cfo.in.th/CheckDataDtl.aspx?orgid=04908&amp;balance=%A7%BA%B4%D8%C5%3Cbr/%3E%A7%BA%CA%D1%C1%BE%D1%B9%B8%EC%A1%D1%B9&amp;month=4&amp;year=2020&amp;thetype=%A7%BA%CB%B9%E8%C7%C2%A7%D2%B9"/>
    <hyperlink ref="E1358" r:id="rId1351" display="http://hfo63.cfo.in.th/CheckDataDtl.aspx?orgid=04908&amp;balance=%A7%BA%B4%D8%C5%3Cbr/%3E%A7%BA%CA%D1%C1%BE%D1%B9%B8%EC%A1%D1%B9&amp;month=4&amp;year=2020&amp;thetype=%A7%BA%CB%B9%E8%C7%C2%A7%D2%B9"/>
    <hyperlink ref="E1359" r:id="rId1352" display="http://hfo63.cfo.in.th/CheckDataDtl.aspx?orgid=04909&amp;balance=%A7%BA%B4%D8%C5%3Cbr/%3E%A7%BA%CA%D1%C1%BE%D1%B9%B8%EC%A1%D1%B9&amp;month=4&amp;year=2020&amp;thetype=%A7%BA%CB%B9%E8%C7%C2%A7%D2%B9"/>
    <hyperlink ref="E1360" r:id="rId1353" display="http://hfo63.cfo.in.th/CheckDataDtl.aspx?orgid=04909&amp;balance=%A7%BA%B4%D8%C5%3Cbr/%3E%A7%BA%CA%D1%C1%BE%D1%B9%B8%EC%A1%D1%B9&amp;month=4&amp;year=2020&amp;thetype=%A7%BA%CB%B9%E8%C7%C2%A7%D2%B9"/>
    <hyperlink ref="E1361" r:id="rId1354" display="http://hfo63.cfo.in.th/CheckDataDtl.aspx?orgid=04910&amp;balance=%A7%BA%B4%D8%C5%3Cbr/%3E%A7%BA%CA%D1%C1%BE%D1%B9%B8%EC%A1%D1%B9&amp;month=4&amp;year=2020&amp;thetype=%A7%BA%CB%B9%E8%C7%C2%A7%D2%B9"/>
    <hyperlink ref="E1362" r:id="rId1355" display="http://hfo63.cfo.in.th/CheckDataDtl.aspx?orgid=04910&amp;balance=%A7%BA%B4%D8%C5%3Cbr/%3E%A7%BA%CA%D1%C1%BE%D1%B9%B8%EC%A1%D1%B9&amp;month=4&amp;year=2020&amp;thetype=%A7%BA%CB%B9%E8%C7%C2%A7%D2%B9"/>
    <hyperlink ref="E1363" r:id="rId1356" display="http://hfo63.cfo.in.th/CheckDataDtl.aspx?orgid=10241&amp;balance=%A7%BA%B4%D8%C5%3Cbr/%3E%A7%BA%CA%D1%C1%BE%D1%B9%B8%EC%A1%D1%B9&amp;month=4&amp;year=2020&amp;thetype=%A7%BA%CB%B9%E8%C7%C2%A7%D2%B9"/>
    <hyperlink ref="E1364" r:id="rId1357" display="http://hfo63.cfo.in.th/CheckDataDtl.aspx?orgid=10241&amp;balance=%A7%BA%B4%D8%C5%3Cbr/%3E%A7%BA%CA%D1%C1%BE%D1%B9%B8%EC%A1%D1%B9&amp;month=4&amp;year=2020&amp;thetype=%A7%BA%CB%B9%E8%C7%C2%A7%D2%B9"/>
    <hyperlink ref="E1365" r:id="rId1358" display="http://hfo63.cfo.in.th/CheckDataDtl.aspx?orgid=10706&amp;balance=%A7%BA%B4%D8%C5%3Cbr/%3E%A7%BA%CA%D1%C1%BE%D1%B9%B8%EC%A1%D1%B9&amp;month=4&amp;year=2020&amp;thetype=%A7%BA%CB%B9%E8%C7%C2%A7%D2%B9"/>
    <hyperlink ref="E1366" r:id="rId1359" display="http://hfo63.cfo.in.th/CheckDataDtl.aspx?orgid=10706&amp;balance=%A7%BA%B4%D8%C5%3Cbr/%3E%A7%BA%CA%D1%C1%BE%D1%B9%B8%EC%A1%D1%B9&amp;month=4&amp;year=2020&amp;thetype=%A7%BA%CB%B9%E8%C7%C2%A7%D2%B9"/>
    <hyperlink ref="E1367" r:id="rId1360" display="http://hfo63.cfo.in.th/CheckDataDtl.aspx?orgid=11042&amp;balance=%A7%BA%B4%D8%C5%3Cbr/%3E%A7%BA%CA%D1%C1%BE%D1%B9%B8%EC%A1%D1%B9&amp;month=4&amp;year=2020&amp;thetype=%A7%BA%CB%B9%E8%C7%C2%A7%D2%B9"/>
    <hyperlink ref="E1368" r:id="rId1361" display="http://hfo63.cfo.in.th/CheckDataDtl.aspx?orgid=11042&amp;balance=%A7%BA%B4%D8%C5%3Cbr/%3E%A7%BA%CA%D1%C1%BE%D1%B9%B8%EC%A1%D1%B9&amp;month=4&amp;year=2020&amp;thetype=%A7%BA%CB%B9%E8%C7%C2%A7%D2%B9"/>
    <hyperlink ref="E1369" r:id="rId1362" display="http://hfo63.cfo.in.th/CheckDataDtl.aspx?orgid=11044&amp;balance=%A7%BA%B4%D8%C5%3Cbr/%3E%A7%BA%CA%D1%C1%BE%D1%B9%B8%EC%A1%D1%B9&amp;month=4&amp;year=2020&amp;thetype=%A7%BA%CB%B9%E8%C7%C2%A7%D2%B9"/>
    <hyperlink ref="E1370" r:id="rId1363" display="http://hfo63.cfo.in.th/CheckDataDtl.aspx?orgid=11044&amp;balance=%A7%BA%B4%D8%C5%3Cbr/%3E%A7%BA%CA%D1%C1%BE%D1%B9%B8%EC%A1%D1%B9&amp;month=4&amp;year=2020&amp;thetype=%A7%BA%CB%B9%E8%C7%C2%A7%D2%B9"/>
    <hyperlink ref="E1371" r:id="rId1364" display="http://hfo63.cfo.in.th/CheckDataDtl.aspx?orgid=11045&amp;balance=%A7%BA%B4%D8%C5%3Cbr/%3E%A7%BA%CA%D1%C1%BE%D1%B9%B8%EC%A1%D1%B9&amp;month=4&amp;year=2020&amp;thetype=%A7%BA%CB%B9%E8%C7%C2%A7%D2%B9"/>
    <hyperlink ref="E1372" r:id="rId1365" display="http://hfo63.cfo.in.th/CheckDataDtl.aspx?orgid=11045&amp;balance=%A7%BA%B4%D8%C5%3Cbr/%3E%A7%BA%CA%D1%C1%BE%D1%B9%B8%EC%A1%D1%B9&amp;month=4&amp;year=2020&amp;thetype=%A7%BA%CB%B9%E8%C7%C2%A7%D2%B9"/>
    <hyperlink ref="E1373" r:id="rId1366" display="http://hfo63.cfo.in.th/CheckDataDtl.aspx?orgid=11448&amp;balance=%A7%BA%B4%D8%C5%3Cbr/%3E%A7%BA%CA%D1%C1%BE%D1%B9%B8%EC%A1%D1%B9&amp;month=4&amp;year=2020&amp;thetype=%A7%BA%CB%B9%E8%C7%C2%A7%D2%B9"/>
    <hyperlink ref="E1374" r:id="rId1367" display="http://hfo63.cfo.in.th/CheckDataDtl.aspx?orgid=11448&amp;balance=%A7%BA%B4%D8%C5%3Cbr/%3E%A7%BA%CA%D1%C1%BE%D1%B9%B8%EC%A1%D1%B9&amp;month=4&amp;year=2020&amp;thetype=%A7%BA%CB%B9%E8%C7%C2%A7%D2%B9"/>
    <hyperlink ref="E1375" r:id="rId1368" display="http://hfo63.cfo.in.th/CheckDataDtl.aspx?orgid=13933&amp;balance=%A7%BA%B4%D8%C5%3Cbr/%3E%A7%BA%CA%D1%C1%BE%D1%B9%B8%EC%A1%D1%B9&amp;month=4&amp;year=2020&amp;thetype=%A7%BA%CB%B9%E8%C7%C2%A7%D2%B9"/>
    <hyperlink ref="E1376" r:id="rId1369" display="http://hfo63.cfo.in.th/CheckDataDtl.aspx?orgid=13933&amp;balance=%A7%BA%B4%D8%C5%3Cbr/%3E%A7%BA%CA%D1%C1%BE%D1%B9%B8%EC%A1%D1%B9&amp;month=4&amp;year=2020&amp;thetype=%A7%BA%CB%B9%E8%C7%C2%A7%D2%B9"/>
    <hyperlink ref="E1377" r:id="rId1370" display="http://hfo63.cfo.in.th/CheckDataDtl.aspx?orgid=14150&amp;balance=%A7%BA%B4%D8%C5%3Cbr/%3E%A7%BA%CA%D1%C1%BE%D1%B9%B8%EC%A1%D1%B9&amp;month=4&amp;year=2020&amp;thetype=%A7%BA%CB%B9%E8%C7%C2%A7%D2%B9"/>
    <hyperlink ref="E1378" r:id="rId1371" display="http://hfo63.cfo.in.th/CheckDataDtl.aspx?orgid=14150&amp;balance=%A7%BA%B4%D8%C5%3Cbr/%3E%A7%BA%CA%D1%C1%BE%D1%B9%B8%EC%A1%D1%B9&amp;month=4&amp;year=2020&amp;thetype=%A7%BA%CB%B9%E8%C7%C2%A7%D2%B9"/>
    <hyperlink ref="E1379" r:id="rId1372" display="http://hfo63.cfo.in.th/CheckDataDtl.aspx?orgid=14184&amp;balance=%A7%BA%B4%D8%C5%3Cbr/%3E%A7%BA%CA%D1%C1%BE%D1%B9%B8%EC%A1%D1%B9&amp;month=4&amp;year=2020&amp;thetype=%A7%BA%CB%B9%E8%C7%C2%A7%D2%B9"/>
    <hyperlink ref="E1380" r:id="rId1373" display="http://hfo63.cfo.in.th/CheckDataDtl.aspx?orgid=14184&amp;balance=%A7%BA%B4%D8%C5%3Cbr/%3E%A7%BA%CA%D1%C1%BE%D1%B9%B8%EC%A1%D1%B9&amp;month=4&amp;year=2020&amp;thetype=%A7%BA%CB%B9%E8%C7%C2%A7%D2%B9"/>
    <hyperlink ref="E1381" r:id="rId1374" display="http://hfo63.cfo.in.th/CheckDataDtl.aspx?orgid=21356&amp;balance=%A7%BA%B4%D8%C5%3Cbr/%3E%A7%BA%CA%D1%C1%BE%D1%B9%B8%EC%A1%D1%B9&amp;month=4&amp;year=2020&amp;thetype=%A7%BA%CB%B9%E8%C7%C2%A7%D2%B9"/>
    <hyperlink ref="E1382" r:id="rId1375" display="http://hfo63.cfo.in.th/CheckDataDtl.aspx?orgid=21356&amp;balance=%A7%BA%B4%D8%C5%3Cbr/%3E%A7%BA%CA%D1%C1%BE%D1%B9%B8%EC%A1%D1%B9&amp;month=4&amp;year=2020&amp;thetype=%A7%BA%CB%B9%E8%C7%C2%A7%D2%B9"/>
    <hyperlink ref="E1383" r:id="rId1376" display="http://hfo63.cfo.in.th/CheckDataDtl.aspx?orgid=28778&amp;balance=%A7%BA%B4%D8%C5%3Cbr/%3E%A7%BA%CA%D1%C1%BE%D1%B9%B8%EC%A1%D1%B9&amp;month=4&amp;year=2020&amp;thetype=%A7%BA%CB%B9%E8%C7%C2%A7%D2%B9"/>
    <hyperlink ref="E1384" r:id="rId1377" display="http://hfo63.cfo.in.th/CheckDataDtl.aspx?orgid=28778&amp;balance=%A7%BA%B4%D8%C5%3Cbr/%3E%A7%BA%CA%D1%C1%BE%D1%B9%B8%EC%A1%D1%B9&amp;month=4&amp;year=2020&amp;thetype=%A7%BA%CB%B9%E8%C7%C2%A7%D2%B9"/>
    <hyperlink ref="E1385" r:id="rId1378" display="http://hfo63.cfo.in.th/CheckDataDtl.aspx?orgid=28811&amp;balance=%A7%BA%B4%D8%C5%3Cbr/%3E%A7%BA%CA%D1%C1%BE%D1%B9%B8%EC%A1%D1%B9&amp;month=4&amp;year=2020&amp;thetype=%A7%BA%CB%B9%E8%C7%C2%A7%D2%B9"/>
    <hyperlink ref="E1386" r:id="rId1379" display="http://hfo63.cfo.in.th/CheckDataDtl.aspx?orgid=28811&amp;balance=%A7%BA%B4%D8%C5%3Cbr/%3E%A7%BA%CA%D1%C1%BE%D1%B9%B8%EC%A1%D1%B9&amp;month=4&amp;year=2020&amp;thetype=%A7%BA%CB%B9%E8%C7%C2%A7%D2%B9"/>
    <hyperlink ref="E1387" r:id="rId1380" display="http://hfo63.cfo.in.th/CheckDataDtl.aspx?orgid=28815&amp;balance=%A7%BA%B4%D8%C5%3Cbr/%3E%A7%BA%CA%D1%C1%BE%D1%B9%B8%EC%A1%D1%B9&amp;month=4&amp;year=2020&amp;thetype=%A7%BA%CB%B9%E8%C7%C2%A7%D2%B9"/>
    <hyperlink ref="E1388" r:id="rId1381" display="http://hfo63.cfo.in.th/CheckDataDtl.aspx?orgid=28815&amp;balance=%A7%BA%B4%D8%C5%3Cbr/%3E%A7%BA%CA%D1%C1%BE%D1%B9%B8%EC%A1%D1%B9&amp;month=4&amp;year=2020&amp;thetype=%A7%BA%CB%B9%E8%C7%C2%A7%D2%B9"/>
    <hyperlink ref="E1389" r:id="rId1382" display="http://hfo63.cfo.in.th/CheckDataDtl.aspx?orgid=04169&amp;balance=%A7%BA%B4%D8%C5%3Cbr/%3E%A7%BA%CA%D1%C1%BE%D1%B9%B8%EC%A1%D1%B9&amp;month=4&amp;year=2020&amp;thetype=%A7%BA%CB%B9%E8%C7%C2%A7%D2%B9"/>
    <hyperlink ref="E1390" r:id="rId1383" display="http://hfo63.cfo.in.th/CheckDataDtl.aspx?orgid=04169&amp;balance=%A7%BA%B4%D8%C5%3Cbr/%3E%A7%BA%CA%D1%C1%BE%D1%B9%B8%EC%A1%D1%B9&amp;month=4&amp;year=2020&amp;thetype=%A7%BA%CB%B9%E8%C7%C2%A7%D2%B9"/>
    <hyperlink ref="E1391" r:id="rId1384" display="http://hfo63.cfo.in.th/CheckDataDtl.aspx?orgid=04170&amp;balance=%A7%BA%B4%D8%C5%3Cbr/%3E%A7%BA%CA%D1%C1%BE%D1%B9%B8%EC%A1%D1%B9&amp;month=4&amp;year=2020&amp;thetype=%A7%BA%CB%B9%E8%C7%C2%A7%D2%B9"/>
    <hyperlink ref="E1392" r:id="rId1385" display="http://hfo63.cfo.in.th/CheckDataDtl.aspx?orgid=04170&amp;balance=%A7%BA%B4%D8%C5%3Cbr/%3E%A7%BA%CA%D1%C1%BE%D1%B9%B8%EC%A1%D1%B9&amp;month=4&amp;year=2020&amp;thetype=%A7%BA%CB%B9%E8%C7%C2%A7%D2%B9"/>
    <hyperlink ref="E1393" r:id="rId1386" display="http://hfo63.cfo.in.th/CheckDataDtl.aspx?orgid=04171&amp;balance=%A7%BA%B4%D8%C5%3Cbr/%3E%A7%BA%CA%D1%C1%BE%D1%B9%B8%EC%A1%D1%B9&amp;month=4&amp;year=2020&amp;thetype=%A7%BA%CB%B9%E8%C7%C2%A7%D2%B9"/>
    <hyperlink ref="E1394" r:id="rId1387" display="http://hfo63.cfo.in.th/CheckDataDtl.aspx?orgid=04171&amp;balance=%A7%BA%B4%D8%C5%3Cbr/%3E%A7%BA%CA%D1%C1%BE%D1%B9%B8%EC%A1%D1%B9&amp;month=4&amp;year=2020&amp;thetype=%A7%BA%CB%B9%E8%C7%C2%A7%D2%B9"/>
    <hyperlink ref="E1395" r:id="rId1388" display="http://hfo63.cfo.in.th/CheckDataDtl.aspx?orgid=04172&amp;balance=%A7%BA%B4%D8%C5%3Cbr/%3E%A7%BA%CA%D1%C1%BE%D1%B9%B8%EC%A1%D1%B9&amp;month=4&amp;year=2020&amp;thetype=%A7%BA%CB%B9%E8%C7%C2%A7%D2%B9"/>
    <hyperlink ref="E1396" r:id="rId1389" display="http://hfo63.cfo.in.th/CheckDataDtl.aspx?orgid=04172&amp;balance=%A7%BA%B4%D8%C5%3Cbr/%3E%A7%BA%CA%D1%C1%BE%D1%B9%B8%EC%A1%D1%B9&amp;month=4&amp;year=2020&amp;thetype=%A7%BA%CB%B9%E8%C7%C2%A7%D2%B9"/>
    <hyperlink ref="E1397" r:id="rId1390" display="http://hfo63.cfo.in.th/CheckDataDtl.aspx?orgid=04173&amp;balance=%A7%BA%B4%D8%C5%3Cbr/%3E%A7%BA%CA%D1%C1%BE%D1%B9%B8%EC%A1%D1%B9&amp;month=4&amp;year=2020&amp;thetype=%A7%BA%CB%B9%E8%C7%C2%A7%D2%B9"/>
    <hyperlink ref="E1398" r:id="rId1391" display="http://hfo63.cfo.in.th/CheckDataDtl.aspx?orgid=04173&amp;balance=%A7%BA%B4%D8%C5%3Cbr/%3E%A7%BA%CA%D1%C1%BE%D1%B9%B8%EC%A1%D1%B9&amp;month=4&amp;year=2020&amp;thetype=%A7%BA%CB%B9%E8%C7%C2%A7%D2%B9"/>
    <hyperlink ref="E1399" r:id="rId1392" display="http://hfo63.cfo.in.th/CheckDataDtl.aspx?orgid=04174&amp;balance=%A7%BA%B4%D8%C5%3Cbr/%3E%A7%BA%CA%D1%C1%BE%D1%B9%B8%EC%A1%D1%B9&amp;month=4&amp;year=2020&amp;thetype=%A7%BA%CB%B9%E8%C7%C2%A7%D2%B9"/>
    <hyperlink ref="E1400" r:id="rId1393" display="http://hfo63.cfo.in.th/CheckDataDtl.aspx?orgid=04174&amp;balance=%A7%BA%B4%D8%C5%3Cbr/%3E%A7%BA%CA%D1%C1%BE%D1%B9%B8%EC%A1%D1%B9&amp;month=4&amp;year=2020&amp;thetype=%A7%BA%CB%B9%E8%C7%C2%A7%D2%B9"/>
    <hyperlink ref="E1401" r:id="rId1394" display="http://hfo63.cfo.in.th/CheckDataDtl.aspx?orgid=04175&amp;balance=%A7%BA%B4%D8%C5%3Cbr/%3E%A7%BA%CA%D1%C1%BE%D1%B9%B8%EC%A1%D1%B9&amp;month=4&amp;year=2020&amp;thetype=%A7%BA%CB%B9%E8%C7%C2%A7%D2%B9"/>
    <hyperlink ref="E1402" r:id="rId1395" display="http://hfo63.cfo.in.th/CheckDataDtl.aspx?orgid=04175&amp;balance=%A7%BA%B4%D8%C5%3Cbr/%3E%A7%BA%CA%D1%C1%BE%D1%B9%B8%EC%A1%D1%B9&amp;month=4&amp;year=2020&amp;thetype=%A7%BA%CB%B9%E8%C7%C2%A7%D2%B9"/>
    <hyperlink ref="E1403" r:id="rId1396" display="http://hfo63.cfo.in.th/CheckDataDtl.aspx?orgid=04176&amp;balance=%A7%BA%B4%D8%C5%3Cbr/%3E%A7%BA%CA%D1%C1%BE%D1%B9%B8%EC%A1%D1%B9&amp;month=4&amp;year=2020&amp;thetype=%A7%BA%CB%B9%E8%C7%C2%A7%D2%B9"/>
    <hyperlink ref="E1404" r:id="rId1397" display="http://hfo63.cfo.in.th/CheckDataDtl.aspx?orgid=04176&amp;balance=%A7%BA%B4%D8%C5%3Cbr/%3E%A7%BA%CA%D1%C1%BE%D1%B9%B8%EC%A1%D1%B9&amp;month=4&amp;year=2020&amp;thetype=%A7%BA%CB%B9%E8%C7%C2%A7%D2%B9"/>
    <hyperlink ref="E1405" r:id="rId1398" display="http://hfo63.cfo.in.th/CheckDataDtl.aspx?orgid=04177&amp;balance=%A7%BA%B4%D8%C5%3Cbr/%3E%A7%BA%CA%D1%C1%BE%D1%B9%B8%EC%A1%D1%B9&amp;month=4&amp;year=2020&amp;thetype=%A7%BA%CB%B9%E8%C7%C2%A7%D2%B9"/>
    <hyperlink ref="E1406" r:id="rId1399" display="http://hfo63.cfo.in.th/CheckDataDtl.aspx?orgid=04177&amp;balance=%A7%BA%B4%D8%C5%3Cbr/%3E%A7%BA%CA%D1%C1%BE%D1%B9%B8%EC%A1%D1%B9&amp;month=4&amp;year=2020&amp;thetype=%A7%BA%CB%B9%E8%C7%C2%A7%D2%B9"/>
    <hyperlink ref="E1407" r:id="rId1400" display="http://hfo63.cfo.in.th/CheckDataDtl.aspx?orgid=04178&amp;balance=%A7%BA%B4%D8%C5%3Cbr/%3E%A7%BA%CA%D1%C1%BE%D1%B9%B8%EC%A1%D1%B9&amp;month=4&amp;year=2020&amp;thetype=%A7%BA%CB%B9%E8%C7%C2%A7%D2%B9"/>
    <hyperlink ref="E1408" r:id="rId1401" display="http://hfo63.cfo.in.th/CheckDataDtl.aspx?orgid=04178&amp;balance=%A7%BA%B4%D8%C5%3Cbr/%3E%A7%BA%CA%D1%C1%BE%D1%B9%B8%EC%A1%D1%B9&amp;month=4&amp;year=2020&amp;thetype=%A7%BA%CB%B9%E8%C7%C2%A7%D2%B9"/>
    <hyperlink ref="E1409" r:id="rId1402" display="http://hfo63.cfo.in.th/CheckDataDtl.aspx?orgid=04179&amp;balance=%A7%BA%B4%D8%C5%3Cbr/%3E%A7%BA%CA%D1%C1%BE%D1%B9%B8%EC%A1%D1%B9&amp;month=4&amp;year=2020&amp;thetype=%A7%BA%CB%B9%E8%C7%C2%A7%D2%B9"/>
    <hyperlink ref="E1410" r:id="rId1403" display="http://hfo63.cfo.in.th/CheckDataDtl.aspx?orgid=04179&amp;balance=%A7%BA%B4%D8%C5%3Cbr/%3E%A7%BA%CA%D1%C1%BE%D1%B9%B8%EC%A1%D1%B9&amp;month=4&amp;year=2020&amp;thetype=%A7%BA%CB%B9%E8%C7%C2%A7%D2%B9"/>
    <hyperlink ref="E1411" r:id="rId1404" display="http://hfo63.cfo.in.th/CheckDataDtl.aspx?orgid=04180&amp;balance=%A7%BA%B4%D8%C5%3Cbr/%3E%A7%BA%CA%D1%C1%BE%D1%B9%B8%EC%A1%D1%B9&amp;month=4&amp;year=2020&amp;thetype=%A7%BA%CB%B9%E8%C7%C2%A7%D2%B9"/>
    <hyperlink ref="E1412" r:id="rId1405" display="http://hfo63.cfo.in.th/CheckDataDtl.aspx?orgid=04180&amp;balance=%A7%BA%B4%D8%C5%3Cbr/%3E%A7%BA%CA%D1%C1%BE%D1%B9%B8%EC%A1%D1%B9&amp;month=4&amp;year=2020&amp;thetype=%A7%BA%CB%B9%E8%C7%C2%A7%D2%B9"/>
    <hyperlink ref="E1413" r:id="rId1406" display="http://hfo63.cfo.in.th/CheckDataDtl.aspx?orgid=04181&amp;balance=%A7%BA%B4%D8%C5%3Cbr/%3E%A7%BA%CA%D1%C1%BE%D1%B9%B8%EC%A1%D1%B9&amp;month=4&amp;year=2020&amp;thetype=%A7%BA%CB%B9%E8%C7%C2%A7%D2%B9"/>
    <hyperlink ref="E1414" r:id="rId1407" display="http://hfo63.cfo.in.th/CheckDataDtl.aspx?orgid=04181&amp;balance=%A7%BA%B4%D8%C5%3Cbr/%3E%A7%BA%CA%D1%C1%BE%D1%B9%B8%EC%A1%D1%B9&amp;month=4&amp;year=2020&amp;thetype=%A7%BA%CB%B9%E8%C7%C2%A7%D2%B9"/>
    <hyperlink ref="E1415" r:id="rId1408" display="http://hfo63.cfo.in.th/CheckDataDtl.aspx?orgid=04182&amp;balance=%A7%BA%B4%D8%C5%3Cbr/%3E%A7%BA%CA%D1%C1%BE%D1%B9%B8%EC%A1%D1%B9&amp;month=4&amp;year=2020&amp;thetype=%A7%BA%CB%B9%E8%C7%C2%A7%D2%B9"/>
    <hyperlink ref="E1416" r:id="rId1409" display="http://hfo63.cfo.in.th/CheckDataDtl.aspx?orgid=04182&amp;balance=%A7%BA%B4%D8%C5%3Cbr/%3E%A7%BA%CA%D1%C1%BE%D1%B9%B8%EC%A1%D1%B9&amp;month=4&amp;year=2020&amp;thetype=%A7%BA%CB%B9%E8%C7%C2%A7%D2%B9"/>
    <hyperlink ref="E1417" r:id="rId1410" display="http://hfo63.cfo.in.th/CheckDataDtl.aspx?orgid=04184&amp;balance=%A7%BA%B4%D8%C5%3Cbr/%3E%A7%BA%CA%D1%C1%BE%D1%B9%B8%EC%A1%D1%B9&amp;month=4&amp;year=2020&amp;thetype=%A7%BA%CB%B9%E8%C7%C2%A7%D2%B9"/>
    <hyperlink ref="E1418" r:id="rId1411" display="http://hfo63.cfo.in.th/CheckDataDtl.aspx?orgid=04184&amp;balance=%A7%BA%B4%D8%C5%3Cbr/%3E%A7%BA%CA%D1%C1%BE%D1%B9%B8%EC%A1%D1%B9&amp;month=4&amp;year=2020&amp;thetype=%A7%BA%CB%B9%E8%C7%C2%A7%D2%B9"/>
    <hyperlink ref="E1419" r:id="rId1412" display="http://hfo63.cfo.in.th/CheckDataDtl.aspx?orgid=04185&amp;balance=%A7%BA%B4%D8%C5%3Cbr/%3E%A7%BA%CA%D1%C1%BE%D1%B9%B8%EC%A1%D1%B9&amp;month=4&amp;year=2020&amp;thetype=%A7%BA%CB%B9%E8%C7%C2%A7%D2%B9"/>
    <hyperlink ref="E1420" r:id="rId1413" display="http://hfo63.cfo.in.th/CheckDataDtl.aspx?orgid=04185&amp;balance=%A7%BA%B4%D8%C5%3Cbr/%3E%A7%BA%CA%D1%C1%BE%D1%B9%B8%EC%A1%D1%B9&amp;month=4&amp;year=2020&amp;thetype=%A7%BA%CB%B9%E8%C7%C2%A7%D2%B9"/>
    <hyperlink ref="E1421" r:id="rId1414" display="http://hfo63.cfo.in.th/CheckDataDtl.aspx?orgid=04186&amp;balance=%A7%BA%B4%D8%C5%3Cbr/%3E%A7%BA%CA%D1%C1%BE%D1%B9%B8%EC%A1%D1%B9&amp;month=4&amp;year=2020&amp;thetype=%A7%BA%CB%B9%E8%C7%C2%A7%D2%B9"/>
    <hyperlink ref="E1422" r:id="rId1415" display="http://hfo63.cfo.in.th/CheckDataDtl.aspx?orgid=04186&amp;balance=%A7%BA%B4%D8%C5%3Cbr/%3E%A7%BA%CA%D1%C1%BE%D1%B9%B8%EC%A1%D1%B9&amp;month=4&amp;year=2020&amp;thetype=%A7%BA%CB%B9%E8%C7%C2%A7%D2%B9"/>
    <hyperlink ref="E1423" r:id="rId1416" display="http://hfo63.cfo.in.th/CheckDataDtl.aspx?orgid=04187&amp;balance=%A7%BA%B4%D8%C5%3Cbr/%3E%A7%BA%CA%D1%C1%BE%D1%B9%B8%EC%A1%D1%B9&amp;month=4&amp;year=2020&amp;thetype=%A7%BA%CB%B9%E8%C7%C2%A7%D2%B9"/>
    <hyperlink ref="E1424" r:id="rId1417" display="http://hfo63.cfo.in.th/CheckDataDtl.aspx?orgid=04187&amp;balance=%A7%BA%B4%D8%C5%3Cbr/%3E%A7%BA%CA%D1%C1%BE%D1%B9%B8%EC%A1%D1%B9&amp;month=4&amp;year=2020&amp;thetype=%A7%BA%CB%B9%E8%C7%C2%A7%D2%B9"/>
    <hyperlink ref="E1425" r:id="rId1418" display="http://hfo63.cfo.in.th/CheckDataDtl.aspx?orgid=04188&amp;balance=%A7%BA%B4%D8%C5%3Cbr/%3E%A7%BA%CA%D1%C1%BE%D1%B9%B8%EC%A1%D1%B9&amp;month=4&amp;year=2020&amp;thetype=%A7%BA%CB%B9%E8%C7%C2%A7%D2%B9"/>
    <hyperlink ref="E1426" r:id="rId1419" display="http://hfo63.cfo.in.th/CheckDataDtl.aspx?orgid=04188&amp;balance=%A7%BA%B4%D8%C5%3Cbr/%3E%A7%BA%CA%D1%C1%BE%D1%B9%B8%EC%A1%D1%B9&amp;month=4&amp;year=2020&amp;thetype=%A7%BA%CB%B9%E8%C7%C2%A7%D2%B9"/>
    <hyperlink ref="E1427" r:id="rId1420" display="http://hfo63.cfo.in.th/CheckDataDtl.aspx?orgid=04189&amp;balance=%A7%BA%B4%D8%C5%3Cbr/%3E%A7%BA%CA%D1%C1%BE%D1%B9%B8%EC%A1%D1%B9&amp;month=4&amp;year=2020&amp;thetype=%A7%BA%CB%B9%E8%C7%C2%A7%D2%B9"/>
    <hyperlink ref="E1428" r:id="rId1421" display="http://hfo63.cfo.in.th/CheckDataDtl.aspx?orgid=04189&amp;balance=%A7%BA%B4%D8%C5%3Cbr/%3E%A7%BA%CA%D1%C1%BE%D1%B9%B8%EC%A1%D1%B9&amp;month=4&amp;year=2020&amp;thetype=%A7%BA%CB%B9%E8%C7%C2%A7%D2%B9"/>
    <hyperlink ref="E1429" r:id="rId1422" display="http://hfo63.cfo.in.th/CheckDataDtl.aspx?orgid=04190&amp;balance=%A7%BA%B4%D8%C5%3Cbr/%3E%A7%BA%CA%D1%C1%BE%D1%B9%B8%EC%A1%D1%B9&amp;month=4&amp;year=2020&amp;thetype=%A7%BA%CB%B9%E8%C7%C2%A7%D2%B9"/>
    <hyperlink ref="E1430" r:id="rId1423" display="http://hfo63.cfo.in.th/CheckDataDtl.aspx?orgid=04190&amp;balance=%A7%BA%B4%D8%C5%3Cbr/%3E%A7%BA%CA%D1%C1%BE%D1%B9%B8%EC%A1%D1%B9&amp;month=4&amp;year=2020&amp;thetype=%A7%BA%CB%B9%E8%C7%C2%A7%D2%B9"/>
    <hyperlink ref="E1431" r:id="rId1424" display="http://hfo63.cfo.in.th/CheckDataDtl.aspx?orgid=04191&amp;balance=%A7%BA%B4%D8%C5%3Cbr/%3E%A7%BA%CA%D1%C1%BE%D1%B9%B8%EC%A1%D1%B9&amp;month=4&amp;year=2020&amp;thetype=%A7%BA%CB%B9%E8%C7%C2%A7%D2%B9"/>
    <hyperlink ref="E1432" r:id="rId1425" display="http://hfo63.cfo.in.th/CheckDataDtl.aspx?orgid=04191&amp;balance=%A7%BA%B4%D8%C5%3Cbr/%3E%A7%BA%CA%D1%C1%BE%D1%B9%B8%EC%A1%D1%B9&amp;month=4&amp;year=2020&amp;thetype=%A7%BA%CB%B9%E8%C7%C2%A7%D2%B9"/>
    <hyperlink ref="E1433" r:id="rId1426" display="http://hfo63.cfo.in.th/CheckDataDtl.aspx?orgid=04192&amp;balance=%A7%BA%B4%D8%C5%3Cbr/%3E%A7%BA%CA%D1%C1%BE%D1%B9%B8%EC%A1%D1%B9&amp;month=4&amp;year=2020&amp;thetype=%A7%BA%CB%B9%E8%C7%C2%A7%D2%B9"/>
    <hyperlink ref="E1434" r:id="rId1427" display="http://hfo63.cfo.in.th/CheckDataDtl.aspx?orgid=04192&amp;balance=%A7%BA%B4%D8%C5%3Cbr/%3E%A7%BA%CA%D1%C1%BE%D1%B9%B8%EC%A1%D1%B9&amp;month=4&amp;year=2020&amp;thetype=%A7%BA%CB%B9%E8%C7%C2%A7%D2%B9"/>
    <hyperlink ref="E1435" r:id="rId1428" display="http://hfo63.cfo.in.th/CheckDataDtl.aspx?orgid=04193&amp;balance=%A7%BA%B4%D8%C5%3Cbr/%3E%A7%BA%CA%D1%C1%BE%D1%B9%B8%EC%A1%D1%B9&amp;month=4&amp;year=2020&amp;thetype=%A7%BA%CB%B9%E8%C7%C2%A7%D2%B9"/>
    <hyperlink ref="E1436" r:id="rId1429" display="http://hfo63.cfo.in.th/CheckDataDtl.aspx?orgid=04193&amp;balance=%A7%BA%B4%D8%C5%3Cbr/%3E%A7%BA%CA%D1%C1%BE%D1%B9%B8%EC%A1%D1%B9&amp;month=4&amp;year=2020&amp;thetype=%A7%BA%CB%B9%E8%C7%C2%A7%D2%B9"/>
    <hyperlink ref="E1437" r:id="rId1430" display="http://hfo63.cfo.in.th/CheckDataDtl.aspx?orgid=04194&amp;balance=%A7%BA%B4%D8%C5%3Cbr/%3E%A7%BA%CA%D1%C1%BE%D1%B9%B8%EC%A1%D1%B9&amp;month=4&amp;year=2020&amp;thetype=%A7%BA%CB%B9%E8%C7%C2%A7%D2%B9"/>
    <hyperlink ref="E1438" r:id="rId1431" display="http://hfo63.cfo.in.th/CheckDataDtl.aspx?orgid=04194&amp;balance=%A7%BA%B4%D8%C5%3Cbr/%3E%A7%BA%CA%D1%C1%BE%D1%B9%B8%EC%A1%D1%B9&amp;month=4&amp;year=2020&amp;thetype=%A7%BA%CB%B9%E8%C7%C2%A7%D2%B9"/>
    <hyperlink ref="E1439" r:id="rId1432" display="http://hfo63.cfo.in.th/CheckDataDtl.aspx?orgid=04195&amp;balance=%A7%BA%B4%D8%C5%3Cbr/%3E%A7%BA%CA%D1%C1%BE%D1%B9%B8%EC%A1%D1%B9&amp;month=4&amp;year=2020&amp;thetype=%A7%BA%CB%B9%E8%C7%C2%A7%D2%B9"/>
    <hyperlink ref="E1440" r:id="rId1433" display="http://hfo63.cfo.in.th/CheckDataDtl.aspx?orgid=04195&amp;balance=%A7%BA%B4%D8%C5%3Cbr/%3E%A7%BA%CA%D1%C1%BE%D1%B9%B8%EC%A1%D1%B9&amp;month=4&amp;year=2020&amp;thetype=%A7%BA%CB%B9%E8%C7%C2%A7%D2%B9"/>
    <hyperlink ref="E1441" r:id="rId1434" display="http://hfo63.cfo.in.th/CheckDataDtl.aspx?orgid=04196&amp;balance=%A7%BA%B4%D8%C5%3Cbr/%3E%A7%BA%CA%D1%C1%BE%D1%B9%B8%EC%A1%D1%B9&amp;month=4&amp;year=2020&amp;thetype=%A7%BA%CB%B9%E8%C7%C2%A7%D2%B9"/>
    <hyperlink ref="E1442" r:id="rId1435" display="http://hfo63.cfo.in.th/CheckDataDtl.aspx?orgid=04196&amp;balance=%A7%BA%B4%D8%C5%3Cbr/%3E%A7%BA%CA%D1%C1%BE%D1%B9%B8%EC%A1%D1%B9&amp;month=4&amp;year=2020&amp;thetype=%A7%BA%CB%B9%E8%C7%C2%A7%D2%B9"/>
    <hyperlink ref="E1443" r:id="rId1436" display="http://hfo63.cfo.in.th/CheckDataDtl.aspx?orgid=04197&amp;balance=%A7%BA%B4%D8%C5%3Cbr/%3E%A7%BA%CA%D1%C1%BE%D1%B9%B8%EC%A1%D1%B9&amp;month=4&amp;year=2020&amp;thetype=%A7%BA%CB%B9%E8%C7%C2%A7%D2%B9"/>
    <hyperlink ref="E1444" r:id="rId1437" display="http://hfo63.cfo.in.th/CheckDataDtl.aspx?orgid=04197&amp;balance=%A7%BA%B4%D8%C5%3Cbr/%3E%A7%BA%CA%D1%C1%BE%D1%B9%B8%EC%A1%D1%B9&amp;month=4&amp;year=2020&amp;thetype=%A7%BA%CB%B9%E8%C7%C2%A7%D2%B9"/>
    <hyperlink ref="E1445" r:id="rId1438" display="http://hfo63.cfo.in.th/CheckDataDtl.aspx?orgid=04198&amp;balance=%A7%BA%B4%D8%C5%3Cbr/%3E%A7%BA%CA%D1%C1%BE%D1%B9%B8%EC%A1%D1%B9&amp;month=4&amp;year=2020&amp;thetype=%A7%BA%CB%B9%E8%C7%C2%A7%D2%B9"/>
    <hyperlink ref="E1446" r:id="rId1439" display="http://hfo63.cfo.in.th/CheckDataDtl.aspx?orgid=04198&amp;balance=%A7%BA%B4%D8%C5%3Cbr/%3E%A7%BA%CA%D1%C1%BE%D1%B9%B8%EC%A1%D1%B9&amp;month=4&amp;year=2020&amp;thetype=%A7%BA%CB%B9%E8%C7%C2%A7%D2%B9"/>
    <hyperlink ref="E1447" r:id="rId1440" display="http://hfo63.cfo.in.th/CheckDataDtl.aspx?orgid=04199&amp;balance=%A7%BA%B4%D8%C5%3Cbr/%3E%A7%BA%CA%D1%C1%BE%D1%B9%B8%EC%A1%D1%B9&amp;month=4&amp;year=2020&amp;thetype=%A7%BA%CB%B9%E8%C7%C2%A7%D2%B9"/>
    <hyperlink ref="E1448" r:id="rId1441" display="http://hfo63.cfo.in.th/CheckDataDtl.aspx?orgid=04199&amp;balance=%A7%BA%B4%D8%C5%3Cbr/%3E%A7%BA%CA%D1%C1%BE%D1%B9%B8%EC%A1%D1%B9&amp;month=4&amp;year=2020&amp;thetype=%A7%BA%CB%B9%E8%C7%C2%A7%D2%B9"/>
    <hyperlink ref="E1449" r:id="rId1442" display="http://hfo63.cfo.in.th/CheckDataDtl.aspx?orgid=04200&amp;balance=%A7%BA%B4%D8%C5%3Cbr/%3E%A7%BA%CA%D1%C1%BE%D1%B9%B8%EC%A1%D1%B9&amp;month=4&amp;year=2020&amp;thetype=%A7%BA%CB%B9%E8%C7%C2%A7%D2%B9"/>
    <hyperlink ref="E1450" r:id="rId1443" display="http://hfo63.cfo.in.th/CheckDataDtl.aspx?orgid=04200&amp;balance=%A7%BA%B4%D8%C5%3Cbr/%3E%A7%BA%CA%D1%C1%BE%D1%B9%B8%EC%A1%D1%B9&amp;month=4&amp;year=2020&amp;thetype=%A7%BA%CB%B9%E8%C7%C2%A7%D2%B9"/>
    <hyperlink ref="E1451" r:id="rId1444" display="http://hfo63.cfo.in.th/CheckDataDtl.aspx?orgid=04201&amp;balance=%A7%BA%B4%D8%C5%3Cbr/%3E%A7%BA%CA%D1%C1%BE%D1%B9%B8%EC%A1%D1%B9&amp;month=4&amp;year=2020&amp;thetype=%A7%BA%CB%B9%E8%C7%C2%A7%D2%B9"/>
    <hyperlink ref="E1452" r:id="rId1445" display="http://hfo63.cfo.in.th/CheckDataDtl.aspx?orgid=04201&amp;balance=%A7%BA%B4%D8%C5%3Cbr/%3E%A7%BA%CA%D1%C1%BE%D1%B9%B8%EC%A1%D1%B9&amp;month=4&amp;year=2020&amp;thetype=%A7%BA%CB%B9%E8%C7%C2%A7%D2%B9"/>
    <hyperlink ref="E1453" r:id="rId1446" display="http://hfo63.cfo.in.th/CheckDataDtl.aspx?orgid=04202&amp;balance=%A7%BA%B4%D8%C5%3Cbr/%3E%A7%BA%CA%D1%C1%BE%D1%B9%B8%EC%A1%D1%B9&amp;month=4&amp;year=2020&amp;thetype=%A7%BA%CB%B9%E8%C7%C2%A7%D2%B9"/>
    <hyperlink ref="E1454" r:id="rId1447" display="http://hfo63.cfo.in.th/CheckDataDtl.aspx?orgid=04202&amp;balance=%A7%BA%B4%D8%C5%3Cbr/%3E%A7%BA%CA%D1%C1%BE%D1%B9%B8%EC%A1%D1%B9&amp;month=4&amp;year=2020&amp;thetype=%A7%BA%CB%B9%E8%C7%C2%A7%D2%B9"/>
    <hyperlink ref="E1455" r:id="rId1448" display="http://hfo63.cfo.in.th/CheckDataDtl.aspx?orgid=04203&amp;balance=%A7%BA%B4%D8%C5%3Cbr/%3E%A7%BA%CA%D1%C1%BE%D1%B9%B8%EC%A1%D1%B9&amp;month=4&amp;year=2020&amp;thetype=%A7%BA%CB%B9%E8%C7%C2%A7%D2%B9"/>
    <hyperlink ref="E1456" r:id="rId1449" display="http://hfo63.cfo.in.th/CheckDataDtl.aspx?orgid=04203&amp;balance=%A7%BA%B4%D8%C5%3Cbr/%3E%A7%BA%CA%D1%C1%BE%D1%B9%B8%EC%A1%D1%B9&amp;month=4&amp;year=2020&amp;thetype=%A7%BA%CB%B9%E8%C7%C2%A7%D2%B9"/>
    <hyperlink ref="E1457" r:id="rId1450" display="http://hfo63.cfo.in.th/CheckDataDtl.aspx?orgid=04204&amp;balance=%A7%BA%B4%D8%C5%3Cbr/%3E%A7%BA%CA%D1%C1%BE%D1%B9%B8%EC%A1%D1%B9&amp;month=4&amp;year=2020&amp;thetype=%A7%BA%CB%B9%E8%C7%C2%A7%D2%B9"/>
    <hyperlink ref="E1458" r:id="rId1451" display="http://hfo63.cfo.in.th/CheckDataDtl.aspx?orgid=04204&amp;balance=%A7%BA%B4%D8%C5%3Cbr/%3E%A7%BA%CA%D1%C1%BE%D1%B9%B8%EC%A1%D1%B9&amp;month=4&amp;year=2020&amp;thetype=%A7%BA%CB%B9%E8%C7%C2%A7%D2%B9"/>
    <hyperlink ref="E1459" r:id="rId1452" display="http://hfo63.cfo.in.th/CheckDataDtl.aspx?orgid=04205&amp;balance=%A7%BA%B4%D8%C5%3Cbr/%3E%A7%BA%CA%D1%C1%BE%D1%B9%B8%EC%A1%D1%B9&amp;month=4&amp;year=2020&amp;thetype=%A7%BA%CB%B9%E8%C7%C2%A7%D2%B9"/>
    <hyperlink ref="E1460" r:id="rId1453" display="http://hfo63.cfo.in.th/CheckDataDtl.aspx?orgid=04205&amp;balance=%A7%BA%B4%D8%C5%3Cbr/%3E%A7%BA%CA%D1%C1%BE%D1%B9%B8%EC%A1%D1%B9&amp;month=4&amp;year=2020&amp;thetype=%A7%BA%CB%B9%E8%C7%C2%A7%D2%B9"/>
    <hyperlink ref="E1461" r:id="rId1454" display="http://hfo63.cfo.in.th/CheckDataDtl.aspx?orgid=04206&amp;balance=%A7%BA%B4%D8%C5%3Cbr/%3E%A7%BA%CA%D1%C1%BE%D1%B9%B8%EC%A1%D1%B9&amp;month=4&amp;year=2020&amp;thetype=%A7%BA%CB%B9%E8%C7%C2%A7%D2%B9"/>
    <hyperlink ref="E1462" r:id="rId1455" display="http://hfo63.cfo.in.th/CheckDataDtl.aspx?orgid=04206&amp;balance=%A7%BA%B4%D8%C5%3Cbr/%3E%A7%BA%CA%D1%C1%BE%D1%B9%B8%EC%A1%D1%B9&amp;month=4&amp;year=2020&amp;thetype=%A7%BA%CB%B9%E8%C7%C2%A7%D2%B9"/>
    <hyperlink ref="E1463" r:id="rId1456" display="http://hfo63.cfo.in.th/CheckDataDtl.aspx?orgid=04207&amp;balance=%A7%BA%B4%D8%C5%3Cbr/%3E%A7%BA%CA%D1%C1%BE%D1%B9%B8%EC%A1%D1%B9&amp;month=4&amp;year=2020&amp;thetype=%A7%BA%CB%B9%E8%C7%C2%A7%D2%B9"/>
    <hyperlink ref="E1464" r:id="rId1457" display="http://hfo63.cfo.in.th/CheckDataDtl.aspx?orgid=04207&amp;balance=%A7%BA%B4%D8%C5%3Cbr/%3E%A7%BA%CA%D1%C1%BE%D1%B9%B8%EC%A1%D1%B9&amp;month=4&amp;year=2020&amp;thetype=%A7%BA%CB%B9%E8%C7%C2%A7%D2%B9"/>
    <hyperlink ref="E1465" r:id="rId1458" display="http://hfo63.cfo.in.th/CheckDataDtl.aspx?orgid=04208&amp;balance=%A7%BA%B4%D8%C5%3Cbr/%3E%A7%BA%CA%D1%C1%BE%D1%B9%B8%EC%A1%D1%B9&amp;month=4&amp;year=2020&amp;thetype=%A7%BA%CB%B9%E8%C7%C2%A7%D2%B9"/>
    <hyperlink ref="E1466" r:id="rId1459" display="http://hfo63.cfo.in.th/CheckDataDtl.aspx?orgid=04208&amp;balance=%A7%BA%B4%D8%C5%3Cbr/%3E%A7%BA%CA%D1%C1%BE%D1%B9%B8%EC%A1%D1%B9&amp;month=4&amp;year=2020&amp;thetype=%A7%BA%CB%B9%E8%C7%C2%A7%D2%B9"/>
    <hyperlink ref="E1467" r:id="rId1460" display="http://hfo63.cfo.in.th/CheckDataDtl.aspx?orgid=04209&amp;balance=%A7%BA%B4%D8%C5%3Cbr/%3E%A7%BA%CA%D1%C1%BE%D1%B9%B8%EC%A1%D1%B9&amp;month=4&amp;year=2020&amp;thetype=%A7%BA%CB%B9%E8%C7%C2%A7%D2%B9"/>
    <hyperlink ref="E1468" r:id="rId1461" display="http://hfo63.cfo.in.th/CheckDataDtl.aspx?orgid=04209&amp;balance=%A7%BA%B4%D8%C5%3Cbr/%3E%A7%BA%CA%D1%C1%BE%D1%B9%B8%EC%A1%D1%B9&amp;month=4&amp;year=2020&amp;thetype=%A7%BA%CB%B9%E8%C7%C2%A7%D2%B9"/>
    <hyperlink ref="E1469" r:id="rId1462" display="http://hfo63.cfo.in.th/CheckDataDtl.aspx?orgid=04210&amp;balance=%A7%BA%B4%D8%C5%3Cbr/%3E%A7%BA%CA%D1%C1%BE%D1%B9%B8%EC%A1%D1%B9&amp;month=4&amp;year=2020&amp;thetype=%A7%BA%CB%B9%E8%C7%C2%A7%D2%B9"/>
    <hyperlink ref="E1470" r:id="rId1463" display="http://hfo63.cfo.in.th/CheckDataDtl.aspx?orgid=04210&amp;balance=%A7%BA%B4%D8%C5%3Cbr/%3E%A7%BA%CA%D1%C1%BE%D1%B9%B8%EC%A1%D1%B9&amp;month=4&amp;year=2020&amp;thetype=%A7%BA%CB%B9%E8%C7%C2%A7%D2%B9"/>
    <hyperlink ref="E1471" r:id="rId1464" display="http://hfo63.cfo.in.th/CheckDataDtl.aspx?orgid=04211&amp;balance=%A7%BA%B4%D8%C5%3Cbr/%3E%A7%BA%CA%D1%C1%BE%D1%B9%B8%EC%A1%D1%B9&amp;month=4&amp;year=2020&amp;thetype=%A7%BA%CB%B9%E8%C7%C2%A7%D2%B9"/>
    <hyperlink ref="E1472" r:id="rId1465" display="http://hfo63.cfo.in.th/CheckDataDtl.aspx?orgid=04211&amp;balance=%A7%BA%B4%D8%C5%3Cbr/%3E%A7%BA%CA%D1%C1%BE%D1%B9%B8%EC%A1%D1%B9&amp;month=4&amp;year=2020&amp;thetype=%A7%BA%CB%B9%E8%C7%C2%A7%D2%B9"/>
    <hyperlink ref="E1473" r:id="rId1466" display="http://hfo63.cfo.in.th/CheckDataDtl.aspx?orgid=04212&amp;balance=%A7%BA%B4%D8%C5%3Cbr/%3E%A7%BA%CA%D1%C1%BE%D1%B9%B8%EC%A1%D1%B9&amp;month=4&amp;year=2020&amp;thetype=%A7%BA%CB%B9%E8%C7%C2%A7%D2%B9"/>
    <hyperlink ref="E1474" r:id="rId1467" display="http://hfo63.cfo.in.th/CheckDataDtl.aspx?orgid=04212&amp;balance=%A7%BA%B4%D8%C5%3Cbr/%3E%A7%BA%CA%D1%C1%BE%D1%B9%B8%EC%A1%D1%B9&amp;month=4&amp;year=2020&amp;thetype=%A7%BA%CB%B9%E8%C7%C2%A7%D2%B9"/>
    <hyperlink ref="E1475" r:id="rId1468" display="http://hfo63.cfo.in.th/CheckDataDtl.aspx?orgid=04213&amp;balance=%A7%BA%B4%D8%C5%3Cbr/%3E%A7%BA%CA%D1%C1%BE%D1%B9%B8%EC%A1%D1%B9&amp;month=4&amp;year=2020&amp;thetype=%A7%BA%CB%B9%E8%C7%C2%A7%D2%B9"/>
    <hyperlink ref="E1476" r:id="rId1469" display="http://hfo63.cfo.in.th/CheckDataDtl.aspx?orgid=04213&amp;balance=%A7%BA%B4%D8%C5%3Cbr/%3E%A7%BA%CA%D1%C1%BE%D1%B9%B8%EC%A1%D1%B9&amp;month=4&amp;year=2020&amp;thetype=%A7%BA%CB%B9%E8%C7%C2%A7%D2%B9"/>
    <hyperlink ref="E1477" r:id="rId1470" display="http://hfo63.cfo.in.th/CheckDataDtl.aspx?orgid=04214&amp;balance=%A7%BA%B4%D8%C5%3Cbr/%3E%A7%BA%CA%D1%C1%BE%D1%B9%B8%EC%A1%D1%B9&amp;month=4&amp;year=2020&amp;thetype=%A7%BA%CB%B9%E8%C7%C2%A7%D2%B9"/>
    <hyperlink ref="E1478" r:id="rId1471" display="http://hfo63.cfo.in.th/CheckDataDtl.aspx?orgid=04214&amp;balance=%A7%BA%B4%D8%C5%3Cbr/%3E%A7%BA%CA%D1%C1%BE%D1%B9%B8%EC%A1%D1%B9&amp;month=4&amp;year=2020&amp;thetype=%A7%BA%CB%B9%E8%C7%C2%A7%D2%B9"/>
    <hyperlink ref="E1479" r:id="rId1472" display="http://hfo63.cfo.in.th/CheckDataDtl.aspx?orgid=04215&amp;balance=%A7%BA%B4%D8%C5%3Cbr/%3E%A7%BA%CA%D1%C1%BE%D1%B9%B8%EC%A1%D1%B9&amp;month=4&amp;year=2020&amp;thetype=%A7%BA%CB%B9%E8%C7%C2%A7%D2%B9"/>
    <hyperlink ref="E1480" r:id="rId1473" display="http://hfo63.cfo.in.th/CheckDataDtl.aspx?orgid=04215&amp;balance=%A7%BA%B4%D8%C5%3Cbr/%3E%A7%BA%CA%D1%C1%BE%D1%B9%B8%EC%A1%D1%B9&amp;month=4&amp;year=2020&amp;thetype=%A7%BA%CB%B9%E8%C7%C2%A7%D2%B9"/>
    <hyperlink ref="E1481" r:id="rId1474" display="http://hfo63.cfo.in.th/CheckDataDtl.aspx?orgid=04216&amp;balance=%A7%BA%B4%D8%C5%3Cbr/%3E%A7%BA%CA%D1%C1%BE%D1%B9%B8%EC%A1%D1%B9&amp;month=4&amp;year=2020&amp;thetype=%A7%BA%CB%B9%E8%C7%C2%A7%D2%B9"/>
    <hyperlink ref="E1482" r:id="rId1475" display="http://hfo63.cfo.in.th/CheckDataDtl.aspx?orgid=04216&amp;balance=%A7%BA%B4%D8%C5%3Cbr/%3E%A7%BA%CA%D1%C1%BE%D1%B9%B8%EC%A1%D1%B9&amp;month=4&amp;year=2020&amp;thetype=%A7%BA%CB%B9%E8%C7%C2%A7%D2%B9"/>
    <hyperlink ref="E1483" r:id="rId1476" display="http://hfo63.cfo.in.th/CheckDataDtl.aspx?orgid=04217&amp;balance=%A7%BA%B4%D8%C5%3Cbr/%3E%A7%BA%CA%D1%C1%BE%D1%B9%B8%EC%A1%D1%B9&amp;month=4&amp;year=2020&amp;thetype=%A7%BA%CB%B9%E8%C7%C2%A7%D2%B9"/>
    <hyperlink ref="E1484" r:id="rId1477" display="http://hfo63.cfo.in.th/CheckDataDtl.aspx?orgid=04217&amp;balance=%A7%BA%B4%D8%C5%3Cbr/%3E%A7%BA%CA%D1%C1%BE%D1%B9%B8%EC%A1%D1%B9&amp;month=4&amp;year=2020&amp;thetype=%A7%BA%CB%B9%E8%C7%C2%A7%D2%B9"/>
    <hyperlink ref="E1485" r:id="rId1478" display="http://hfo63.cfo.in.th/CheckDataDtl.aspx?orgid=04218&amp;balance=%A7%BA%B4%D8%C5%3Cbr/%3E%A7%BA%CA%D1%C1%BE%D1%B9%B8%EC%A1%D1%B9&amp;month=4&amp;year=2020&amp;thetype=%A7%BA%CB%B9%E8%C7%C2%A7%D2%B9"/>
    <hyperlink ref="E1486" r:id="rId1479" display="http://hfo63.cfo.in.th/CheckDataDtl.aspx?orgid=04218&amp;balance=%A7%BA%B4%D8%C5%3Cbr/%3E%A7%BA%CA%D1%C1%BE%D1%B9%B8%EC%A1%D1%B9&amp;month=4&amp;year=2020&amp;thetype=%A7%BA%CB%B9%E8%C7%C2%A7%D2%B9"/>
    <hyperlink ref="E1487" r:id="rId1480" display="http://hfo63.cfo.in.th/CheckDataDtl.aspx?orgid=04219&amp;balance=%A7%BA%B4%D8%C5%3Cbr/%3E%A7%BA%CA%D1%C1%BE%D1%B9%B8%EC%A1%D1%B9&amp;month=4&amp;year=2020&amp;thetype=%A7%BA%CB%B9%E8%C7%C2%A7%D2%B9"/>
    <hyperlink ref="E1488" r:id="rId1481" display="http://hfo63.cfo.in.th/CheckDataDtl.aspx?orgid=04219&amp;balance=%A7%BA%B4%D8%C5%3Cbr/%3E%A7%BA%CA%D1%C1%BE%D1%B9%B8%EC%A1%D1%B9&amp;month=4&amp;year=2020&amp;thetype=%A7%BA%CB%B9%E8%C7%C2%A7%D2%B9"/>
    <hyperlink ref="E1489" r:id="rId1482" display="http://hfo63.cfo.in.th/CheckDataDtl.aspx?orgid=04220&amp;balance=%A7%BA%B4%D8%C5%3Cbr/%3E%A7%BA%CA%D1%C1%BE%D1%B9%B8%EC%A1%D1%B9&amp;month=4&amp;year=2020&amp;thetype=%A7%BA%CB%B9%E8%C7%C2%A7%D2%B9"/>
    <hyperlink ref="E1490" r:id="rId1483" display="http://hfo63.cfo.in.th/CheckDataDtl.aspx?orgid=04220&amp;balance=%A7%BA%B4%D8%C5%3Cbr/%3E%A7%BA%CA%D1%C1%BE%D1%B9%B8%EC%A1%D1%B9&amp;month=4&amp;year=2020&amp;thetype=%A7%BA%CB%B9%E8%C7%C2%A7%D2%B9"/>
    <hyperlink ref="E1491" r:id="rId1484" display="http://hfo63.cfo.in.th/CheckDataDtl.aspx?orgid=04221&amp;balance=%A7%BA%B4%D8%C5%3Cbr/%3E%A7%BA%CA%D1%C1%BE%D1%B9%B8%EC%A1%D1%B9&amp;month=4&amp;year=2020&amp;thetype=%A7%BA%CB%B9%E8%C7%C2%A7%D2%B9"/>
    <hyperlink ref="E1492" r:id="rId1485" display="http://hfo63.cfo.in.th/CheckDataDtl.aspx?orgid=04221&amp;balance=%A7%BA%B4%D8%C5%3Cbr/%3E%A7%BA%CA%D1%C1%BE%D1%B9%B8%EC%A1%D1%B9&amp;month=4&amp;year=2020&amp;thetype=%A7%BA%CB%B9%E8%C7%C2%A7%D2%B9"/>
    <hyperlink ref="E1493" r:id="rId1486" display="http://hfo63.cfo.in.th/CheckDataDtl.aspx?orgid=04222&amp;balance=%A7%BA%B4%D8%C5%3Cbr/%3E%A7%BA%CA%D1%C1%BE%D1%B9%B8%EC%A1%D1%B9&amp;month=4&amp;year=2020&amp;thetype=%A7%BA%CB%B9%E8%C7%C2%A7%D2%B9"/>
    <hyperlink ref="E1494" r:id="rId1487" display="http://hfo63.cfo.in.th/CheckDataDtl.aspx?orgid=04222&amp;balance=%A7%BA%B4%D8%C5%3Cbr/%3E%A7%BA%CA%D1%C1%BE%D1%B9%B8%EC%A1%D1%B9&amp;month=4&amp;year=2020&amp;thetype=%A7%BA%CB%B9%E8%C7%C2%A7%D2%B9"/>
    <hyperlink ref="E1495" r:id="rId1488" display="http://hfo63.cfo.in.th/CheckDataDtl.aspx?orgid=04223&amp;balance=%A7%BA%B4%D8%C5%3Cbr/%3E%A7%BA%CA%D1%C1%BE%D1%B9%B8%EC%A1%D1%B9&amp;month=4&amp;year=2020&amp;thetype=%A7%BA%CB%B9%E8%C7%C2%A7%D2%B9"/>
    <hyperlink ref="E1496" r:id="rId1489" display="http://hfo63.cfo.in.th/CheckDataDtl.aspx?orgid=04223&amp;balance=%A7%BA%B4%D8%C5%3Cbr/%3E%A7%BA%CA%D1%C1%BE%D1%B9%B8%EC%A1%D1%B9&amp;month=4&amp;year=2020&amp;thetype=%A7%BA%CB%B9%E8%C7%C2%A7%D2%B9"/>
    <hyperlink ref="E1497" r:id="rId1490" display="http://hfo63.cfo.in.th/CheckDataDtl.aspx?orgid=04224&amp;balance=%A7%BA%B4%D8%C5%3Cbr/%3E%A7%BA%CA%D1%C1%BE%D1%B9%B8%EC%A1%D1%B9&amp;month=4&amp;year=2020&amp;thetype=%A7%BA%CB%B9%E8%C7%C2%A7%D2%B9"/>
    <hyperlink ref="E1498" r:id="rId1491" display="http://hfo63.cfo.in.th/CheckDataDtl.aspx?orgid=04224&amp;balance=%A7%BA%B4%D8%C5%3Cbr/%3E%A7%BA%CA%D1%C1%BE%D1%B9%B8%EC%A1%D1%B9&amp;month=4&amp;year=2020&amp;thetype=%A7%BA%CB%B9%E8%C7%C2%A7%D2%B9"/>
    <hyperlink ref="E1499" r:id="rId1492" display="http://hfo63.cfo.in.th/CheckDataDtl.aspx?orgid=04225&amp;balance=%A7%BA%B4%D8%C5%3Cbr/%3E%A7%BA%CA%D1%C1%BE%D1%B9%B8%EC%A1%D1%B9&amp;month=4&amp;year=2020&amp;thetype=%A7%BA%CB%B9%E8%C7%C2%A7%D2%B9"/>
    <hyperlink ref="E1500" r:id="rId1493" display="http://hfo63.cfo.in.th/CheckDataDtl.aspx?orgid=04225&amp;balance=%A7%BA%B4%D8%C5%3Cbr/%3E%A7%BA%CA%D1%C1%BE%D1%B9%B8%EC%A1%D1%B9&amp;month=4&amp;year=2020&amp;thetype=%A7%BA%CB%B9%E8%C7%C2%A7%D2%B9"/>
    <hyperlink ref="E1501" r:id="rId1494" display="http://hfo63.cfo.in.th/CheckDataDtl.aspx?orgid=04226&amp;balance=%A7%BA%B4%D8%C5%3Cbr/%3E%A7%BA%CA%D1%C1%BE%D1%B9%B8%EC%A1%D1%B9&amp;month=4&amp;year=2020&amp;thetype=%A7%BA%CB%B9%E8%C7%C2%A7%D2%B9"/>
    <hyperlink ref="E1502" r:id="rId1495" display="http://hfo63.cfo.in.th/CheckDataDtl.aspx?orgid=04226&amp;balance=%A7%BA%B4%D8%C5%3Cbr/%3E%A7%BA%CA%D1%C1%BE%D1%B9%B8%EC%A1%D1%B9&amp;month=4&amp;year=2020&amp;thetype=%A7%BA%CB%B9%E8%C7%C2%A7%D2%B9"/>
    <hyperlink ref="E1503" r:id="rId1496" display="http://hfo63.cfo.in.th/CheckDataDtl.aspx?orgid=04227&amp;balance=%A7%BA%B4%D8%C5%3Cbr/%3E%A7%BA%CA%D1%C1%BE%D1%B9%B8%EC%A1%D1%B9&amp;month=4&amp;year=2020&amp;thetype=%A7%BA%CB%B9%E8%C7%C2%A7%D2%B9"/>
    <hyperlink ref="E1504" r:id="rId1497" display="http://hfo63.cfo.in.th/CheckDataDtl.aspx?orgid=04227&amp;balance=%A7%BA%B4%D8%C5%3Cbr/%3E%A7%BA%CA%D1%C1%BE%D1%B9%B8%EC%A1%D1%B9&amp;month=4&amp;year=2020&amp;thetype=%A7%BA%CB%B9%E8%C7%C2%A7%D2%B9"/>
    <hyperlink ref="E1505" r:id="rId1498" display="http://hfo63.cfo.in.th/CheckDataDtl.aspx?orgid=04228&amp;balance=%A7%BA%B4%D8%C5%3Cbr/%3E%A7%BA%CA%D1%C1%BE%D1%B9%B8%EC%A1%D1%B9&amp;month=4&amp;year=2020&amp;thetype=%A7%BA%CB%B9%E8%C7%C2%A7%D2%B9"/>
    <hyperlink ref="E1506" r:id="rId1499" display="http://hfo63.cfo.in.th/CheckDataDtl.aspx?orgid=04228&amp;balance=%A7%BA%B4%D8%C5%3Cbr/%3E%A7%BA%CA%D1%C1%BE%D1%B9%B8%EC%A1%D1%B9&amp;month=4&amp;year=2020&amp;thetype=%A7%BA%CB%B9%E8%C7%C2%A7%D2%B9"/>
    <hyperlink ref="E1507" r:id="rId1500" display="http://hfo63.cfo.in.th/CheckDataDtl.aspx?orgid=04229&amp;balance=%A7%BA%B4%D8%C5%3Cbr/%3E%A7%BA%CA%D1%C1%BE%D1%B9%B8%EC%A1%D1%B9&amp;month=4&amp;year=2020&amp;thetype=%A7%BA%CB%B9%E8%C7%C2%A7%D2%B9"/>
    <hyperlink ref="E1508" r:id="rId1501" display="http://hfo63.cfo.in.th/CheckDataDtl.aspx?orgid=04229&amp;balance=%A7%BA%B4%D8%C5%3Cbr/%3E%A7%BA%CA%D1%C1%BE%D1%B9%B8%EC%A1%D1%B9&amp;month=4&amp;year=2020&amp;thetype=%A7%BA%CB%B9%E8%C7%C2%A7%D2%B9"/>
    <hyperlink ref="E1509" r:id="rId1502" display="http://hfo63.cfo.in.th/CheckDataDtl.aspx?orgid=04230&amp;balance=%A7%BA%B4%D8%C5%3Cbr/%3E%A7%BA%CA%D1%C1%BE%D1%B9%B8%EC%A1%D1%B9&amp;month=4&amp;year=2020&amp;thetype=%A7%BA%CB%B9%E8%C7%C2%A7%D2%B9"/>
    <hyperlink ref="E1510" r:id="rId1503" display="http://hfo63.cfo.in.th/CheckDataDtl.aspx?orgid=04230&amp;balance=%A7%BA%B4%D8%C5%3Cbr/%3E%A7%BA%CA%D1%C1%BE%D1%B9%B8%EC%A1%D1%B9&amp;month=4&amp;year=2020&amp;thetype=%A7%BA%CB%B9%E8%C7%C2%A7%D2%B9"/>
    <hyperlink ref="E1511" r:id="rId1504" display="http://hfo63.cfo.in.th/CheckDataDtl.aspx?orgid=04231&amp;balance=%A7%BA%B4%D8%C5%3Cbr/%3E%A7%BA%CA%D1%C1%BE%D1%B9%B8%EC%A1%D1%B9&amp;month=4&amp;year=2020&amp;thetype=%A7%BA%CB%B9%E8%C7%C2%A7%D2%B9"/>
    <hyperlink ref="E1512" r:id="rId1505" display="http://hfo63.cfo.in.th/CheckDataDtl.aspx?orgid=04231&amp;balance=%A7%BA%B4%D8%C5%3Cbr/%3E%A7%BA%CA%D1%C1%BE%D1%B9%B8%EC%A1%D1%B9&amp;month=4&amp;year=2020&amp;thetype=%A7%BA%CB%B9%E8%C7%C2%A7%D2%B9"/>
    <hyperlink ref="E1513" r:id="rId1506" display="http://hfo63.cfo.in.th/CheckDataDtl.aspx?orgid=04232&amp;balance=%A7%BA%B4%D8%C5%3Cbr/%3E%A7%BA%CA%D1%C1%BE%D1%B9%B8%EC%A1%D1%B9&amp;month=4&amp;year=2020&amp;thetype=%A7%BA%CB%B9%E8%C7%C2%A7%D2%B9"/>
    <hyperlink ref="E1514" r:id="rId1507" display="http://hfo63.cfo.in.th/CheckDataDtl.aspx?orgid=04232&amp;balance=%A7%BA%B4%D8%C5%3Cbr/%3E%A7%BA%CA%D1%C1%BE%D1%B9%B8%EC%A1%D1%B9&amp;month=4&amp;year=2020&amp;thetype=%A7%BA%CB%B9%E8%C7%C2%A7%D2%B9"/>
    <hyperlink ref="E1515" r:id="rId1508" display="http://hfo63.cfo.in.th/CheckDataDtl.aspx?orgid=04233&amp;balance=%A7%BA%B4%D8%C5%3Cbr/%3E%A7%BA%CA%D1%C1%BE%D1%B9%B8%EC%A1%D1%B9&amp;month=4&amp;year=2020&amp;thetype=%A7%BA%CB%B9%E8%C7%C2%A7%D2%B9"/>
    <hyperlink ref="E1516" r:id="rId1509" display="http://hfo63.cfo.in.th/CheckDataDtl.aspx?orgid=04233&amp;balance=%A7%BA%B4%D8%C5%3Cbr/%3E%A7%BA%CA%D1%C1%BE%D1%B9%B8%EC%A1%D1%B9&amp;month=4&amp;year=2020&amp;thetype=%A7%BA%CB%B9%E8%C7%C2%A7%D2%B9"/>
    <hyperlink ref="E1517" r:id="rId1510" display="http://hfo63.cfo.in.th/CheckDataDtl.aspx?orgid=04234&amp;balance=%A7%BA%B4%D8%C5%3Cbr/%3E%A7%BA%CA%D1%C1%BE%D1%B9%B8%EC%A1%D1%B9&amp;month=4&amp;year=2020&amp;thetype=%A7%BA%CB%B9%E8%C7%C2%A7%D2%B9"/>
    <hyperlink ref="E1518" r:id="rId1511" display="http://hfo63.cfo.in.th/CheckDataDtl.aspx?orgid=04234&amp;balance=%A7%BA%B4%D8%C5%3Cbr/%3E%A7%BA%CA%D1%C1%BE%D1%B9%B8%EC%A1%D1%B9&amp;month=4&amp;year=2020&amp;thetype=%A7%BA%CB%B9%E8%C7%C2%A7%D2%B9"/>
    <hyperlink ref="E1519" r:id="rId1512" display="http://hfo63.cfo.in.th/CheckDataDtl.aspx?orgid=04235&amp;balance=%A7%BA%B4%D8%C5%3Cbr/%3E%A7%BA%CA%D1%C1%BE%D1%B9%B8%EC%A1%D1%B9&amp;month=4&amp;year=2020&amp;thetype=%A7%BA%CB%B9%E8%C7%C2%A7%D2%B9"/>
    <hyperlink ref="E1520" r:id="rId1513" display="http://hfo63.cfo.in.th/CheckDataDtl.aspx?orgid=04235&amp;balance=%A7%BA%B4%D8%C5%3Cbr/%3E%A7%BA%CA%D1%C1%BE%D1%B9%B8%EC%A1%D1%B9&amp;month=4&amp;year=2020&amp;thetype=%A7%BA%CB%B9%E8%C7%C2%A7%D2%B9"/>
    <hyperlink ref="E1521" r:id="rId1514" display="http://hfo63.cfo.in.th/CheckDataDtl.aspx?orgid=04236&amp;balance=%A7%BA%B4%D8%C5%3Cbr/%3E%A7%BA%CA%D1%C1%BE%D1%B9%B8%EC%A1%D1%B9&amp;month=4&amp;year=2020&amp;thetype=%A7%BA%CB%B9%E8%C7%C2%A7%D2%B9"/>
    <hyperlink ref="E1522" r:id="rId1515" display="http://hfo63.cfo.in.th/CheckDataDtl.aspx?orgid=04236&amp;balance=%A7%BA%B4%D8%C5%3Cbr/%3E%A7%BA%CA%D1%C1%BE%D1%B9%B8%EC%A1%D1%B9&amp;month=4&amp;year=2020&amp;thetype=%A7%BA%CB%B9%E8%C7%C2%A7%D2%B9"/>
    <hyperlink ref="E1523" r:id="rId1516" display="http://hfo63.cfo.in.th/CheckDataDtl.aspx?orgid=04237&amp;balance=%A7%BA%B4%D8%C5%3Cbr/%3E%A7%BA%CA%D1%C1%BE%D1%B9%B8%EC%A1%D1%B9&amp;month=4&amp;year=2020&amp;thetype=%A7%BA%CB%B9%E8%C7%C2%A7%D2%B9"/>
    <hyperlink ref="E1524" r:id="rId1517" display="http://hfo63.cfo.in.th/CheckDataDtl.aspx?orgid=04237&amp;balance=%A7%BA%B4%D8%C5%3Cbr/%3E%A7%BA%CA%D1%C1%BE%D1%B9%B8%EC%A1%D1%B9&amp;month=4&amp;year=2020&amp;thetype=%A7%BA%CB%B9%E8%C7%C2%A7%D2%B9"/>
    <hyperlink ref="E1525" r:id="rId1518" display="http://hfo63.cfo.in.th/CheckDataDtl.aspx?orgid=04238&amp;balance=%A7%BA%B4%D8%C5%3Cbr/%3E%A7%BA%CA%D1%C1%BE%D1%B9%B8%EC%A1%D1%B9&amp;month=4&amp;year=2020&amp;thetype=%A7%BA%CB%B9%E8%C7%C2%A7%D2%B9"/>
    <hyperlink ref="E1526" r:id="rId1519" display="http://hfo63.cfo.in.th/CheckDataDtl.aspx?orgid=04238&amp;balance=%A7%BA%B4%D8%C5%3Cbr/%3E%A7%BA%CA%D1%C1%BE%D1%B9%B8%EC%A1%D1%B9&amp;month=4&amp;year=2020&amp;thetype=%A7%BA%CB%B9%E8%C7%C2%A7%D2%B9"/>
    <hyperlink ref="E1527" r:id="rId1520" display="http://hfo63.cfo.in.th/CheckDataDtl.aspx?orgid=04239&amp;balance=%A7%BA%B4%D8%C5%3Cbr/%3E%A7%BA%CA%D1%C1%BE%D1%B9%B8%EC%A1%D1%B9&amp;month=4&amp;year=2020&amp;thetype=%A7%BA%CB%B9%E8%C7%C2%A7%D2%B9"/>
    <hyperlink ref="E1528" r:id="rId1521" display="http://hfo63.cfo.in.th/CheckDataDtl.aspx?orgid=04239&amp;balance=%A7%BA%B4%D8%C5%3Cbr/%3E%A7%BA%CA%D1%C1%BE%D1%B9%B8%EC%A1%D1%B9&amp;month=4&amp;year=2020&amp;thetype=%A7%BA%CB%B9%E8%C7%C2%A7%D2%B9"/>
    <hyperlink ref="E1529" r:id="rId1522" display="http://hfo63.cfo.in.th/CheckDataDtl.aspx?orgid=04240&amp;balance=%A7%BA%B4%D8%C5%3Cbr/%3E%A7%BA%CA%D1%C1%BE%D1%B9%B8%EC%A1%D1%B9&amp;month=4&amp;year=2020&amp;thetype=%A7%BA%CB%B9%E8%C7%C2%A7%D2%B9"/>
    <hyperlink ref="E1530" r:id="rId1523" display="http://hfo63.cfo.in.th/CheckDataDtl.aspx?orgid=04240&amp;balance=%A7%BA%B4%D8%C5%3Cbr/%3E%A7%BA%CA%D1%C1%BE%D1%B9%B8%EC%A1%D1%B9&amp;month=4&amp;year=2020&amp;thetype=%A7%BA%CB%B9%E8%C7%C2%A7%D2%B9"/>
    <hyperlink ref="E1531" r:id="rId1524" display="http://hfo63.cfo.in.th/CheckDataDtl.aspx?orgid=04241&amp;balance=%A7%BA%B4%D8%C5%3Cbr/%3E%A7%BA%CA%D1%C1%BE%D1%B9%B8%EC%A1%D1%B9&amp;month=4&amp;year=2020&amp;thetype=%A7%BA%CB%B9%E8%C7%C2%A7%D2%B9"/>
    <hyperlink ref="E1532" r:id="rId1525" display="http://hfo63.cfo.in.th/CheckDataDtl.aspx?orgid=04241&amp;balance=%A7%BA%B4%D8%C5%3Cbr/%3E%A7%BA%CA%D1%C1%BE%D1%B9%B8%EC%A1%D1%B9&amp;month=4&amp;year=2020&amp;thetype=%A7%BA%CB%B9%E8%C7%C2%A7%D2%B9"/>
    <hyperlink ref="E1533" r:id="rId1526" display="http://hfo63.cfo.in.th/CheckDataDtl.aspx?orgid=04242&amp;balance=%A7%BA%B4%D8%C5%3Cbr/%3E%A7%BA%CA%D1%C1%BE%D1%B9%B8%EC%A1%D1%B9&amp;month=4&amp;year=2020&amp;thetype=%A7%BA%CB%B9%E8%C7%C2%A7%D2%B9"/>
    <hyperlink ref="E1534" r:id="rId1527" display="http://hfo63.cfo.in.th/CheckDataDtl.aspx?orgid=04242&amp;balance=%A7%BA%B4%D8%C5%3Cbr/%3E%A7%BA%CA%D1%C1%BE%D1%B9%B8%EC%A1%D1%B9&amp;month=4&amp;year=2020&amp;thetype=%A7%BA%CB%B9%E8%C7%C2%A7%D2%B9"/>
    <hyperlink ref="E1535" r:id="rId1528" display="http://hfo63.cfo.in.th/CheckDataDtl.aspx?orgid=04243&amp;balance=%A7%BA%B4%D8%C5%3Cbr/%3E%A7%BA%CA%D1%C1%BE%D1%B9%B8%EC%A1%D1%B9&amp;month=4&amp;year=2020&amp;thetype=%A7%BA%CB%B9%E8%C7%C2%A7%D2%B9"/>
    <hyperlink ref="E1536" r:id="rId1529" display="http://hfo63.cfo.in.th/CheckDataDtl.aspx?orgid=04243&amp;balance=%A7%BA%B4%D8%C5%3Cbr/%3E%A7%BA%CA%D1%C1%BE%D1%B9%B8%EC%A1%D1%B9&amp;month=4&amp;year=2020&amp;thetype=%A7%BA%CB%B9%E8%C7%C2%A7%D2%B9"/>
    <hyperlink ref="E1537" r:id="rId1530" display="http://hfo63.cfo.in.th/CheckDataDtl.aspx?orgid=04244&amp;balance=%A7%BA%B4%D8%C5%3Cbr/%3E%A7%BA%CA%D1%C1%BE%D1%B9%B8%EC%A1%D1%B9&amp;month=4&amp;year=2020&amp;thetype=%A7%BA%CB%B9%E8%C7%C2%A7%D2%B9"/>
    <hyperlink ref="E1538" r:id="rId1531" display="http://hfo63.cfo.in.th/CheckDataDtl.aspx?orgid=04244&amp;balance=%A7%BA%B4%D8%C5%3Cbr/%3E%A7%BA%CA%D1%C1%BE%D1%B9%B8%EC%A1%D1%B9&amp;month=4&amp;year=2020&amp;thetype=%A7%BA%CB%B9%E8%C7%C2%A7%D2%B9"/>
    <hyperlink ref="E1539" r:id="rId1532" display="http://hfo63.cfo.in.th/CheckDataDtl.aspx?orgid=04245&amp;balance=%A7%BA%B4%D8%C5%3Cbr/%3E%A7%BA%CA%D1%C1%BE%D1%B9%B8%EC%A1%D1%B9&amp;month=4&amp;year=2020&amp;thetype=%A7%BA%CB%B9%E8%C7%C2%A7%D2%B9"/>
    <hyperlink ref="E1540" r:id="rId1533" display="http://hfo63.cfo.in.th/CheckDataDtl.aspx?orgid=04245&amp;balance=%A7%BA%B4%D8%C5%3Cbr/%3E%A7%BA%CA%D1%C1%BE%D1%B9%B8%EC%A1%D1%B9&amp;month=4&amp;year=2020&amp;thetype=%A7%BA%CB%B9%E8%C7%C2%A7%D2%B9"/>
    <hyperlink ref="E1541" r:id="rId1534" display="http://hfo63.cfo.in.th/CheckDataDtl.aspx?orgid=04246&amp;balance=%A7%BA%B4%D8%C5%3Cbr/%3E%A7%BA%CA%D1%C1%BE%D1%B9%B8%EC%A1%D1%B9&amp;month=4&amp;year=2020&amp;thetype=%A7%BA%CB%B9%E8%C7%C2%A7%D2%B9"/>
    <hyperlink ref="E1542" r:id="rId1535" display="http://hfo63.cfo.in.th/CheckDataDtl.aspx?orgid=04246&amp;balance=%A7%BA%B4%D8%C5%3Cbr/%3E%A7%BA%CA%D1%C1%BE%D1%B9%B8%EC%A1%D1%B9&amp;month=4&amp;year=2020&amp;thetype=%A7%BA%CB%B9%E8%C7%C2%A7%D2%B9"/>
    <hyperlink ref="E1543" r:id="rId1536" display="http://hfo63.cfo.in.th/CheckDataDtl.aspx?orgid=04247&amp;balance=%A7%BA%B4%D8%C5%3Cbr/%3E%A7%BA%CA%D1%C1%BE%D1%B9%B8%EC%A1%D1%B9&amp;month=4&amp;year=2020&amp;thetype=%A7%BA%CB%B9%E8%C7%C2%A7%D2%B9"/>
    <hyperlink ref="E1544" r:id="rId1537" display="http://hfo63.cfo.in.th/CheckDataDtl.aspx?orgid=04247&amp;balance=%A7%BA%B4%D8%C5%3Cbr/%3E%A7%BA%CA%D1%C1%BE%D1%B9%B8%EC%A1%D1%B9&amp;month=4&amp;year=2020&amp;thetype=%A7%BA%CB%B9%E8%C7%C2%A7%D2%B9"/>
    <hyperlink ref="E1545" r:id="rId1538" display="http://hfo63.cfo.in.th/CheckDataDtl.aspx?orgid=10704&amp;balance=%A7%BA%B4%D8%C5%3Cbr/%3E%A7%BA%CA%D1%C1%BE%D1%B9%B8%EC%A1%D1%B9&amp;month=4&amp;year=2020&amp;thetype=%A7%BA%CB%B9%E8%C7%C2%A7%D2%B9"/>
    <hyperlink ref="E1546" r:id="rId1539" display="http://hfo63.cfo.in.th/CheckDataDtl.aspx?orgid=10704&amp;balance=%A7%BA%B4%D8%C5%3Cbr/%3E%A7%BA%CA%D1%C1%BE%D1%B9%B8%EC%A1%D1%B9&amp;month=4&amp;year=2020&amp;thetype=%A7%BA%CB%B9%E8%C7%C2%A7%D2%B9"/>
    <hyperlink ref="E1547" r:id="rId1540" display="http://hfo63.cfo.in.th/CheckDataDtl.aspx?orgid=10991&amp;balance=%A7%BA%B4%D8%C5%3Cbr/%3E%A7%BA%CA%D1%C1%BE%D1%B9%B8%EC%A1%D1%B9&amp;month=4&amp;year=2020&amp;thetype=%A7%BA%CB%B9%E8%C7%C2%A7%D2%B9"/>
    <hyperlink ref="E1548" r:id="rId1541" display="http://hfo63.cfo.in.th/CheckDataDtl.aspx?orgid=10991&amp;balance=%A7%BA%B4%D8%C5%3Cbr/%3E%A7%BA%CA%D1%C1%BE%D1%B9%B8%EC%A1%D1%B9&amp;month=4&amp;year=2020&amp;thetype=%A7%BA%CB%B9%E8%C7%C2%A7%D2%B9"/>
    <hyperlink ref="E1549" r:id="rId1542" display="http://hfo63.cfo.in.th/CheckDataDtl.aspx?orgid=10992&amp;balance=%A7%BA%B4%D8%C5%3Cbr/%3E%A7%BA%CA%D1%C1%BE%D1%B9%B8%EC%A1%D1%B9&amp;month=4&amp;year=2020&amp;thetype=%A7%BA%CB%B9%E8%C7%C2%A7%D2%B9"/>
    <hyperlink ref="E1550" r:id="rId1543" display="http://hfo63.cfo.in.th/CheckDataDtl.aspx?orgid=10992&amp;balance=%A7%BA%B4%D8%C5%3Cbr/%3E%A7%BA%CA%D1%C1%BE%D1%B9%B8%EC%A1%D1%B9&amp;month=4&amp;year=2020&amp;thetype=%A7%BA%CB%B9%E8%C7%C2%A7%D2%B9"/>
    <hyperlink ref="E1551" r:id="rId1544" display="http://hfo63.cfo.in.th/CheckDataDtl.aspx?orgid=10993&amp;balance=%A7%BA%B4%D8%C5%3Cbr/%3E%A7%BA%CA%D1%C1%BE%D1%B9%B8%EC%A1%D1%B9&amp;month=4&amp;year=2020&amp;thetype=%A7%BA%CB%B9%E8%C7%C2%A7%D2%B9"/>
    <hyperlink ref="E1552" r:id="rId1545" display="http://hfo63.cfo.in.th/CheckDataDtl.aspx?orgid=10993&amp;balance=%A7%BA%B4%D8%C5%3Cbr/%3E%A7%BA%CA%D1%C1%BE%D1%B9%B8%EC%A1%D1%B9&amp;month=4&amp;year=2020&amp;thetype=%A7%BA%CB%B9%E8%C7%C2%A7%D2%B9"/>
    <hyperlink ref="E1553" r:id="rId1546" display="http://hfo63.cfo.in.th/CheckDataDtl.aspx?orgid=10994&amp;balance=%A7%BA%B4%D8%C5%3Cbr/%3E%A7%BA%CA%D1%C1%BE%D1%B9%B8%EC%A1%D1%B9&amp;month=4&amp;year=2020&amp;thetype=%A7%BA%CB%B9%E8%C7%C2%A7%D2%B9"/>
    <hyperlink ref="E1554" r:id="rId1547" display="http://hfo63.cfo.in.th/CheckDataDtl.aspx?orgid=10994&amp;balance=%A7%BA%B4%D8%C5%3Cbr/%3E%A7%BA%CA%D1%C1%BE%D1%B9%B8%EC%A1%D1%B9&amp;month=4&amp;year=2020&amp;thetype=%A7%BA%CB%B9%E8%C7%C2%A7%D2%B9"/>
    <hyperlink ref="E1555" r:id="rId1548" display="http://hfo63.cfo.in.th/CheckDataDtl.aspx?orgid=11741&amp;balance=%A7%BA%B4%D8%C5%3Cbr/%3E%A7%BA%CA%D1%C1%BE%D1%B9%B8%EC%A1%D1%B9&amp;month=4&amp;year=2020&amp;thetype=%A7%BA%CB%B9%E8%C7%C2%A7%D2%B9"/>
    <hyperlink ref="E1556" r:id="rId1549" display="http://hfo63.cfo.in.th/CheckDataDtl.aspx?orgid=11741&amp;balance=%A7%BA%B4%D8%C5%3Cbr/%3E%A7%BA%CA%D1%C1%BE%D1%B9%B8%EC%A1%D1%B9&amp;month=4&amp;year=2020&amp;thetype=%A7%BA%CB%B9%E8%C7%C2%A7%D2%B9"/>
    <hyperlink ref="E1557" r:id="rId1550" display="http://hfo63.cfo.in.th/CheckDataDtl.aspx?orgid=13892&amp;balance=%A7%BA%B4%D8%C5%3Cbr/%3E%A7%BA%CA%D1%C1%BE%D1%B9%B8%EC%A1%D1%B9&amp;month=4&amp;year=2020&amp;thetype=%A7%BA%CB%B9%E8%C7%C2%A7%D2%B9"/>
    <hyperlink ref="E1558" r:id="rId1551" display="http://hfo63.cfo.in.th/CheckDataDtl.aspx?orgid=13892&amp;balance=%A7%BA%B4%D8%C5%3Cbr/%3E%A7%BA%CA%D1%C1%BE%D1%B9%B8%EC%A1%D1%B9&amp;month=4&amp;year=2020&amp;thetype=%A7%BA%CB%B9%E8%C7%C2%A7%D2%B9"/>
    <hyperlink ref="E1559" r:id="rId1552" display="http://hfo63.cfo.in.th/CheckDataDtl.aspx?orgid=13893&amp;balance=%A7%BA%B4%D8%C5%3Cbr/%3E%A7%BA%CA%D1%C1%BE%D1%B9%B8%EC%A1%D1%B9&amp;month=4&amp;year=2020&amp;thetype=%A7%BA%CB%B9%E8%C7%C2%A7%D2%B9"/>
    <hyperlink ref="E1560" r:id="rId1553" display="http://hfo63.cfo.in.th/CheckDataDtl.aspx?orgid=13893&amp;balance=%A7%BA%B4%D8%C5%3Cbr/%3E%A7%BA%CA%D1%C1%BE%D1%B9%B8%EC%A1%D1%B9&amp;month=4&amp;year=2020&amp;thetype=%A7%BA%CB%B9%E8%C7%C2%A7%D2%B9"/>
    <hyperlink ref="E1561" r:id="rId1554" display="http://hfo63.cfo.in.th/CheckDataDtl.aspx?orgid=13895&amp;balance=%A7%BA%B4%D8%C5%3Cbr/%3E%A7%BA%CA%D1%C1%BE%D1%B9%B8%EC%A1%D1%B9&amp;month=4&amp;year=2020&amp;thetype=%A7%BA%CB%B9%E8%C7%C2%A7%D2%B9"/>
    <hyperlink ref="E1562" r:id="rId1555" display="http://hfo63.cfo.in.th/CheckDataDtl.aspx?orgid=13895&amp;balance=%A7%BA%B4%D8%C5%3Cbr/%3E%A7%BA%CA%D1%C1%BE%D1%B9%B8%EC%A1%D1%B9&amp;month=4&amp;year=2020&amp;thetype=%A7%BA%CB%B9%E8%C7%C2%A7%D2%B9"/>
    <hyperlink ref="E1563" r:id="rId1556" display="http://hfo63.cfo.in.th/CheckDataDtl.aspx?orgid=14864&amp;balance=%A7%BA%B4%D8%C5%3Cbr/%3E%A7%BA%CA%D1%C1%BE%D1%B9%B8%EC%A1%D1%B9&amp;month=4&amp;year=2020&amp;thetype=%A7%BA%CB%B9%E8%C7%C2%A7%D2%B9"/>
    <hyperlink ref="E1564" r:id="rId1557" display="http://hfo63.cfo.in.th/CheckDataDtl.aspx?orgid=14864&amp;balance=%A7%BA%B4%D8%C5%3Cbr/%3E%A7%BA%CA%D1%C1%BE%D1%B9%B8%EC%A1%D1%B9&amp;month=4&amp;year=2020&amp;thetype=%A7%BA%CB%B9%E8%C7%C2%A7%D2%B9"/>
    <hyperlink ref="E1565" r:id="rId1558" display="http://hfo63.cfo.in.th/CheckDataDtl.aspx?orgid=23367&amp;balance=%A7%BA%B4%D8%C5%3Cbr/%3E%A7%BA%CA%D1%C1%BE%D1%B9%B8%EC%A1%D1%B9&amp;month=4&amp;year=2020&amp;thetype=%A7%BA%CB%B9%E8%C7%C2%A7%D2%B9"/>
    <hyperlink ref="E1566" r:id="rId1559" display="http://hfo63.cfo.in.th/CheckDataDtl.aspx?orgid=23367&amp;balance=%A7%BA%B4%D8%C5%3Cbr/%3E%A7%BA%CA%D1%C1%BE%D1%B9%B8%EC%A1%D1%B9&amp;month=4&amp;year=2020&amp;thetype=%A7%BA%CB%B9%E8%C7%C2%A7%D2%B9"/>
    <hyperlink ref="E1567" r:id="rId1560" display="http://hfo63.cfo.in.th/CheckDataDtl.aspx?orgid=00397&amp;balance=&amp;month=4&amp;year=2020&amp;thetype=%A7%BA%CB%B9%E8%C7%C2%A7%D2%B9"/>
    <hyperlink ref="E1568" r:id="rId1561" display="http://hfo63.cfo.in.th/CheckDataDtl.aspx?orgid=00398&amp;balance=&amp;month=4&amp;year=2020&amp;thetype=%A7%BA%CB%B9%E8%C7%C2%A7%D2%B9"/>
    <hyperlink ref="E1569" r:id="rId1562" display="http://hfo63.cfo.in.th/CheckDataDtl.aspx?orgid=00399&amp;balance=&amp;month=4&amp;year=2020&amp;thetype=%A7%BA%CB%B9%E8%C7%C2%A7%D2%B9"/>
    <hyperlink ref="E1570" r:id="rId1563" display="http://hfo63.cfo.in.th/CheckDataDtl.aspx?orgid=00400&amp;balance=&amp;month=4&amp;year=2020&amp;thetype=%A7%BA%CB%B9%E8%C7%C2%A7%D2%B9"/>
    <hyperlink ref="E1571" r:id="rId1564" display="http://hfo63.cfo.in.th/CheckDataDtl.aspx?orgid=00401&amp;balance=&amp;month=4&amp;year=2020&amp;thetype=%A7%BA%CB%B9%E8%C7%C2%A7%D2%B9"/>
    <hyperlink ref="E1572" r:id="rId1565" display="http://hfo63.cfo.in.th/CheckDataDtl.aspx?orgid=00402&amp;balance=&amp;month=4&amp;year=2020&amp;thetype=%A7%BA%CB%B9%E8%C7%C2%A7%D2%B9"/>
    <hyperlink ref="E1573" r:id="rId1566" display="http://hfo63.cfo.in.th/CheckDataDtl.aspx?orgid=00403&amp;balance=&amp;month=4&amp;year=2020&amp;thetype=%A7%BA%CB%B9%E8%C7%C2%A7%D2%B9"/>
    <hyperlink ref="E1574" r:id="rId1567" display="http://hfo63.cfo.in.th/CheckDataDtl.aspx?orgid=00404&amp;balance=&amp;month=4&amp;year=2020&amp;thetype=%A7%BA%CB%B9%E8%C7%C2%A7%D2%B9"/>
    <hyperlink ref="E1575" r:id="rId1568" display="http://hfo63.cfo.in.th/CheckDataDtl.aspx?orgid=00405&amp;balance=&amp;month=4&amp;year=2020&amp;thetype=%A7%BA%CB%B9%E8%C7%C2%A7%D2%B9"/>
    <hyperlink ref="E1576" r:id="rId1569" display="http://hfo63.cfo.in.th/CheckDataDtl.aspx?orgid=00406&amp;balance=&amp;month=4&amp;year=2020&amp;thetype=%A7%BA%CB%B9%E8%C7%C2%A7%D2%B9"/>
    <hyperlink ref="E1577" r:id="rId1570" display="http://hfo63.cfo.in.th/CheckDataDtl.aspx?orgid=00407&amp;balance=&amp;month=4&amp;year=2020&amp;thetype=%A7%BA%CB%B9%E8%C7%C2%A7%D2%B9"/>
    <hyperlink ref="E1578" r:id="rId1571" display="http://hfo63.cfo.in.th/CheckDataDtl.aspx?orgid=00408&amp;balance=%A7%BA%B4%D8%C5%3Cbr/%3E%A7%BA%CA%D1%C1%BE%D1%B9%B8%EC%A1%D1%B9&amp;month=4&amp;year=2020&amp;thetype=%A7%BA%CB%B9%E8%C7%C2%A7%D2%B9"/>
    <hyperlink ref="E1579" r:id="rId1572" display="http://hfo63.cfo.in.th/CheckDataDtl.aspx?orgid=00408&amp;balance=%A7%BA%B4%D8%C5%3Cbr/%3E%A7%BA%CA%D1%C1%BE%D1%B9%B8%EC%A1%D1%B9&amp;month=4&amp;year=2020&amp;thetype=%A7%BA%CB%B9%E8%C7%C2%A7%D2%B9"/>
    <hyperlink ref="E1580" r:id="rId1573" display="http://hfo63.cfo.in.th/CheckDataDtl.aspx?orgid=00409&amp;balance=&amp;month=4&amp;year=2020&amp;thetype=%A7%BA%CB%B9%E8%C7%C2%A7%D2%B9"/>
    <hyperlink ref="E1581" r:id="rId1574" display="http://hfo63.cfo.in.th/CheckDataDtl.aspx?orgid=00410&amp;balance=&amp;month=4&amp;year=2020&amp;thetype=%A7%BA%CB%B9%E8%C7%C2%A7%D2%B9"/>
    <hyperlink ref="E1582" r:id="rId1575" display="http://hfo63.cfo.in.th/CheckDataDtl.aspx?orgid=00411&amp;balance=&amp;month=4&amp;year=2020&amp;thetype=%A7%BA%CB%B9%E8%C7%C2%A7%D2%B9"/>
    <hyperlink ref="E1583" r:id="rId1576" display="http://hfo63.cfo.in.th/CheckDataDtl.aspx?orgid=00412&amp;balance=&amp;month=4&amp;year=2020&amp;thetype=%A7%BA%CB%B9%E8%C7%C2%A7%D2%B9"/>
    <hyperlink ref="E1584" r:id="rId1577" display="http://hfo63.cfo.in.th/CheckDataDtl.aspx?orgid=00413&amp;balance=&amp;month=4&amp;year=2020&amp;thetype=%A7%BA%CB%B9%E8%C7%C2%A7%D2%B9"/>
    <hyperlink ref="E1585" r:id="rId1578" display="http://hfo63.cfo.in.th/CheckDataDtl.aspx?orgid=00414&amp;balance=&amp;month=4&amp;year=2020&amp;thetype=%A7%BA%CB%B9%E8%C7%C2%A7%D2%B9"/>
    <hyperlink ref="E1586" r:id="rId1579" display="http://hfo63.cfo.in.th/CheckDataDtl.aspx?orgid=00415&amp;balance=&amp;month=4&amp;year=2020&amp;thetype=%A7%BA%CB%B9%E8%C7%C2%A7%D2%B9"/>
    <hyperlink ref="E1587" r:id="rId1580" display="http://hfo63.cfo.in.th/CheckDataDtl.aspx?orgid=04481&amp;balance=%A7%BA%B4%D8%C5%3Cbr/%3E%A7%BA%CA%D1%C1%BE%D1%B9%B8%EC%A1%D1%B9&amp;month=4&amp;year=2020&amp;thetype=%A7%BA%CB%B9%E8%C7%C2%A7%D2%B9"/>
    <hyperlink ref="E1588" r:id="rId1581" display="http://hfo63.cfo.in.th/CheckDataDtl.aspx?orgid=04481&amp;balance=%A7%BA%B4%D8%C5%3Cbr/%3E%A7%BA%CA%D1%C1%BE%D1%B9%B8%EC%A1%D1%B9&amp;month=4&amp;year=2020&amp;thetype=%A7%BA%CB%B9%E8%C7%C2%A7%D2%B9"/>
    <hyperlink ref="E1589" r:id="rId1582" display="http://hfo63.cfo.in.th/CheckDataDtl.aspx?orgid=04482&amp;balance=%A7%BA%B4%D8%C5%3Cbr/%3E%A7%BA%CA%D1%C1%BE%D1%B9%B8%EC%A1%D1%B9&amp;month=4&amp;year=2020&amp;thetype=%A7%BA%CB%B9%E8%C7%C2%A7%D2%B9"/>
    <hyperlink ref="E1590" r:id="rId1583" display="http://hfo63.cfo.in.th/CheckDataDtl.aspx?orgid=04482&amp;balance=%A7%BA%B4%D8%C5%3Cbr/%3E%A7%BA%CA%D1%C1%BE%D1%B9%B8%EC%A1%D1%B9&amp;month=4&amp;year=2020&amp;thetype=%A7%BA%CB%B9%E8%C7%C2%A7%D2%B9"/>
    <hyperlink ref="E1591" r:id="rId1584" display="http://hfo63.cfo.in.th/CheckDataDtl.aspx?orgid=04483&amp;balance=%A7%BA%B4%D8%C5%3Cbr/%3E%A7%BA%CA%D1%C1%BE%D1%B9%B8%EC%A1%D1%B9&amp;month=4&amp;year=2020&amp;thetype=%A7%BA%CB%B9%E8%C7%C2%A7%D2%B9"/>
    <hyperlink ref="E1592" r:id="rId1585" display="http://hfo63.cfo.in.th/CheckDataDtl.aspx?orgid=04483&amp;balance=%A7%BA%B4%D8%C5%3Cbr/%3E%A7%BA%CA%D1%C1%BE%D1%B9%B8%EC%A1%D1%B9&amp;month=4&amp;year=2020&amp;thetype=%A7%BA%CB%B9%E8%C7%C2%A7%D2%B9"/>
    <hyperlink ref="E1593" r:id="rId1586" display="http://hfo63.cfo.in.th/CheckDataDtl.aspx?orgid=04484&amp;balance=%A7%BA%B4%D8%C5%3Cbr/%3E%A7%BA%CA%D1%C1%BE%D1%B9%B8%EC%A1%D1%B9&amp;month=4&amp;year=2020&amp;thetype=%A7%BA%CB%B9%E8%C7%C2%A7%D2%B9"/>
    <hyperlink ref="E1594" r:id="rId1587" display="http://hfo63.cfo.in.th/CheckDataDtl.aspx?orgid=04484&amp;balance=%A7%BA%B4%D8%C5%3Cbr/%3E%A7%BA%CA%D1%C1%BE%D1%B9%B8%EC%A1%D1%B9&amp;month=4&amp;year=2020&amp;thetype=%A7%BA%CB%B9%E8%C7%C2%A7%D2%B9"/>
    <hyperlink ref="E1595" r:id="rId1588" display="http://hfo63.cfo.in.th/CheckDataDtl.aspx?orgid=04485&amp;balance=%A7%BA%B4%D8%C5%3Cbr/%3E%A7%BA%CA%D1%C1%BE%D1%B9%B8%EC%A1%D1%B9&amp;month=4&amp;year=2020&amp;thetype=%A7%BA%CB%B9%E8%C7%C2%A7%D2%B9"/>
    <hyperlink ref="E1596" r:id="rId1589" display="http://hfo63.cfo.in.th/CheckDataDtl.aspx?orgid=04485&amp;balance=%A7%BA%B4%D8%C5%3Cbr/%3E%A7%BA%CA%D1%C1%BE%D1%B9%B8%EC%A1%D1%B9&amp;month=4&amp;year=2020&amp;thetype=%A7%BA%CB%B9%E8%C7%C2%A7%D2%B9"/>
    <hyperlink ref="E1597" r:id="rId1590" display="http://hfo63.cfo.in.th/CheckDataDtl.aspx?orgid=04486&amp;balance=%A7%BA%B4%D8%C5%3Cbr/%3E%A7%BA%CA%D1%C1%BE%D1%B9%B8%EC%A1%D1%B9&amp;month=4&amp;year=2020&amp;thetype=%A7%BA%CB%B9%E8%C7%C2%A7%D2%B9"/>
    <hyperlink ref="E1598" r:id="rId1591" display="http://hfo63.cfo.in.th/CheckDataDtl.aspx?orgid=04486&amp;balance=%A7%BA%B4%D8%C5%3Cbr/%3E%A7%BA%CA%D1%C1%BE%D1%B9%B8%EC%A1%D1%B9&amp;month=4&amp;year=2020&amp;thetype=%A7%BA%CB%B9%E8%C7%C2%A7%D2%B9"/>
    <hyperlink ref="E1599" r:id="rId1592" display="http://hfo63.cfo.in.th/CheckDataDtl.aspx?orgid=04487&amp;balance=%A7%BA%B4%D8%C5%3Cbr/%3E%A7%BA%CA%D1%C1%BE%D1%B9%B8%EC%A1%D1%B9&amp;month=4&amp;year=2020&amp;thetype=%A7%BA%CB%B9%E8%C7%C2%A7%D2%B9"/>
    <hyperlink ref="E1600" r:id="rId1593" display="http://hfo63.cfo.in.th/CheckDataDtl.aspx?orgid=04487&amp;balance=%A7%BA%B4%D8%C5%3Cbr/%3E%A7%BA%CA%D1%C1%BE%D1%B9%B8%EC%A1%D1%B9&amp;month=4&amp;year=2020&amp;thetype=%A7%BA%CB%B9%E8%C7%C2%A7%D2%B9"/>
    <hyperlink ref="E1601" r:id="rId1594" display="http://hfo63.cfo.in.th/CheckDataDtl.aspx?orgid=04488&amp;balance=%A7%BA%B4%D8%C5%3Cbr/%3E%A7%BA%CA%D1%C1%BE%D1%B9%B8%EC%A1%D1%B9&amp;month=4&amp;year=2020&amp;thetype=%A7%BA%CB%B9%E8%C7%C2%A7%D2%B9"/>
    <hyperlink ref="E1602" r:id="rId1595" display="http://hfo63.cfo.in.th/CheckDataDtl.aspx?orgid=04488&amp;balance=%A7%BA%B4%D8%C5%3Cbr/%3E%A7%BA%CA%D1%C1%BE%D1%B9%B8%EC%A1%D1%B9&amp;month=4&amp;year=2020&amp;thetype=%A7%BA%CB%B9%E8%C7%C2%A7%D2%B9"/>
    <hyperlink ref="E1603" r:id="rId1596" display="http://hfo63.cfo.in.th/CheckDataDtl.aspx?orgid=04489&amp;balance=%A7%BA%B4%D8%C5%3Cbr/%3E%A7%BA%CA%D1%C1%BE%D1%B9%B8%EC%A1%D1%B9&amp;month=4&amp;year=2020&amp;thetype=%A7%BA%CB%B9%E8%C7%C2%A7%D2%B9"/>
    <hyperlink ref="E1604" r:id="rId1597" display="http://hfo63.cfo.in.th/CheckDataDtl.aspx?orgid=04489&amp;balance=%A7%BA%B4%D8%C5%3Cbr/%3E%A7%BA%CA%D1%C1%BE%D1%B9%B8%EC%A1%D1%B9&amp;month=4&amp;year=2020&amp;thetype=%A7%BA%CB%B9%E8%C7%C2%A7%D2%B9"/>
    <hyperlink ref="E1605" r:id="rId1598" display="http://hfo63.cfo.in.th/CheckDataDtl.aspx?orgid=04490&amp;balance=%A7%BA%B4%D8%C5%3Cbr/%3E%A7%BA%CA%D1%C1%BE%D1%B9%B8%EC%A1%D1%B9&amp;month=4&amp;year=2020&amp;thetype=%A7%BA%CB%B9%E8%C7%C2%A7%D2%B9"/>
    <hyperlink ref="E1606" r:id="rId1599" display="http://hfo63.cfo.in.th/CheckDataDtl.aspx?orgid=04490&amp;balance=%A7%BA%B4%D8%C5%3Cbr/%3E%A7%BA%CA%D1%C1%BE%D1%B9%B8%EC%A1%D1%B9&amp;month=4&amp;year=2020&amp;thetype=%A7%BA%CB%B9%E8%C7%C2%A7%D2%B9"/>
    <hyperlink ref="E1607" r:id="rId1600" display="http://hfo63.cfo.in.th/CheckDataDtl.aspx?orgid=04491&amp;balance=%A7%BA%B4%D8%C5%3Cbr/%3E%A7%BA%CA%D1%C1%BE%D1%B9%B8%EC%A1%D1%B9&amp;month=4&amp;year=2020&amp;thetype=%A7%BA%CB%B9%E8%C7%C2%A7%D2%B9"/>
    <hyperlink ref="E1608" r:id="rId1601" display="http://hfo63.cfo.in.th/CheckDataDtl.aspx?orgid=04491&amp;balance=%A7%BA%B4%D8%C5%3Cbr/%3E%A7%BA%CA%D1%C1%BE%D1%B9%B8%EC%A1%D1%B9&amp;month=4&amp;year=2020&amp;thetype=%A7%BA%CB%B9%E8%C7%C2%A7%D2%B9"/>
    <hyperlink ref="E1609" r:id="rId1602" display="http://hfo63.cfo.in.th/CheckDataDtl.aspx?orgid=04492&amp;balance=%A7%BA%B4%D8%C5%3Cbr/%3E%A7%BA%CA%D1%C1%BE%D1%B9%B8%EC%A1%D1%B9&amp;month=4&amp;year=2020&amp;thetype=%A7%BA%CB%B9%E8%C7%C2%A7%D2%B9"/>
    <hyperlink ref="E1610" r:id="rId1603" display="http://hfo63.cfo.in.th/CheckDataDtl.aspx?orgid=04492&amp;balance=%A7%BA%B4%D8%C5%3Cbr/%3E%A7%BA%CA%D1%C1%BE%D1%B9%B8%EC%A1%D1%B9&amp;month=4&amp;year=2020&amp;thetype=%A7%BA%CB%B9%E8%C7%C2%A7%D2%B9"/>
    <hyperlink ref="E1611" r:id="rId1604" display="http://hfo63.cfo.in.th/CheckDataDtl.aspx?orgid=04493&amp;balance=%A7%BA%B4%D8%C5%3Cbr/%3E%A7%BA%CA%D1%C1%BE%D1%B9%B8%EC%A1%D1%B9&amp;month=4&amp;year=2020&amp;thetype=%A7%BA%CB%B9%E8%C7%C2%A7%D2%B9"/>
    <hyperlink ref="E1612" r:id="rId1605" display="http://hfo63.cfo.in.th/CheckDataDtl.aspx?orgid=04493&amp;balance=%A7%BA%B4%D8%C5%3Cbr/%3E%A7%BA%CA%D1%C1%BE%D1%B9%B8%EC%A1%D1%B9&amp;month=4&amp;year=2020&amp;thetype=%A7%BA%CB%B9%E8%C7%C2%A7%D2%B9"/>
    <hyperlink ref="E1613" r:id="rId1606" display="http://hfo63.cfo.in.th/CheckDataDtl.aspx?orgid=04494&amp;balance=%A7%BA%B4%D8%C5%3Cbr/%3E%A7%BA%CA%D1%C1%BE%D1%B9%B8%EC%A1%D1%B9&amp;month=4&amp;year=2020&amp;thetype=%A7%BA%CB%B9%E8%C7%C2%A7%D2%B9"/>
    <hyperlink ref="E1614" r:id="rId1607" display="http://hfo63.cfo.in.th/CheckDataDtl.aspx?orgid=04494&amp;balance=%A7%BA%B4%D8%C5%3Cbr/%3E%A7%BA%CA%D1%C1%BE%D1%B9%B8%EC%A1%D1%B9&amp;month=4&amp;year=2020&amp;thetype=%A7%BA%CB%B9%E8%C7%C2%A7%D2%B9"/>
    <hyperlink ref="E1615" r:id="rId1608" display="http://hfo63.cfo.in.th/CheckDataDtl.aspx?orgid=04495&amp;balance=%A7%BA%B4%D8%C5%3Cbr/%3E%A7%BA%CA%D1%C1%BE%D1%B9%B8%EC%A1%D1%B9&amp;month=4&amp;year=2020&amp;thetype=%A7%BA%CB%B9%E8%C7%C2%A7%D2%B9"/>
    <hyperlink ref="E1616" r:id="rId1609" display="http://hfo63.cfo.in.th/CheckDataDtl.aspx?orgid=04495&amp;balance=%A7%BA%B4%D8%C5%3Cbr/%3E%A7%BA%CA%D1%C1%BE%D1%B9%B8%EC%A1%D1%B9&amp;month=4&amp;year=2020&amp;thetype=%A7%BA%CB%B9%E8%C7%C2%A7%D2%B9"/>
    <hyperlink ref="E1617" r:id="rId1610" display="http://hfo63.cfo.in.th/CheckDataDtl.aspx?orgid=04496&amp;balance=%A7%BA%B4%D8%C5%3Cbr/%3E%A7%BA%CA%D1%C1%BE%D1%B9%B8%EC%A1%D1%B9&amp;month=4&amp;year=2020&amp;thetype=%A7%BA%CB%B9%E8%C7%C2%A7%D2%B9"/>
    <hyperlink ref="E1618" r:id="rId1611" display="http://hfo63.cfo.in.th/CheckDataDtl.aspx?orgid=04496&amp;balance=%A7%BA%B4%D8%C5%3Cbr/%3E%A7%BA%CA%D1%C1%BE%D1%B9%B8%EC%A1%D1%B9&amp;month=4&amp;year=2020&amp;thetype=%A7%BA%CB%B9%E8%C7%C2%A7%D2%B9"/>
    <hyperlink ref="E1619" r:id="rId1612" display="http://hfo63.cfo.in.th/CheckDataDtl.aspx?orgid=04497&amp;balance=%A7%BA%B4%D8%C5%3Cbr/%3E%A7%BA%CA%D1%C1%BE%D1%B9%B8%EC%A1%D1%B9&amp;month=4&amp;year=2020&amp;thetype=%A7%BA%CB%B9%E8%C7%C2%A7%D2%B9"/>
    <hyperlink ref="E1620" r:id="rId1613" display="http://hfo63.cfo.in.th/CheckDataDtl.aspx?orgid=04497&amp;balance=%A7%BA%B4%D8%C5%3Cbr/%3E%A7%BA%CA%D1%C1%BE%D1%B9%B8%EC%A1%D1%B9&amp;month=4&amp;year=2020&amp;thetype=%A7%BA%CB%B9%E8%C7%C2%A7%D2%B9"/>
    <hyperlink ref="E1621" r:id="rId1614" display="http://hfo63.cfo.in.th/CheckDataDtl.aspx?orgid=04498&amp;balance=%A7%BA%B4%D8%C5%3Cbr/%3E%A7%BA%CA%D1%C1%BE%D1%B9%B8%EC%A1%D1%B9&amp;month=4&amp;year=2020&amp;thetype=%A7%BA%CB%B9%E8%C7%C2%A7%D2%B9"/>
    <hyperlink ref="E1622" r:id="rId1615" display="http://hfo63.cfo.in.th/CheckDataDtl.aspx?orgid=04498&amp;balance=%A7%BA%B4%D8%C5%3Cbr/%3E%A7%BA%CA%D1%C1%BE%D1%B9%B8%EC%A1%D1%B9&amp;month=4&amp;year=2020&amp;thetype=%A7%BA%CB%B9%E8%C7%C2%A7%D2%B9"/>
    <hyperlink ref="E1623" r:id="rId1616" display="http://hfo63.cfo.in.th/CheckDataDtl.aspx?orgid=04499&amp;balance=%A7%BA%B4%D8%C5%3Cbr/%3E%A7%BA%CA%D1%C1%BE%D1%B9%B8%EC%A1%D1%B9&amp;month=4&amp;year=2020&amp;thetype=%A7%BA%CB%B9%E8%C7%C2%A7%D2%B9"/>
    <hyperlink ref="E1624" r:id="rId1617" display="http://hfo63.cfo.in.th/CheckDataDtl.aspx?orgid=04499&amp;balance=%A7%BA%B4%D8%C5%3Cbr/%3E%A7%BA%CA%D1%C1%BE%D1%B9%B8%EC%A1%D1%B9&amp;month=4&amp;year=2020&amp;thetype=%A7%BA%CB%B9%E8%C7%C2%A7%D2%B9"/>
    <hyperlink ref="E1625" r:id="rId1618" display="http://hfo63.cfo.in.th/CheckDataDtl.aspx?orgid=04500&amp;balance=%A7%BA%B4%D8%C5%3Cbr/%3E%A7%BA%CA%D1%C1%BE%D1%B9%B8%EC%A1%D1%B9&amp;month=4&amp;year=2020&amp;thetype=%A7%BA%CB%B9%E8%C7%C2%A7%D2%B9"/>
    <hyperlink ref="E1626" r:id="rId1619" display="http://hfo63.cfo.in.th/CheckDataDtl.aspx?orgid=04500&amp;balance=%A7%BA%B4%D8%C5%3Cbr/%3E%A7%BA%CA%D1%C1%BE%D1%B9%B8%EC%A1%D1%B9&amp;month=4&amp;year=2020&amp;thetype=%A7%BA%CB%B9%E8%C7%C2%A7%D2%B9"/>
    <hyperlink ref="E1627" r:id="rId1620" display="http://hfo63.cfo.in.th/CheckDataDtl.aspx?orgid=04501&amp;balance=%A7%BA%B4%D8%C5%3Cbr/%3E%A7%BA%CA%D1%C1%BE%D1%B9%B8%EC%A1%D1%B9&amp;month=4&amp;year=2020&amp;thetype=%A7%BA%CB%B9%E8%C7%C2%A7%D2%B9"/>
    <hyperlink ref="E1628" r:id="rId1621" display="http://hfo63.cfo.in.th/CheckDataDtl.aspx?orgid=04501&amp;balance=%A7%BA%B4%D8%C5%3Cbr/%3E%A7%BA%CA%D1%C1%BE%D1%B9%B8%EC%A1%D1%B9&amp;month=4&amp;year=2020&amp;thetype=%A7%BA%CB%B9%E8%C7%C2%A7%D2%B9"/>
    <hyperlink ref="E1629" r:id="rId1622" display="http://hfo63.cfo.in.th/CheckDataDtl.aspx?orgid=04502&amp;balance=%A7%BA%B4%D8%C5%3Cbr/%3E%A7%BA%CA%D1%C1%BE%D1%B9%B8%EC%A1%D1%B9&amp;month=4&amp;year=2020&amp;thetype=%A7%BA%CB%B9%E8%C7%C2%A7%D2%B9"/>
    <hyperlink ref="E1630" r:id="rId1623" display="http://hfo63.cfo.in.th/CheckDataDtl.aspx?orgid=04502&amp;balance=%A7%BA%B4%D8%C5%3Cbr/%3E%A7%BA%CA%D1%C1%BE%D1%B9%B8%EC%A1%D1%B9&amp;month=4&amp;year=2020&amp;thetype=%A7%BA%CB%B9%E8%C7%C2%A7%D2%B9"/>
    <hyperlink ref="E1631" r:id="rId1624" display="http://hfo63.cfo.in.th/CheckDataDtl.aspx?orgid=04503&amp;balance=%A7%BA%B4%D8%C5%3Cbr/%3E%A7%BA%CA%D1%C1%BE%D1%B9%B8%EC%A1%D1%B9&amp;month=4&amp;year=2020&amp;thetype=%A7%BA%CB%B9%E8%C7%C2%A7%D2%B9"/>
    <hyperlink ref="E1632" r:id="rId1625" display="http://hfo63.cfo.in.th/CheckDataDtl.aspx?orgid=04503&amp;balance=%A7%BA%B4%D8%C5%3Cbr/%3E%A7%BA%CA%D1%C1%BE%D1%B9%B8%EC%A1%D1%B9&amp;month=4&amp;year=2020&amp;thetype=%A7%BA%CB%B9%E8%C7%C2%A7%D2%B9"/>
    <hyperlink ref="E1633" r:id="rId1626" display="http://hfo63.cfo.in.th/CheckDataDtl.aspx?orgid=04504&amp;balance=%A7%BA%B4%D8%C5%3Cbr/%3E%A7%BA%CA%D1%C1%BE%D1%B9%B8%EC%A1%D1%B9&amp;month=4&amp;year=2020&amp;thetype=%A7%BA%CB%B9%E8%C7%C2%A7%D2%B9"/>
    <hyperlink ref="E1634" r:id="rId1627" display="http://hfo63.cfo.in.th/CheckDataDtl.aspx?orgid=04504&amp;balance=%A7%BA%B4%D8%C5%3Cbr/%3E%A7%BA%CA%D1%C1%BE%D1%B9%B8%EC%A1%D1%B9&amp;month=4&amp;year=2020&amp;thetype=%A7%BA%CB%B9%E8%C7%C2%A7%D2%B9"/>
    <hyperlink ref="E1635" r:id="rId1628" display="http://hfo63.cfo.in.th/CheckDataDtl.aspx?orgid=04505&amp;balance=%A7%BA%B4%D8%C5%3Cbr/%3E%A7%BA%CA%D1%C1%BE%D1%B9%B8%EC%A1%D1%B9&amp;month=4&amp;year=2020&amp;thetype=%A7%BA%CB%B9%E8%C7%C2%A7%D2%B9"/>
    <hyperlink ref="E1636" r:id="rId1629" display="http://hfo63.cfo.in.th/CheckDataDtl.aspx?orgid=04505&amp;balance=%A7%BA%B4%D8%C5%3Cbr/%3E%A7%BA%CA%D1%C1%BE%D1%B9%B8%EC%A1%D1%B9&amp;month=4&amp;year=2020&amp;thetype=%A7%BA%CB%B9%E8%C7%C2%A7%D2%B9"/>
    <hyperlink ref="E1637" r:id="rId1630" display="http://hfo63.cfo.in.th/CheckDataDtl.aspx?orgid=04506&amp;balance=%A7%BA%B4%D8%C5%3Cbr/%3E%A7%BA%CA%D1%C1%BE%D1%B9%B8%EC%A1%D1%B9&amp;month=4&amp;year=2020&amp;thetype=%A7%BA%CB%B9%E8%C7%C2%A7%D2%B9"/>
    <hyperlink ref="E1638" r:id="rId1631" display="http://hfo63.cfo.in.th/CheckDataDtl.aspx?orgid=04506&amp;balance=%A7%BA%B4%D8%C5%3Cbr/%3E%A7%BA%CA%D1%C1%BE%D1%B9%B8%EC%A1%D1%B9&amp;month=4&amp;year=2020&amp;thetype=%A7%BA%CB%B9%E8%C7%C2%A7%D2%B9"/>
    <hyperlink ref="E1639" r:id="rId1632" display="http://hfo63.cfo.in.th/CheckDataDtl.aspx?orgid=04507&amp;balance=%A7%BA%B4%D8%C5%3Cbr/%3E%A7%BA%CA%D1%C1%BE%D1%B9%B8%EC%A1%D1%B9&amp;month=4&amp;year=2020&amp;thetype=%A7%BA%CB%B9%E8%C7%C2%A7%D2%B9"/>
    <hyperlink ref="E1640" r:id="rId1633" display="http://hfo63.cfo.in.th/CheckDataDtl.aspx?orgid=04507&amp;balance=%A7%BA%B4%D8%C5%3Cbr/%3E%A7%BA%CA%D1%C1%BE%D1%B9%B8%EC%A1%D1%B9&amp;month=4&amp;year=2020&amp;thetype=%A7%BA%CB%B9%E8%C7%C2%A7%D2%B9"/>
    <hyperlink ref="E1641" r:id="rId1634" display="http://hfo63.cfo.in.th/CheckDataDtl.aspx?orgid=04508&amp;balance=%A7%BA%B4%D8%C5%3Cbr/%3E%A7%BA%CA%D1%C1%BE%D1%B9%B8%EC%A1%D1%B9&amp;month=4&amp;year=2020&amp;thetype=%A7%BA%CB%B9%E8%C7%C2%A7%D2%B9"/>
    <hyperlink ref="E1642" r:id="rId1635" display="http://hfo63.cfo.in.th/CheckDataDtl.aspx?orgid=04508&amp;balance=%A7%BA%B4%D8%C5%3Cbr/%3E%A7%BA%CA%D1%C1%BE%D1%B9%B8%EC%A1%D1%B9&amp;month=4&amp;year=2020&amp;thetype=%A7%BA%CB%B9%E8%C7%C2%A7%D2%B9"/>
    <hyperlink ref="E1643" r:id="rId1636" display="http://hfo63.cfo.in.th/CheckDataDtl.aspx?orgid=04509&amp;balance=%A7%BA%B4%D8%C5%3Cbr/%3E%A7%BA%CA%D1%C1%BE%D1%B9%B8%EC%A1%D1%B9&amp;month=4&amp;year=2020&amp;thetype=%A7%BA%CB%B9%E8%C7%C2%A7%D2%B9"/>
    <hyperlink ref="E1644" r:id="rId1637" display="http://hfo63.cfo.in.th/CheckDataDtl.aspx?orgid=04509&amp;balance=%A7%BA%B4%D8%C5%3Cbr/%3E%A7%BA%CA%D1%C1%BE%D1%B9%B8%EC%A1%D1%B9&amp;month=4&amp;year=2020&amp;thetype=%A7%BA%CB%B9%E8%C7%C2%A7%D2%B9"/>
    <hyperlink ref="E1645" r:id="rId1638" display="http://hfo63.cfo.in.th/CheckDataDtl.aspx?orgid=04510&amp;balance=%A7%BA%B4%D8%C5%3Cbr/%3E%A7%BA%CA%D1%C1%BE%D1%B9%B8%EC%A1%D1%B9&amp;month=4&amp;year=2020&amp;thetype=%A7%BA%CB%B9%E8%C7%C2%A7%D2%B9"/>
    <hyperlink ref="E1646" r:id="rId1639" display="http://hfo63.cfo.in.th/CheckDataDtl.aspx?orgid=04510&amp;balance=%A7%BA%B4%D8%C5%3Cbr/%3E%A7%BA%CA%D1%C1%BE%D1%B9%B8%EC%A1%D1%B9&amp;month=4&amp;year=2020&amp;thetype=%A7%BA%CB%B9%E8%C7%C2%A7%D2%B9"/>
    <hyperlink ref="E1647" r:id="rId1640" display="http://hfo63.cfo.in.th/CheckDataDtl.aspx?orgid=04511&amp;balance=%A7%BA%B4%D8%C5%3Cbr/%3E%A7%BA%CA%D1%C1%BE%D1%B9%B8%EC%A1%D1%B9&amp;month=4&amp;year=2020&amp;thetype=%A7%BA%CB%B9%E8%C7%C2%A7%D2%B9"/>
    <hyperlink ref="E1648" r:id="rId1641" display="http://hfo63.cfo.in.th/CheckDataDtl.aspx?orgid=04511&amp;balance=%A7%BA%B4%D8%C5%3Cbr/%3E%A7%BA%CA%D1%C1%BE%D1%B9%B8%EC%A1%D1%B9&amp;month=4&amp;year=2020&amp;thetype=%A7%BA%CB%B9%E8%C7%C2%A7%D2%B9"/>
    <hyperlink ref="E1649" r:id="rId1642" display="http://hfo63.cfo.in.th/CheckDataDtl.aspx?orgid=04513&amp;balance=%A7%BA%B4%D8%C5%3Cbr/%3E%A7%BA%CA%D1%C1%BE%D1%B9%B8%EC%A1%D1%B9&amp;month=4&amp;year=2020&amp;thetype=%A7%BA%CB%B9%E8%C7%C2%A7%D2%B9"/>
    <hyperlink ref="E1650" r:id="rId1643" display="http://hfo63.cfo.in.th/CheckDataDtl.aspx?orgid=04513&amp;balance=%A7%BA%B4%D8%C5%3Cbr/%3E%A7%BA%CA%D1%C1%BE%D1%B9%B8%EC%A1%D1%B9&amp;month=4&amp;year=2020&amp;thetype=%A7%BA%CB%B9%E8%C7%C2%A7%D2%B9"/>
    <hyperlink ref="E1651" r:id="rId1644" display="http://hfo63.cfo.in.th/CheckDataDtl.aspx?orgid=04514&amp;balance=%A7%BA%B4%D8%C5%3Cbr/%3E%A7%BA%CA%D1%C1%BE%D1%B9%B8%EC%A1%D1%B9&amp;month=4&amp;year=2020&amp;thetype=%A7%BA%CB%B9%E8%C7%C2%A7%D2%B9"/>
    <hyperlink ref="E1652" r:id="rId1645" display="http://hfo63.cfo.in.th/CheckDataDtl.aspx?orgid=04514&amp;balance=%A7%BA%B4%D8%C5%3Cbr/%3E%A7%BA%CA%D1%C1%BE%D1%B9%B8%EC%A1%D1%B9&amp;month=4&amp;year=2020&amp;thetype=%A7%BA%CB%B9%E8%C7%C2%A7%D2%B9"/>
    <hyperlink ref="E1653" r:id="rId1646" display="http://hfo63.cfo.in.th/CheckDataDtl.aspx?orgid=04515&amp;balance=%A7%BA%B4%D8%C5%3Cbr/%3E%A7%BA%CA%D1%C1%BE%D1%B9%B8%EC%A1%D1%B9&amp;month=4&amp;year=2020&amp;thetype=%A7%BA%CB%B9%E8%C7%C2%A7%D2%B9"/>
    <hyperlink ref="E1654" r:id="rId1647" display="http://hfo63.cfo.in.th/CheckDataDtl.aspx?orgid=04515&amp;balance=%A7%BA%B4%D8%C5%3Cbr/%3E%A7%BA%CA%D1%C1%BE%D1%B9%B8%EC%A1%D1%B9&amp;month=4&amp;year=2020&amp;thetype=%A7%BA%CB%B9%E8%C7%C2%A7%D2%B9"/>
    <hyperlink ref="E1655" r:id="rId1648" display="http://hfo63.cfo.in.th/CheckDataDtl.aspx?orgid=04516&amp;balance=%A7%BA%B4%D8%C5%3Cbr/%3E%A7%BA%CA%D1%C1%BE%D1%B9%B8%EC%A1%D1%B9&amp;month=4&amp;year=2020&amp;thetype=%A7%BA%CB%B9%E8%C7%C2%A7%D2%B9"/>
    <hyperlink ref="E1656" r:id="rId1649" display="http://hfo63.cfo.in.th/CheckDataDtl.aspx?orgid=04516&amp;balance=%A7%BA%B4%D8%C5%3Cbr/%3E%A7%BA%CA%D1%C1%BE%D1%B9%B8%EC%A1%D1%B9&amp;month=4&amp;year=2020&amp;thetype=%A7%BA%CB%B9%E8%C7%C2%A7%D2%B9"/>
    <hyperlink ref="E1657" r:id="rId1650" display="http://hfo63.cfo.in.th/CheckDataDtl.aspx?orgid=04518&amp;balance=%A7%BA%B4%D8%C5%3Cbr/%3E%A7%BA%CA%D1%C1%BE%D1%B9%B8%EC%A1%D1%B9&amp;month=4&amp;year=2020&amp;thetype=%A7%BA%CB%B9%E8%C7%C2%A7%D2%B9"/>
    <hyperlink ref="E1658" r:id="rId1651" display="http://hfo63.cfo.in.th/CheckDataDtl.aspx?orgid=04518&amp;balance=%A7%BA%B4%D8%C5%3Cbr/%3E%A7%BA%CA%D1%C1%BE%D1%B9%B8%EC%A1%D1%B9&amp;month=4&amp;year=2020&amp;thetype=%A7%BA%CB%B9%E8%C7%C2%A7%D2%B9"/>
    <hyperlink ref="E1659" r:id="rId1652" display="http://hfo63.cfo.in.th/CheckDataDtl.aspx?orgid=04519&amp;balance=%A7%BA%B4%D8%C5%3Cbr/%3E%A7%BA%CA%D1%C1%BE%D1%B9%B8%EC%A1%D1%B9&amp;month=4&amp;year=2020&amp;thetype=%A7%BA%CB%B9%E8%C7%C2%A7%D2%B9"/>
    <hyperlink ref="E1660" r:id="rId1653" display="http://hfo63.cfo.in.th/CheckDataDtl.aspx?orgid=04519&amp;balance=%A7%BA%B4%D8%C5%3Cbr/%3E%A7%BA%CA%D1%C1%BE%D1%B9%B8%EC%A1%D1%B9&amp;month=4&amp;year=2020&amp;thetype=%A7%BA%CB%B9%E8%C7%C2%A7%D2%B9"/>
    <hyperlink ref="E1661" r:id="rId1654" display="http://hfo63.cfo.in.th/CheckDataDtl.aspx?orgid=04520&amp;balance=%A7%BA%B4%D8%C5%3Cbr/%3E%A7%BA%CA%D1%C1%BE%D1%B9%B8%EC%A1%D1%B9&amp;month=4&amp;year=2020&amp;thetype=%A7%BA%CB%B9%E8%C7%C2%A7%D2%B9"/>
    <hyperlink ref="E1662" r:id="rId1655" display="http://hfo63.cfo.in.th/CheckDataDtl.aspx?orgid=04520&amp;balance=%A7%BA%B4%D8%C5%3Cbr/%3E%A7%BA%CA%D1%C1%BE%D1%B9%B8%EC%A1%D1%B9&amp;month=4&amp;year=2020&amp;thetype=%A7%BA%CB%B9%E8%C7%C2%A7%D2%B9"/>
    <hyperlink ref="E1663" r:id="rId1656" display="http://hfo63.cfo.in.th/CheckDataDtl.aspx?orgid=04521&amp;balance=%A7%BA%B4%D8%C5%3Cbr/%3E%A7%BA%CA%D1%C1%BE%D1%B9%B8%EC%A1%D1%B9&amp;month=4&amp;year=2020&amp;thetype=%A7%BA%CB%B9%E8%C7%C2%A7%D2%B9"/>
    <hyperlink ref="E1664" r:id="rId1657" display="http://hfo63.cfo.in.th/CheckDataDtl.aspx?orgid=04521&amp;balance=%A7%BA%B4%D8%C5%3Cbr/%3E%A7%BA%CA%D1%C1%BE%D1%B9%B8%EC%A1%D1%B9&amp;month=4&amp;year=2020&amp;thetype=%A7%BA%CB%B9%E8%C7%C2%A7%D2%B9"/>
    <hyperlink ref="E1665" r:id="rId1658" display="http://hfo63.cfo.in.th/CheckDataDtl.aspx?orgid=04522&amp;balance=%A7%BA%B4%D8%C5%3Cbr/%3E%A7%BA%CA%D1%C1%BE%D1%B9%B8%EC%A1%D1%B9&amp;month=4&amp;year=2020&amp;thetype=%A7%BA%CB%B9%E8%C7%C2%A7%D2%B9"/>
    <hyperlink ref="E1666" r:id="rId1659" display="http://hfo63.cfo.in.th/CheckDataDtl.aspx?orgid=04522&amp;balance=%A7%BA%B4%D8%C5%3Cbr/%3E%A7%BA%CA%D1%C1%BE%D1%B9%B8%EC%A1%D1%B9&amp;month=4&amp;year=2020&amp;thetype=%A7%BA%CB%B9%E8%C7%C2%A7%D2%B9"/>
    <hyperlink ref="E1667" r:id="rId1660" display="http://hfo63.cfo.in.th/CheckDataDtl.aspx?orgid=04523&amp;balance=%A7%BA%B4%D8%C5%3Cbr/%3E%A7%BA%CA%D1%C1%BE%D1%B9%B8%EC%A1%D1%B9&amp;month=4&amp;year=2020&amp;thetype=%A7%BA%CB%B9%E8%C7%C2%A7%D2%B9"/>
    <hyperlink ref="E1668" r:id="rId1661" display="http://hfo63.cfo.in.th/CheckDataDtl.aspx?orgid=04523&amp;balance=%A7%BA%B4%D8%C5%3Cbr/%3E%A7%BA%CA%D1%C1%BE%D1%B9%B8%EC%A1%D1%B9&amp;month=4&amp;year=2020&amp;thetype=%A7%BA%CB%B9%E8%C7%C2%A7%D2%B9"/>
    <hyperlink ref="E1669" r:id="rId1662" display="http://hfo63.cfo.in.th/CheckDataDtl.aspx?orgid=04524&amp;balance=%A7%BA%B4%D8%C5%3Cbr/%3E%A7%BA%CA%D1%C1%BE%D1%B9%B8%EC%A1%D1%B9&amp;month=4&amp;year=2020&amp;thetype=%A7%BA%CB%B9%E8%C7%C2%A7%D2%B9"/>
    <hyperlink ref="E1670" r:id="rId1663" display="http://hfo63.cfo.in.th/CheckDataDtl.aspx?orgid=04524&amp;balance=%A7%BA%B4%D8%C5%3Cbr/%3E%A7%BA%CA%D1%C1%BE%D1%B9%B8%EC%A1%D1%B9&amp;month=4&amp;year=2020&amp;thetype=%A7%BA%CB%B9%E8%C7%C2%A7%D2%B9"/>
    <hyperlink ref="E1671" r:id="rId1664" display="http://hfo63.cfo.in.th/CheckDataDtl.aspx?orgid=04525&amp;balance=%A7%BA%B4%D8%C5%3Cbr/%3E%A7%BA%CA%D1%C1%BE%D1%B9%B8%EC%A1%D1%B9&amp;month=4&amp;year=2020&amp;thetype=%A7%BA%CB%B9%E8%C7%C2%A7%D2%B9"/>
    <hyperlink ref="E1672" r:id="rId1665" display="http://hfo63.cfo.in.th/CheckDataDtl.aspx?orgid=04525&amp;balance=%A7%BA%B4%D8%C5%3Cbr/%3E%A7%BA%CA%D1%C1%BE%D1%B9%B8%EC%A1%D1%B9&amp;month=4&amp;year=2020&amp;thetype=%A7%BA%CB%B9%E8%C7%C2%A7%D2%B9"/>
    <hyperlink ref="E1673" r:id="rId1666" display="http://hfo63.cfo.in.th/CheckDataDtl.aspx?orgid=04526&amp;balance=%A7%BA%B4%D8%C5%3Cbr/%3E%A7%BA%CA%D1%C1%BE%D1%B9%B8%EC%A1%D1%B9&amp;month=4&amp;year=2020&amp;thetype=%A7%BA%CB%B9%E8%C7%C2%A7%D2%B9"/>
    <hyperlink ref="E1674" r:id="rId1667" display="http://hfo63.cfo.in.th/CheckDataDtl.aspx?orgid=04526&amp;balance=%A7%BA%B4%D8%C5%3Cbr/%3E%A7%BA%CA%D1%C1%BE%D1%B9%B8%EC%A1%D1%B9&amp;month=4&amp;year=2020&amp;thetype=%A7%BA%CB%B9%E8%C7%C2%A7%D2%B9"/>
    <hyperlink ref="E1675" r:id="rId1668" display="http://hfo63.cfo.in.th/CheckDataDtl.aspx?orgid=04527&amp;balance=%A7%BA%B4%D8%C5%3Cbr/%3E%A7%BA%CA%D1%C1%BE%D1%B9%B8%EC%A1%D1%B9&amp;month=4&amp;year=2020&amp;thetype=%A7%BA%CB%B9%E8%C7%C2%A7%D2%B9"/>
    <hyperlink ref="E1676" r:id="rId1669" display="http://hfo63.cfo.in.th/CheckDataDtl.aspx?orgid=04527&amp;balance=%A7%BA%B4%D8%C5%3Cbr/%3E%A7%BA%CA%D1%C1%BE%D1%B9%B8%EC%A1%D1%B9&amp;month=4&amp;year=2020&amp;thetype=%A7%BA%CB%B9%E8%C7%C2%A7%D2%B9"/>
    <hyperlink ref="E1677" r:id="rId1670" display="http://hfo63.cfo.in.th/CheckDataDtl.aspx?orgid=04528&amp;balance=%A7%BA%B4%D8%C5%3Cbr/%3E%A7%BA%CA%D1%C1%BE%D1%B9%B8%EC%A1%D1%B9&amp;month=4&amp;year=2020&amp;thetype=%A7%BA%CB%B9%E8%C7%C2%A7%D2%B9"/>
    <hyperlink ref="E1678" r:id="rId1671" display="http://hfo63.cfo.in.th/CheckDataDtl.aspx?orgid=04528&amp;balance=%A7%BA%B4%D8%C5%3Cbr/%3E%A7%BA%CA%D1%C1%BE%D1%B9%B8%EC%A1%D1%B9&amp;month=4&amp;year=2020&amp;thetype=%A7%BA%CB%B9%E8%C7%C2%A7%D2%B9"/>
    <hyperlink ref="E1679" r:id="rId1672" display="http://hfo63.cfo.in.th/CheckDataDtl.aspx?orgid=04529&amp;balance=%A7%BA%B4%D8%C5%3Cbr/%3E%A7%BA%CA%D1%C1%BE%D1%B9%B8%EC%A1%D1%B9&amp;month=4&amp;year=2020&amp;thetype=%A7%BA%CB%B9%E8%C7%C2%A7%D2%B9"/>
    <hyperlink ref="E1680" r:id="rId1673" display="http://hfo63.cfo.in.th/CheckDataDtl.aspx?orgid=04529&amp;balance=%A7%BA%B4%D8%C5%3Cbr/%3E%A7%BA%CA%D1%C1%BE%D1%B9%B8%EC%A1%D1%B9&amp;month=4&amp;year=2020&amp;thetype=%A7%BA%CB%B9%E8%C7%C2%A7%D2%B9"/>
    <hyperlink ref="E1681" r:id="rId1674" display="http://hfo63.cfo.in.th/CheckDataDtl.aspx?orgid=04530&amp;balance=%A7%BA%B4%D8%C5%3Cbr/%3E%A7%BA%CA%D1%C1%BE%D1%B9%B8%EC%A1%D1%B9&amp;month=4&amp;year=2020&amp;thetype=%A7%BA%CB%B9%E8%C7%C2%A7%D2%B9"/>
    <hyperlink ref="E1682" r:id="rId1675" display="http://hfo63.cfo.in.th/CheckDataDtl.aspx?orgid=04530&amp;balance=%A7%BA%B4%D8%C5%3Cbr/%3E%A7%BA%CA%D1%C1%BE%D1%B9%B8%EC%A1%D1%B9&amp;month=4&amp;year=2020&amp;thetype=%A7%BA%CB%B9%E8%C7%C2%A7%D2%B9"/>
    <hyperlink ref="E1683" r:id="rId1676" display="http://hfo63.cfo.in.th/CheckDataDtl.aspx?orgid=04531&amp;balance=%A7%BA%B4%D8%C5%3Cbr/%3E%A7%BA%CA%D1%C1%BE%D1%B9%B8%EC%A1%D1%B9&amp;month=4&amp;year=2020&amp;thetype=%A7%BA%CB%B9%E8%C7%C2%A7%D2%B9"/>
    <hyperlink ref="E1684" r:id="rId1677" display="http://hfo63.cfo.in.th/CheckDataDtl.aspx?orgid=04531&amp;balance=%A7%BA%B4%D8%C5%3Cbr/%3E%A7%BA%CA%D1%C1%BE%D1%B9%B8%EC%A1%D1%B9&amp;month=4&amp;year=2020&amp;thetype=%A7%BA%CB%B9%E8%C7%C2%A7%D2%B9"/>
    <hyperlink ref="E1685" r:id="rId1678" display="http://hfo63.cfo.in.th/CheckDataDtl.aspx?orgid=04532&amp;balance=%A7%BA%B4%D8%C5%3Cbr/%3E%A7%BA%CA%D1%C1%BE%D1%B9%B8%EC%A1%D1%B9&amp;month=4&amp;year=2020&amp;thetype=%A7%BA%CB%B9%E8%C7%C2%A7%D2%B9"/>
    <hyperlink ref="E1686" r:id="rId1679" display="http://hfo63.cfo.in.th/CheckDataDtl.aspx?orgid=04532&amp;balance=%A7%BA%B4%D8%C5%3Cbr/%3E%A7%BA%CA%D1%C1%BE%D1%B9%B8%EC%A1%D1%B9&amp;month=4&amp;year=2020&amp;thetype=%A7%BA%CB%B9%E8%C7%C2%A7%D2%B9"/>
    <hyperlink ref="E1687" r:id="rId1680" display="http://hfo63.cfo.in.th/CheckDataDtl.aspx?orgid=04533&amp;balance=%A7%BA%B4%D8%C5%3Cbr/%3E%A7%BA%CA%D1%C1%BE%D1%B9%B8%EC%A1%D1%B9&amp;month=4&amp;year=2020&amp;thetype=%A7%BA%CB%B9%E8%C7%C2%A7%D2%B9"/>
    <hyperlink ref="E1688" r:id="rId1681" display="http://hfo63.cfo.in.th/CheckDataDtl.aspx?orgid=04533&amp;balance=%A7%BA%B4%D8%C5%3Cbr/%3E%A7%BA%CA%D1%C1%BE%D1%B9%B8%EC%A1%D1%B9&amp;month=4&amp;year=2020&amp;thetype=%A7%BA%CB%B9%E8%C7%C2%A7%D2%B9"/>
    <hyperlink ref="E1689" r:id="rId1682" display="http://hfo63.cfo.in.th/CheckDataDtl.aspx?orgid=04534&amp;balance=%A7%BA%B4%D8%C5%3Cbr/%3E%A7%BA%CA%D1%C1%BE%D1%B9%B8%EC%A1%D1%B9&amp;month=4&amp;year=2020&amp;thetype=%A7%BA%CB%B9%E8%C7%C2%A7%D2%B9"/>
    <hyperlink ref="E1690" r:id="rId1683" display="http://hfo63.cfo.in.th/CheckDataDtl.aspx?orgid=04534&amp;balance=%A7%BA%B4%D8%C5%3Cbr/%3E%A7%BA%CA%D1%C1%BE%D1%B9%B8%EC%A1%D1%B9&amp;month=4&amp;year=2020&amp;thetype=%A7%BA%CB%B9%E8%C7%C2%A7%D2%B9"/>
    <hyperlink ref="E1691" r:id="rId1684" display="http://hfo63.cfo.in.th/CheckDataDtl.aspx?orgid=04535&amp;balance=%A7%BA%B4%D8%C5%3Cbr/%3E%A7%BA%CA%D1%C1%BE%D1%B9%B8%EC%A1%D1%B9&amp;month=4&amp;year=2020&amp;thetype=%A7%BA%CB%B9%E8%C7%C2%A7%D2%B9"/>
    <hyperlink ref="E1692" r:id="rId1685" display="http://hfo63.cfo.in.th/CheckDataDtl.aspx?orgid=04535&amp;balance=%A7%BA%B4%D8%C5%3Cbr/%3E%A7%BA%CA%D1%C1%BE%D1%B9%B8%EC%A1%D1%B9&amp;month=4&amp;year=2020&amp;thetype=%A7%BA%CB%B9%E8%C7%C2%A7%D2%B9"/>
    <hyperlink ref="E1693" r:id="rId1686" display="http://hfo63.cfo.in.th/CheckDataDtl.aspx?orgid=04536&amp;balance=%A7%BA%B4%D8%C5%3Cbr/%3E%A7%BA%CA%D1%C1%BE%D1%B9%B8%EC%A1%D1%B9&amp;month=4&amp;year=2020&amp;thetype=%A7%BA%CB%B9%E8%C7%C2%A7%D2%B9"/>
    <hyperlink ref="E1694" r:id="rId1687" display="http://hfo63.cfo.in.th/CheckDataDtl.aspx?orgid=04536&amp;balance=%A7%BA%B4%D8%C5%3Cbr/%3E%A7%BA%CA%D1%C1%BE%D1%B9%B8%EC%A1%D1%B9&amp;month=4&amp;year=2020&amp;thetype=%A7%BA%CB%B9%E8%C7%C2%A7%D2%B9"/>
    <hyperlink ref="E1695" r:id="rId1688" display="http://hfo63.cfo.in.th/CheckDataDtl.aspx?orgid=04537&amp;balance=%A7%BA%B4%D8%C5%3Cbr/%3E%A7%BA%CA%D1%C1%BE%D1%B9%B8%EC%A1%D1%B9&amp;month=4&amp;year=2020&amp;thetype=%A7%BA%CB%B9%E8%C7%C2%A7%D2%B9"/>
    <hyperlink ref="E1696" r:id="rId1689" display="http://hfo63.cfo.in.th/CheckDataDtl.aspx?orgid=04537&amp;balance=%A7%BA%B4%D8%C5%3Cbr/%3E%A7%BA%CA%D1%C1%BE%D1%B9%B8%EC%A1%D1%B9&amp;month=4&amp;year=2020&amp;thetype=%A7%BA%CB%B9%E8%C7%C2%A7%D2%B9"/>
    <hyperlink ref="E1697" r:id="rId1690" display="http://hfo63.cfo.in.th/CheckDataDtl.aspx?orgid=04538&amp;balance=%A7%BA%B4%D8%C5%3Cbr/%3E%A7%BA%CA%D1%C1%BE%D1%B9%B8%EC%A1%D1%B9&amp;month=4&amp;year=2020&amp;thetype=%A7%BA%CB%B9%E8%C7%C2%A7%D2%B9"/>
    <hyperlink ref="E1698" r:id="rId1691" display="http://hfo63.cfo.in.th/CheckDataDtl.aspx?orgid=04538&amp;balance=%A7%BA%B4%D8%C5%3Cbr/%3E%A7%BA%CA%D1%C1%BE%D1%B9%B8%EC%A1%D1%B9&amp;month=4&amp;year=2020&amp;thetype=%A7%BA%CB%B9%E8%C7%C2%A7%D2%B9"/>
    <hyperlink ref="E1699" r:id="rId1692" display="http://hfo63.cfo.in.th/CheckDataDtl.aspx?orgid=04539&amp;balance=%A7%BA%B4%D8%C5%3Cbr/%3E%A7%BA%CA%D1%C1%BE%D1%B9%B8%EC%A1%D1%B9&amp;month=4&amp;year=2020&amp;thetype=%A7%BA%CB%B9%E8%C7%C2%A7%D2%B9"/>
    <hyperlink ref="E1700" r:id="rId1693" display="http://hfo63.cfo.in.th/CheckDataDtl.aspx?orgid=04539&amp;balance=%A7%BA%B4%D8%C5%3Cbr/%3E%A7%BA%CA%D1%C1%BE%D1%B9%B8%EC%A1%D1%B9&amp;month=4&amp;year=2020&amp;thetype=%A7%BA%CB%B9%E8%C7%C2%A7%D2%B9"/>
    <hyperlink ref="E1701" r:id="rId1694" display="http://hfo63.cfo.in.th/CheckDataDtl.aspx?orgid=04540&amp;balance=%A7%BA%B4%D8%C5%3Cbr/%3E%A7%BA%CA%D1%C1%BE%D1%B9%B8%EC%A1%D1%B9&amp;month=4&amp;year=2020&amp;thetype=%A7%BA%CB%B9%E8%C7%C2%A7%D2%B9"/>
    <hyperlink ref="E1702" r:id="rId1695" display="http://hfo63.cfo.in.th/CheckDataDtl.aspx?orgid=04540&amp;balance=%A7%BA%B4%D8%C5%3Cbr/%3E%A7%BA%CA%D1%C1%BE%D1%B9%B8%EC%A1%D1%B9&amp;month=4&amp;year=2020&amp;thetype=%A7%BA%CB%B9%E8%C7%C2%A7%D2%B9"/>
    <hyperlink ref="E1703" r:id="rId1696" display="http://hfo63.cfo.in.th/CheckDataDtl.aspx?orgid=04541&amp;balance=%A7%BA%B4%D8%C5%3Cbr/%3E%A7%BA%CA%D1%C1%BE%D1%B9%B8%EC%A1%D1%B9&amp;month=4&amp;year=2020&amp;thetype=%A7%BA%CB%B9%E8%C7%C2%A7%D2%B9"/>
    <hyperlink ref="E1704" r:id="rId1697" display="http://hfo63.cfo.in.th/CheckDataDtl.aspx?orgid=04541&amp;balance=%A7%BA%B4%D8%C5%3Cbr/%3E%A7%BA%CA%D1%C1%BE%D1%B9%B8%EC%A1%D1%B9&amp;month=4&amp;year=2020&amp;thetype=%A7%BA%CB%B9%E8%C7%C2%A7%D2%B9"/>
    <hyperlink ref="E1705" r:id="rId1698" display="http://hfo63.cfo.in.th/CheckDataDtl.aspx?orgid=04542&amp;balance=%A7%BA%B4%D8%C5%3Cbr/%3E%A7%BA%CA%D1%C1%BE%D1%B9%B8%EC%A1%D1%B9&amp;month=4&amp;year=2020&amp;thetype=%A7%BA%CB%B9%E8%C7%C2%A7%D2%B9"/>
    <hyperlink ref="E1706" r:id="rId1699" display="http://hfo63.cfo.in.th/CheckDataDtl.aspx?orgid=04542&amp;balance=%A7%BA%B4%D8%C5%3Cbr/%3E%A7%BA%CA%D1%C1%BE%D1%B9%B8%EC%A1%D1%B9&amp;month=4&amp;year=2020&amp;thetype=%A7%BA%CB%B9%E8%C7%C2%A7%D2%B9"/>
    <hyperlink ref="E1707" r:id="rId1700" display="http://hfo63.cfo.in.th/CheckDataDtl.aspx?orgid=04543&amp;balance=%A7%BA%B4%D8%C5%3Cbr/%3E%A7%BA%CA%D1%C1%BE%D1%B9%B8%EC%A1%D1%B9&amp;month=4&amp;year=2020&amp;thetype=%A7%BA%CB%B9%E8%C7%C2%A7%D2%B9"/>
    <hyperlink ref="E1708" r:id="rId1701" display="http://hfo63.cfo.in.th/CheckDataDtl.aspx?orgid=04543&amp;balance=%A7%BA%B4%D8%C5%3Cbr/%3E%A7%BA%CA%D1%C1%BE%D1%B9%B8%EC%A1%D1%B9&amp;month=4&amp;year=2020&amp;thetype=%A7%BA%CB%B9%E8%C7%C2%A7%D2%B9"/>
    <hyperlink ref="E1709" r:id="rId1702" display="http://hfo63.cfo.in.th/CheckDataDtl.aspx?orgid=04544&amp;balance=%A7%BA%B4%D8%C5%3Cbr/%3E%A7%BA%CA%D1%C1%BE%D1%B9%B8%EC%A1%D1%B9&amp;month=4&amp;year=2020&amp;thetype=%A7%BA%CB%B9%E8%C7%C2%A7%D2%B9"/>
    <hyperlink ref="E1710" r:id="rId1703" display="http://hfo63.cfo.in.th/CheckDataDtl.aspx?orgid=04544&amp;balance=%A7%BA%B4%D8%C5%3Cbr/%3E%A7%BA%CA%D1%C1%BE%D1%B9%B8%EC%A1%D1%B9&amp;month=4&amp;year=2020&amp;thetype=%A7%BA%CB%B9%E8%C7%C2%A7%D2%B9"/>
    <hyperlink ref="E1711" r:id="rId1704" display="http://hfo63.cfo.in.th/CheckDataDtl.aspx?orgid=04545&amp;balance=%A7%BA%B4%D8%C5%3Cbr/%3E%A7%BA%CA%D1%C1%BE%D1%B9%B8%EC%A1%D1%B9&amp;month=4&amp;year=2020&amp;thetype=%A7%BA%CB%B9%E8%C7%C2%A7%D2%B9"/>
    <hyperlink ref="E1712" r:id="rId1705" display="http://hfo63.cfo.in.th/CheckDataDtl.aspx?orgid=04545&amp;balance=%A7%BA%B4%D8%C5%3Cbr/%3E%A7%BA%CA%D1%C1%BE%D1%B9%B8%EC%A1%D1%B9&amp;month=4&amp;year=2020&amp;thetype=%A7%BA%CB%B9%E8%C7%C2%A7%D2%B9"/>
    <hyperlink ref="E1713" r:id="rId1706" display="http://hfo63.cfo.in.th/CheckDataDtl.aspx?orgid=04546&amp;balance=%A7%BA%B4%D8%C5%3Cbr/%3E%A7%BA%CA%D1%C1%BE%D1%B9%B8%EC%A1%D1%B9&amp;month=4&amp;year=2020&amp;thetype=%A7%BA%CB%B9%E8%C7%C2%A7%D2%B9"/>
    <hyperlink ref="E1714" r:id="rId1707" display="http://hfo63.cfo.in.th/CheckDataDtl.aspx?orgid=04546&amp;balance=%A7%BA%B4%D8%C5%3Cbr/%3E%A7%BA%CA%D1%C1%BE%D1%B9%B8%EC%A1%D1%B9&amp;month=4&amp;year=2020&amp;thetype=%A7%BA%CB%B9%E8%C7%C2%A7%D2%B9"/>
    <hyperlink ref="E1715" r:id="rId1708" display="http://hfo63.cfo.in.th/CheckDataDtl.aspx?orgid=04547&amp;balance=%A7%BA%B4%D8%C5%3Cbr/%3E%A7%BA%CA%D1%C1%BE%D1%B9%B8%EC%A1%D1%B9&amp;month=4&amp;year=2020&amp;thetype=%A7%BA%CB%B9%E8%C7%C2%A7%D2%B9"/>
    <hyperlink ref="E1716" r:id="rId1709" display="http://hfo63.cfo.in.th/CheckDataDtl.aspx?orgid=04547&amp;balance=%A7%BA%B4%D8%C5%3Cbr/%3E%A7%BA%CA%D1%C1%BE%D1%B9%B8%EC%A1%D1%B9&amp;month=4&amp;year=2020&amp;thetype=%A7%BA%CB%B9%E8%C7%C2%A7%D2%B9"/>
    <hyperlink ref="E1717" r:id="rId1710" display="http://hfo63.cfo.in.th/CheckDataDtl.aspx?orgid=04548&amp;balance=%A7%BA%B4%D8%C5%3Cbr/%3E%A7%BA%CA%D1%C1%BE%D1%B9%B8%EC%A1%D1%B9&amp;month=4&amp;year=2020&amp;thetype=%A7%BA%CB%B9%E8%C7%C2%A7%D2%B9"/>
    <hyperlink ref="E1718" r:id="rId1711" display="http://hfo63.cfo.in.th/CheckDataDtl.aspx?orgid=04548&amp;balance=%A7%BA%B4%D8%C5%3Cbr/%3E%A7%BA%CA%D1%C1%BE%D1%B9%B8%EC%A1%D1%B9&amp;month=4&amp;year=2020&amp;thetype=%A7%BA%CB%B9%E8%C7%C2%A7%D2%B9"/>
    <hyperlink ref="E1719" r:id="rId1712" display="http://hfo63.cfo.in.th/CheckDataDtl.aspx?orgid=04549&amp;balance=%A7%BA%B4%D8%C5%3Cbr/%3E%A7%BA%CA%D1%C1%BE%D1%B9%B8%EC%A1%D1%B9&amp;month=4&amp;year=2020&amp;thetype=%A7%BA%CB%B9%E8%C7%C2%A7%D2%B9"/>
    <hyperlink ref="E1720" r:id="rId1713" display="http://hfo63.cfo.in.th/CheckDataDtl.aspx?orgid=04549&amp;balance=%A7%BA%B4%D8%C5%3Cbr/%3E%A7%BA%CA%D1%C1%BE%D1%B9%B8%EC%A1%D1%B9&amp;month=4&amp;year=2020&amp;thetype=%A7%BA%CB%B9%E8%C7%C2%A7%D2%B9"/>
    <hyperlink ref="E1721" r:id="rId1714" display="http://hfo63.cfo.in.th/CheckDataDtl.aspx?orgid=04550&amp;balance=%A7%BA%B4%D8%C5%3Cbr/%3E%A7%BA%CA%D1%C1%BE%D1%B9%B8%EC%A1%D1%B9&amp;month=4&amp;year=2020&amp;thetype=%A7%BA%CB%B9%E8%C7%C2%A7%D2%B9"/>
    <hyperlink ref="E1722" r:id="rId1715" display="http://hfo63.cfo.in.th/CheckDataDtl.aspx?orgid=04550&amp;balance=%A7%BA%B4%D8%C5%3Cbr/%3E%A7%BA%CA%D1%C1%BE%D1%B9%B8%EC%A1%D1%B9&amp;month=4&amp;year=2020&amp;thetype=%A7%BA%CB%B9%E8%C7%C2%A7%D2%B9"/>
    <hyperlink ref="E1723" r:id="rId1716" display="http://hfo63.cfo.in.th/CheckDataDtl.aspx?orgid=04551&amp;balance=%A7%BA%B4%D8%C5%3Cbr/%3E%A7%BA%CA%D1%C1%BE%D1%B9%B8%EC%A1%D1%B9&amp;month=4&amp;year=2020&amp;thetype=%A7%BA%CB%B9%E8%C7%C2%A7%D2%B9"/>
    <hyperlink ref="E1724" r:id="rId1717" display="http://hfo63.cfo.in.th/CheckDataDtl.aspx?orgid=04551&amp;balance=%A7%BA%B4%D8%C5%3Cbr/%3E%A7%BA%CA%D1%C1%BE%D1%B9%B8%EC%A1%D1%B9&amp;month=4&amp;year=2020&amp;thetype=%A7%BA%CB%B9%E8%C7%C2%A7%D2%B9"/>
    <hyperlink ref="E1725" r:id="rId1718" display="http://hfo63.cfo.in.th/CheckDataDtl.aspx?orgid=04552&amp;balance=%A7%BA%B4%D8%C5%3Cbr/%3E%A7%BA%CA%D1%C1%BE%D1%B9%B8%EC%A1%D1%B9&amp;month=4&amp;year=2020&amp;thetype=%A7%BA%CB%B9%E8%C7%C2%A7%D2%B9"/>
    <hyperlink ref="E1726" r:id="rId1719" display="http://hfo63.cfo.in.th/CheckDataDtl.aspx?orgid=04552&amp;balance=%A7%BA%B4%D8%C5%3Cbr/%3E%A7%BA%CA%D1%C1%BE%D1%B9%B8%EC%A1%D1%B9&amp;month=4&amp;year=2020&amp;thetype=%A7%BA%CB%B9%E8%C7%C2%A7%D2%B9"/>
    <hyperlink ref="E1727" r:id="rId1720" display="http://hfo63.cfo.in.th/CheckDataDtl.aspx?orgid=04553&amp;balance=%A7%BA%B4%D8%C5%3Cbr/%3E%A7%BA%CA%D1%C1%BE%D1%B9%B8%EC%A1%D1%B9&amp;month=4&amp;year=2020&amp;thetype=%A7%BA%CB%B9%E8%C7%C2%A7%D2%B9"/>
    <hyperlink ref="E1728" r:id="rId1721" display="http://hfo63.cfo.in.th/CheckDataDtl.aspx?orgid=04553&amp;balance=%A7%BA%B4%D8%C5%3Cbr/%3E%A7%BA%CA%D1%C1%BE%D1%B9%B8%EC%A1%D1%B9&amp;month=4&amp;year=2020&amp;thetype=%A7%BA%CB%B9%E8%C7%C2%A7%D2%B9"/>
    <hyperlink ref="E1729" r:id="rId1722" display="http://hfo63.cfo.in.th/CheckDataDtl.aspx?orgid=04554&amp;balance=%A7%BA%B4%D8%C5%3Cbr/%3E%A7%BA%CA%D1%C1%BE%D1%B9%B8%EC%A1%D1%B9&amp;month=4&amp;year=2020&amp;thetype=%A7%BA%CB%B9%E8%C7%C2%A7%D2%B9"/>
    <hyperlink ref="E1730" r:id="rId1723" display="http://hfo63.cfo.in.th/CheckDataDtl.aspx?orgid=04554&amp;balance=%A7%BA%B4%D8%C5%3Cbr/%3E%A7%BA%CA%D1%C1%BE%D1%B9%B8%EC%A1%D1%B9&amp;month=4&amp;year=2020&amp;thetype=%A7%BA%CB%B9%E8%C7%C2%A7%D2%B9"/>
    <hyperlink ref="E1731" r:id="rId1724" display="http://hfo63.cfo.in.th/CheckDataDtl.aspx?orgid=04555&amp;balance=%A7%BA%B4%D8%C5%3Cbr/%3E%A7%BA%CA%D1%C1%BE%D1%B9%B8%EC%A1%D1%B9&amp;month=4&amp;year=2020&amp;thetype=%A7%BA%CB%B9%E8%C7%C2%A7%D2%B9"/>
    <hyperlink ref="E1732" r:id="rId1725" display="http://hfo63.cfo.in.th/CheckDataDtl.aspx?orgid=04555&amp;balance=%A7%BA%B4%D8%C5%3Cbr/%3E%A7%BA%CA%D1%C1%BE%D1%B9%B8%EC%A1%D1%B9&amp;month=4&amp;year=2020&amp;thetype=%A7%BA%CB%B9%E8%C7%C2%A7%D2%B9"/>
    <hyperlink ref="E1733" r:id="rId1726" display="http://hfo63.cfo.in.th/CheckDataDtl.aspx?orgid=04556&amp;balance=%A7%BA%B4%D8%C5%3Cbr/%3E%A7%BA%CA%D1%C1%BE%D1%B9%B8%EC%A1%D1%B9&amp;month=4&amp;year=2020&amp;thetype=%A7%BA%CB%B9%E8%C7%C2%A7%D2%B9"/>
    <hyperlink ref="E1734" r:id="rId1727" display="http://hfo63.cfo.in.th/CheckDataDtl.aspx?orgid=04556&amp;balance=%A7%BA%B4%D8%C5%3Cbr/%3E%A7%BA%CA%D1%C1%BE%D1%B9%B8%EC%A1%D1%B9&amp;month=4&amp;year=2020&amp;thetype=%A7%BA%CB%B9%E8%C7%C2%A7%D2%B9"/>
    <hyperlink ref="E1735" r:id="rId1728" display="http://hfo63.cfo.in.th/CheckDataDtl.aspx?orgid=04557&amp;balance=%A7%BA%B4%D8%C5%3Cbr/%3E%A7%BA%CA%D1%C1%BE%D1%B9%B8%EC%A1%D1%B9&amp;month=4&amp;year=2020&amp;thetype=%A7%BA%CB%B9%E8%C7%C2%A7%D2%B9"/>
    <hyperlink ref="E1736" r:id="rId1729" display="http://hfo63.cfo.in.th/CheckDataDtl.aspx?orgid=04557&amp;balance=%A7%BA%B4%D8%C5%3Cbr/%3E%A7%BA%CA%D1%C1%BE%D1%B9%B8%EC%A1%D1%B9&amp;month=4&amp;year=2020&amp;thetype=%A7%BA%CB%B9%E8%C7%C2%A7%D2%B9"/>
    <hyperlink ref="E1737" r:id="rId1730" display="http://hfo63.cfo.in.th/CheckDataDtl.aspx?orgid=04558&amp;balance=%A7%BA%B4%D8%C5%3Cbr/%3E%A7%BA%CA%D1%C1%BE%D1%B9%B8%EC%A1%D1%B9&amp;month=4&amp;year=2020&amp;thetype=%A7%BA%CB%B9%E8%C7%C2%A7%D2%B9"/>
    <hyperlink ref="E1738" r:id="rId1731" display="http://hfo63.cfo.in.th/CheckDataDtl.aspx?orgid=04558&amp;balance=%A7%BA%B4%D8%C5%3Cbr/%3E%A7%BA%CA%D1%C1%BE%D1%B9%B8%EC%A1%D1%B9&amp;month=4&amp;year=2020&amp;thetype=%A7%BA%CB%B9%E8%C7%C2%A7%D2%B9"/>
    <hyperlink ref="E1739" r:id="rId1732" display="http://hfo63.cfo.in.th/CheckDataDtl.aspx?orgid=04559&amp;balance=%A7%BA%B4%D8%C5%3Cbr/%3E%A7%BA%CA%D1%C1%BE%D1%B9%B8%EC%A1%D1%B9&amp;month=4&amp;year=2020&amp;thetype=%A7%BA%CB%B9%E8%C7%C2%A7%D2%B9"/>
    <hyperlink ref="E1740" r:id="rId1733" display="http://hfo63.cfo.in.th/CheckDataDtl.aspx?orgid=04559&amp;balance=%A7%BA%B4%D8%C5%3Cbr/%3E%A7%BA%CA%D1%C1%BE%D1%B9%B8%EC%A1%D1%B9&amp;month=4&amp;year=2020&amp;thetype=%A7%BA%CB%B9%E8%C7%C2%A7%D2%B9"/>
    <hyperlink ref="E1741" r:id="rId1734" display="http://hfo63.cfo.in.th/CheckDataDtl.aspx?orgid=04560&amp;balance=%A7%BA%B4%D8%C5%3Cbr/%3E%A7%BA%CA%D1%C1%BE%D1%B9%B8%EC%A1%D1%B9&amp;month=4&amp;year=2020&amp;thetype=%A7%BA%CB%B9%E8%C7%C2%A7%D2%B9"/>
    <hyperlink ref="E1742" r:id="rId1735" display="http://hfo63.cfo.in.th/CheckDataDtl.aspx?orgid=04560&amp;balance=%A7%BA%B4%D8%C5%3Cbr/%3E%A7%BA%CA%D1%C1%BE%D1%B9%B8%EC%A1%D1%B9&amp;month=4&amp;year=2020&amp;thetype=%A7%BA%CB%B9%E8%C7%C2%A7%D2%B9"/>
    <hyperlink ref="E1743" r:id="rId1736" display="http://hfo63.cfo.in.th/CheckDataDtl.aspx?orgid=04561&amp;balance=%A7%BA%B4%D8%C5%3Cbr/%3E%A7%BA%CA%D1%C1%BE%D1%B9%B8%EC%A1%D1%B9&amp;month=4&amp;year=2020&amp;thetype=%A7%BA%CB%B9%E8%C7%C2%A7%D2%B9"/>
    <hyperlink ref="E1744" r:id="rId1737" display="http://hfo63.cfo.in.th/CheckDataDtl.aspx?orgid=04561&amp;balance=%A7%BA%B4%D8%C5%3Cbr/%3E%A7%BA%CA%D1%C1%BE%D1%B9%B8%EC%A1%D1%B9&amp;month=4&amp;year=2020&amp;thetype=%A7%BA%CB%B9%E8%C7%C2%A7%D2%B9"/>
    <hyperlink ref="E1745" r:id="rId1738" display="http://hfo63.cfo.in.th/CheckDataDtl.aspx?orgid=04562&amp;balance=%A7%BA%B4%D8%C5%3Cbr/%3E%A7%BA%CA%D1%C1%BE%D1%B9%B8%EC%A1%D1%B9&amp;month=4&amp;year=2020&amp;thetype=%A7%BA%CB%B9%E8%C7%C2%A7%D2%B9"/>
    <hyperlink ref="E1746" r:id="rId1739" display="http://hfo63.cfo.in.th/CheckDataDtl.aspx?orgid=04562&amp;balance=%A7%BA%B4%D8%C5%3Cbr/%3E%A7%BA%CA%D1%C1%BE%D1%B9%B8%EC%A1%D1%B9&amp;month=4&amp;year=2020&amp;thetype=%A7%BA%CB%B9%E8%C7%C2%A7%D2%B9"/>
    <hyperlink ref="E1747" r:id="rId1740" display="http://hfo63.cfo.in.th/CheckDataDtl.aspx?orgid=04563&amp;balance=%A7%BA%B4%D8%C5%3Cbr/%3E%A7%BA%CA%D1%C1%BE%D1%B9%B8%EC%A1%D1%B9&amp;month=4&amp;year=2020&amp;thetype=%A7%BA%CB%B9%E8%C7%C2%A7%D2%B9"/>
    <hyperlink ref="E1748" r:id="rId1741" display="http://hfo63.cfo.in.th/CheckDataDtl.aspx?orgid=04563&amp;balance=%A7%BA%B4%D8%C5%3Cbr/%3E%A7%BA%CA%D1%C1%BE%D1%B9%B8%EC%A1%D1%B9&amp;month=4&amp;year=2020&amp;thetype=%A7%BA%CB%B9%E8%C7%C2%A7%D2%B9"/>
    <hyperlink ref="E1749" r:id="rId1742" display="http://hfo63.cfo.in.th/CheckDataDtl.aspx?orgid=04564&amp;balance=%A7%BA%B4%D8%C5%3Cbr/%3E%A7%BA%CA%D1%C1%BE%D1%B9%B8%EC%A1%D1%B9&amp;month=4&amp;year=2020&amp;thetype=%A7%BA%CB%B9%E8%C7%C2%A7%D2%B9"/>
    <hyperlink ref="E1750" r:id="rId1743" display="http://hfo63.cfo.in.th/CheckDataDtl.aspx?orgid=04564&amp;balance=%A7%BA%B4%D8%C5%3Cbr/%3E%A7%BA%CA%D1%C1%BE%D1%B9%B8%EC%A1%D1%B9&amp;month=4&amp;year=2020&amp;thetype=%A7%BA%CB%B9%E8%C7%C2%A7%D2%B9"/>
    <hyperlink ref="E1751" r:id="rId1744" display="http://hfo63.cfo.in.th/CheckDataDtl.aspx?orgid=04565&amp;balance=%A7%BA%B4%D8%C5%3Cbr/%3E%A7%BA%CA%D1%C1%BE%D1%B9%B8%EC%A1%D1%B9&amp;month=4&amp;year=2020&amp;thetype=%A7%BA%CB%B9%E8%C7%C2%A7%D2%B9"/>
    <hyperlink ref="E1752" r:id="rId1745" display="http://hfo63.cfo.in.th/CheckDataDtl.aspx?orgid=04565&amp;balance=%A7%BA%B4%D8%C5%3Cbr/%3E%A7%BA%CA%D1%C1%BE%D1%B9%B8%EC%A1%D1%B9&amp;month=4&amp;year=2020&amp;thetype=%A7%BA%CB%B9%E8%C7%C2%A7%D2%B9"/>
    <hyperlink ref="E1753" r:id="rId1746" display="http://hfo63.cfo.in.th/CheckDataDtl.aspx?orgid=04566&amp;balance=%A7%BA%B4%D8%C5%3Cbr/%3E%A7%BA%CA%D1%C1%BE%D1%B9%B8%EC%A1%D1%B9&amp;month=4&amp;year=2020&amp;thetype=%A7%BA%CB%B9%E8%C7%C2%A7%D2%B9"/>
    <hyperlink ref="E1754" r:id="rId1747" display="http://hfo63.cfo.in.th/CheckDataDtl.aspx?orgid=04566&amp;balance=%A7%BA%B4%D8%C5%3Cbr/%3E%A7%BA%CA%D1%C1%BE%D1%B9%B8%EC%A1%D1%B9&amp;month=4&amp;year=2020&amp;thetype=%A7%BA%CB%B9%E8%C7%C2%A7%D2%B9"/>
    <hyperlink ref="E1755" r:id="rId1748" display="http://hfo63.cfo.in.th/CheckDataDtl.aspx?orgid=04567&amp;balance=%A7%BA%B4%D8%C5%3Cbr/%3E%A7%BA%CA%D1%C1%BE%D1%B9%B8%EC%A1%D1%B9&amp;month=4&amp;year=2020&amp;thetype=%A7%BA%CB%B9%E8%C7%C2%A7%D2%B9"/>
    <hyperlink ref="E1756" r:id="rId1749" display="http://hfo63.cfo.in.th/CheckDataDtl.aspx?orgid=04567&amp;balance=%A7%BA%B4%D8%C5%3Cbr/%3E%A7%BA%CA%D1%C1%BE%D1%B9%B8%EC%A1%D1%B9&amp;month=4&amp;year=2020&amp;thetype=%A7%BA%CB%B9%E8%C7%C2%A7%D2%B9"/>
    <hyperlink ref="E1757" r:id="rId1750" display="http://hfo63.cfo.in.th/CheckDataDtl.aspx?orgid=04568&amp;balance=%A7%BA%B4%D8%C5%3Cbr/%3E%A7%BA%CA%D1%C1%BE%D1%B9%B8%EC%A1%D1%B9&amp;month=4&amp;year=2020&amp;thetype=%A7%BA%CB%B9%E8%C7%C2%A7%D2%B9"/>
    <hyperlink ref="E1758" r:id="rId1751" display="http://hfo63.cfo.in.th/CheckDataDtl.aspx?orgid=04568&amp;balance=%A7%BA%B4%D8%C5%3Cbr/%3E%A7%BA%CA%D1%C1%BE%D1%B9%B8%EC%A1%D1%B9&amp;month=4&amp;year=2020&amp;thetype=%A7%BA%CB%B9%E8%C7%C2%A7%D2%B9"/>
    <hyperlink ref="E1759" r:id="rId1752" display="http://hfo63.cfo.in.th/CheckDataDtl.aspx?orgid=04569&amp;balance=%A7%BA%B4%D8%C5%3Cbr/%3E%A7%BA%CA%D1%C1%BE%D1%B9%B8%EC%A1%D1%B9&amp;month=4&amp;year=2020&amp;thetype=%A7%BA%CB%B9%E8%C7%C2%A7%D2%B9"/>
    <hyperlink ref="E1760" r:id="rId1753" display="http://hfo63.cfo.in.th/CheckDataDtl.aspx?orgid=04569&amp;balance=%A7%BA%B4%D8%C5%3Cbr/%3E%A7%BA%CA%D1%C1%BE%D1%B9%B8%EC%A1%D1%B9&amp;month=4&amp;year=2020&amp;thetype=%A7%BA%CB%B9%E8%C7%C2%A7%D2%B9"/>
    <hyperlink ref="E1761" r:id="rId1754" display="http://hfo63.cfo.in.th/CheckDataDtl.aspx?orgid=04570&amp;balance=%A7%BA%B4%D8%C5%3Cbr/%3E%A7%BA%CA%D1%C1%BE%D1%B9%B8%EC%A1%D1%B9&amp;month=4&amp;year=2020&amp;thetype=%A7%BA%CB%B9%E8%C7%C2%A7%D2%B9"/>
    <hyperlink ref="E1762" r:id="rId1755" display="http://hfo63.cfo.in.th/CheckDataDtl.aspx?orgid=04570&amp;balance=%A7%BA%B4%D8%C5%3Cbr/%3E%A7%BA%CA%D1%C1%BE%D1%B9%B8%EC%A1%D1%B9&amp;month=4&amp;year=2020&amp;thetype=%A7%BA%CB%B9%E8%C7%C2%A7%D2%B9"/>
    <hyperlink ref="E1763" r:id="rId1756" display="http://hfo63.cfo.in.th/CheckDataDtl.aspx?orgid=04571&amp;balance=%A7%BA%B4%D8%C5%3Cbr/%3E%A7%BA%CA%D1%C1%BE%D1%B9%B8%EC%A1%D1%B9&amp;month=4&amp;year=2020&amp;thetype=%A7%BA%CB%B9%E8%C7%C2%A7%D2%B9"/>
    <hyperlink ref="E1764" r:id="rId1757" display="http://hfo63.cfo.in.th/CheckDataDtl.aspx?orgid=04571&amp;balance=%A7%BA%B4%D8%C5%3Cbr/%3E%A7%BA%CA%D1%C1%BE%D1%B9%B8%EC%A1%D1%B9&amp;month=4&amp;year=2020&amp;thetype=%A7%BA%CB%B9%E8%C7%C2%A7%D2%B9"/>
    <hyperlink ref="E1765" r:id="rId1758" display="http://hfo63.cfo.in.th/CheckDataDtl.aspx?orgid=04572&amp;balance=%A7%BA%B4%D8%C5%3Cbr/%3E%A7%BA%CA%D1%C1%BE%D1%B9%B8%EC%A1%D1%B9&amp;month=4&amp;year=2020&amp;thetype=%A7%BA%CB%B9%E8%C7%C2%A7%D2%B9"/>
    <hyperlink ref="E1766" r:id="rId1759" display="http://hfo63.cfo.in.th/CheckDataDtl.aspx?orgid=04572&amp;balance=%A7%BA%B4%D8%C5%3Cbr/%3E%A7%BA%CA%D1%C1%BE%D1%B9%B8%EC%A1%D1%B9&amp;month=4&amp;year=2020&amp;thetype=%A7%BA%CB%B9%E8%C7%C2%A7%D2%B9"/>
    <hyperlink ref="E1767" r:id="rId1760" display="http://hfo63.cfo.in.th/CheckDataDtl.aspx?orgid=04573&amp;balance=%A7%BA%B4%D8%C5%3Cbr/%3E%A7%BA%CA%D1%C1%BE%D1%B9%B8%EC%A1%D1%B9&amp;month=4&amp;year=2020&amp;thetype=%A7%BA%CB%B9%E8%C7%C2%A7%D2%B9"/>
    <hyperlink ref="E1768" r:id="rId1761" display="http://hfo63.cfo.in.th/CheckDataDtl.aspx?orgid=04573&amp;balance=%A7%BA%B4%D8%C5%3Cbr/%3E%A7%BA%CA%D1%C1%BE%D1%B9%B8%EC%A1%D1%B9&amp;month=4&amp;year=2020&amp;thetype=%A7%BA%CB%B9%E8%C7%C2%A7%D2%B9"/>
    <hyperlink ref="E1769" r:id="rId1762" display="http://hfo63.cfo.in.th/CheckDataDtl.aspx?orgid=04574&amp;balance=%A7%BA%B4%D8%C5%3Cbr/%3E%A7%BA%CA%D1%C1%BE%D1%B9%B8%EC%A1%D1%B9&amp;month=4&amp;year=2020&amp;thetype=%A7%BA%CB%B9%E8%C7%C2%A7%D2%B9"/>
    <hyperlink ref="E1770" r:id="rId1763" display="http://hfo63.cfo.in.th/CheckDataDtl.aspx?orgid=04574&amp;balance=%A7%BA%B4%D8%C5%3Cbr/%3E%A7%BA%CA%D1%C1%BE%D1%B9%B8%EC%A1%D1%B9&amp;month=4&amp;year=2020&amp;thetype=%A7%BA%CB%B9%E8%C7%C2%A7%D2%B9"/>
    <hyperlink ref="E1771" r:id="rId1764" display="http://hfo63.cfo.in.th/CheckDataDtl.aspx?orgid=04575&amp;balance=%A7%BA%B4%D8%C5%3Cbr/%3E%A7%BA%CA%D1%C1%BE%D1%B9%B8%EC%A1%D1%B9&amp;month=4&amp;year=2020&amp;thetype=%A7%BA%CB%B9%E8%C7%C2%A7%D2%B9"/>
    <hyperlink ref="E1772" r:id="rId1765" display="http://hfo63.cfo.in.th/CheckDataDtl.aspx?orgid=04575&amp;balance=%A7%BA%B4%D8%C5%3Cbr/%3E%A7%BA%CA%D1%C1%BE%D1%B9%B8%EC%A1%D1%B9&amp;month=4&amp;year=2020&amp;thetype=%A7%BA%CB%B9%E8%C7%C2%A7%D2%B9"/>
    <hyperlink ref="E1773" r:id="rId1766" display="http://hfo63.cfo.in.th/CheckDataDtl.aspx?orgid=04576&amp;balance=%A7%BA%B4%D8%C5%3Cbr/%3E%A7%BA%CA%D1%C1%BE%D1%B9%B8%EC%A1%D1%B9&amp;month=4&amp;year=2020&amp;thetype=%A7%BA%CB%B9%E8%C7%C2%A7%D2%B9"/>
    <hyperlink ref="E1774" r:id="rId1767" display="http://hfo63.cfo.in.th/CheckDataDtl.aspx?orgid=04576&amp;balance=%A7%BA%B4%D8%C5%3Cbr/%3E%A7%BA%CA%D1%C1%BE%D1%B9%B8%EC%A1%D1%B9&amp;month=4&amp;year=2020&amp;thetype=%A7%BA%CB%B9%E8%C7%C2%A7%D2%B9"/>
    <hyperlink ref="E1775" r:id="rId1768" display="http://hfo63.cfo.in.th/CheckDataDtl.aspx?orgid=04577&amp;balance=%A7%BA%B4%D8%C5%3Cbr/%3E%A7%BA%CA%D1%C1%BE%D1%B9%B8%EC%A1%D1%B9&amp;month=4&amp;year=2020&amp;thetype=%A7%BA%CB%B9%E8%C7%C2%A7%D2%B9"/>
    <hyperlink ref="E1776" r:id="rId1769" display="http://hfo63.cfo.in.th/CheckDataDtl.aspx?orgid=04577&amp;balance=%A7%BA%B4%D8%C5%3Cbr/%3E%A7%BA%CA%D1%C1%BE%D1%B9%B8%EC%A1%D1%B9&amp;month=4&amp;year=2020&amp;thetype=%A7%BA%CB%B9%E8%C7%C2%A7%D2%B9"/>
    <hyperlink ref="E1777" r:id="rId1770" display="http://hfo63.cfo.in.th/CheckDataDtl.aspx?orgid=04578&amp;balance=%A7%BA%B4%D8%C5%3Cbr/%3E%A7%BA%CA%D1%C1%BE%D1%B9%B8%EC%A1%D1%B9&amp;month=4&amp;year=2020&amp;thetype=%A7%BA%CB%B9%E8%C7%C2%A7%D2%B9"/>
    <hyperlink ref="E1778" r:id="rId1771" display="http://hfo63.cfo.in.th/CheckDataDtl.aspx?orgid=04578&amp;balance=%A7%BA%B4%D8%C5%3Cbr/%3E%A7%BA%CA%D1%C1%BE%D1%B9%B8%EC%A1%D1%B9&amp;month=4&amp;year=2020&amp;thetype=%A7%BA%CB%B9%E8%C7%C2%A7%D2%B9"/>
    <hyperlink ref="E1779" r:id="rId1772" display="http://hfo63.cfo.in.th/CheckDataDtl.aspx?orgid=04579&amp;balance=%A7%BA%B4%D8%C5%3Cbr/%3E%A7%BA%CA%D1%C1%BE%D1%B9%B8%EC%A1%D1%B9&amp;month=4&amp;year=2020&amp;thetype=%A7%BA%CB%B9%E8%C7%C2%A7%D2%B9"/>
    <hyperlink ref="E1780" r:id="rId1773" display="http://hfo63.cfo.in.th/CheckDataDtl.aspx?orgid=04579&amp;balance=%A7%BA%B4%D8%C5%3Cbr/%3E%A7%BA%CA%D1%C1%BE%D1%B9%B8%EC%A1%D1%B9&amp;month=4&amp;year=2020&amp;thetype=%A7%BA%CB%B9%E8%C7%C2%A7%D2%B9"/>
    <hyperlink ref="E1781" r:id="rId1774" display="http://hfo63.cfo.in.th/CheckDataDtl.aspx?orgid=04580&amp;balance=%A7%BA%B4%D8%C5%3Cbr/%3E%A7%BA%CA%D1%C1%BE%D1%B9%B8%EC%A1%D1%B9&amp;month=4&amp;year=2020&amp;thetype=%A7%BA%CB%B9%E8%C7%C2%A7%D2%B9"/>
    <hyperlink ref="E1782" r:id="rId1775" display="http://hfo63.cfo.in.th/CheckDataDtl.aspx?orgid=04580&amp;balance=%A7%BA%B4%D8%C5%3Cbr/%3E%A7%BA%CA%D1%C1%BE%D1%B9%B8%EC%A1%D1%B9&amp;month=4&amp;year=2020&amp;thetype=%A7%BA%CB%B9%E8%C7%C2%A7%D2%B9"/>
    <hyperlink ref="E1783" r:id="rId1776" display="http://hfo63.cfo.in.th/CheckDataDtl.aspx?orgid=04581&amp;balance=%A7%BA%B4%D8%C5%3Cbr/%3E%A7%BA%CA%D1%C1%BE%D1%B9%B8%EC%A1%D1%B9&amp;month=4&amp;year=2020&amp;thetype=%A7%BA%CB%B9%E8%C7%C2%A7%D2%B9"/>
    <hyperlink ref="E1784" r:id="rId1777" display="http://hfo63.cfo.in.th/CheckDataDtl.aspx?orgid=04581&amp;balance=%A7%BA%B4%D8%C5%3Cbr/%3E%A7%BA%CA%D1%C1%BE%D1%B9%B8%EC%A1%D1%B9&amp;month=4&amp;year=2020&amp;thetype=%A7%BA%CB%B9%E8%C7%C2%A7%D2%B9"/>
    <hyperlink ref="E1785" r:id="rId1778" display="http://hfo63.cfo.in.th/CheckDataDtl.aspx?orgid=04582&amp;balance=%A7%BA%B4%D8%C5%3Cbr/%3E%A7%BA%CA%D1%C1%BE%D1%B9%B8%EC%A1%D1%B9&amp;month=4&amp;year=2020&amp;thetype=%A7%BA%CB%B9%E8%C7%C2%A7%D2%B9"/>
    <hyperlink ref="E1786" r:id="rId1779" display="http://hfo63.cfo.in.th/CheckDataDtl.aspx?orgid=04582&amp;balance=%A7%BA%B4%D8%C5%3Cbr/%3E%A7%BA%CA%D1%C1%BE%D1%B9%B8%EC%A1%D1%B9&amp;month=4&amp;year=2020&amp;thetype=%A7%BA%CB%B9%E8%C7%C2%A7%D2%B9"/>
    <hyperlink ref="E1787" r:id="rId1780" display="http://hfo63.cfo.in.th/CheckDataDtl.aspx?orgid=04583&amp;balance=%A7%BA%B4%D8%C5%3Cbr/%3E%A7%BA%CA%D1%C1%BE%D1%B9%B8%EC%A1%D1%B9&amp;month=4&amp;year=2020&amp;thetype=%A7%BA%CB%B9%E8%C7%C2%A7%D2%B9"/>
    <hyperlink ref="E1788" r:id="rId1781" display="http://hfo63.cfo.in.th/CheckDataDtl.aspx?orgid=04583&amp;balance=%A7%BA%B4%D8%C5%3Cbr/%3E%A7%BA%CA%D1%C1%BE%D1%B9%B8%EC%A1%D1%B9&amp;month=4&amp;year=2020&amp;thetype=%A7%BA%CB%B9%E8%C7%C2%A7%D2%B9"/>
    <hyperlink ref="E1789" r:id="rId1782" display="http://hfo63.cfo.in.th/CheckDataDtl.aspx?orgid=04584&amp;balance=%A7%BA%B4%D8%C5%3Cbr/%3E%A7%BA%CA%D1%C1%BE%D1%B9%B8%EC%A1%D1%B9&amp;month=4&amp;year=2020&amp;thetype=%A7%BA%CB%B9%E8%C7%C2%A7%D2%B9"/>
    <hyperlink ref="E1790" r:id="rId1783" display="http://hfo63.cfo.in.th/CheckDataDtl.aspx?orgid=04584&amp;balance=%A7%BA%B4%D8%C5%3Cbr/%3E%A7%BA%CA%D1%C1%BE%D1%B9%B8%EC%A1%D1%B9&amp;month=4&amp;year=2020&amp;thetype=%A7%BA%CB%B9%E8%C7%C2%A7%D2%B9"/>
    <hyperlink ref="E1791" r:id="rId1784" display="http://hfo63.cfo.in.th/CheckDataDtl.aspx?orgid=04585&amp;balance=%A7%BA%B4%D8%C5%3Cbr/%3E%A7%BA%CA%D1%C1%BE%D1%B9%B8%EC%A1%D1%B9&amp;month=4&amp;year=2020&amp;thetype=%A7%BA%CB%B9%E8%C7%C2%A7%D2%B9"/>
    <hyperlink ref="E1792" r:id="rId1785" display="http://hfo63.cfo.in.th/CheckDataDtl.aspx?orgid=04585&amp;balance=%A7%BA%B4%D8%C5%3Cbr/%3E%A7%BA%CA%D1%C1%BE%D1%B9%B8%EC%A1%D1%B9&amp;month=4&amp;year=2020&amp;thetype=%A7%BA%CB%B9%E8%C7%C2%A7%D2%B9"/>
    <hyperlink ref="E1793" r:id="rId1786" display="http://hfo63.cfo.in.th/CheckDataDtl.aspx?orgid=04586&amp;balance=%A7%BA%B4%D8%C5%3Cbr/%3E%A7%BA%CA%D1%C1%BE%D1%B9%B8%EC%A1%D1%B9&amp;month=4&amp;year=2020&amp;thetype=%A7%BA%CB%B9%E8%C7%C2%A7%D2%B9"/>
    <hyperlink ref="E1794" r:id="rId1787" display="http://hfo63.cfo.in.th/CheckDataDtl.aspx?orgid=04586&amp;balance=%A7%BA%B4%D8%C5%3Cbr/%3E%A7%BA%CA%D1%C1%BE%D1%B9%B8%EC%A1%D1%B9&amp;month=4&amp;year=2020&amp;thetype=%A7%BA%CB%B9%E8%C7%C2%A7%D2%B9"/>
    <hyperlink ref="E1795" r:id="rId1788" display="http://hfo63.cfo.in.th/CheckDataDtl.aspx?orgid=04587&amp;balance=%A7%BA%B4%D8%C5%3Cbr/%3E%A7%BA%CA%D1%C1%BE%D1%B9%B8%EC%A1%D1%B9&amp;month=4&amp;year=2020&amp;thetype=%A7%BA%CB%B9%E8%C7%C2%A7%D2%B9"/>
    <hyperlink ref="E1796" r:id="rId1789" display="http://hfo63.cfo.in.th/CheckDataDtl.aspx?orgid=04587&amp;balance=%A7%BA%B4%D8%C5%3Cbr/%3E%A7%BA%CA%D1%C1%BE%D1%B9%B8%EC%A1%D1%B9&amp;month=4&amp;year=2020&amp;thetype=%A7%BA%CB%B9%E8%C7%C2%A7%D2%B9"/>
    <hyperlink ref="E1797" r:id="rId1790" display="http://hfo63.cfo.in.th/CheckDataDtl.aspx?orgid=04588&amp;balance=%A7%BA%B4%D8%C5%3Cbr/%3E%A7%BA%CA%D1%C1%BE%D1%B9%B8%EC%A1%D1%B9&amp;month=4&amp;year=2020&amp;thetype=%A7%BA%CB%B9%E8%C7%C2%A7%D2%B9"/>
    <hyperlink ref="E1798" r:id="rId1791" display="http://hfo63.cfo.in.th/CheckDataDtl.aspx?orgid=04588&amp;balance=%A7%BA%B4%D8%C5%3Cbr/%3E%A7%BA%CA%D1%C1%BE%D1%B9%B8%EC%A1%D1%B9&amp;month=4&amp;year=2020&amp;thetype=%A7%BA%CB%B9%E8%C7%C2%A7%D2%B9"/>
    <hyperlink ref="E1799" r:id="rId1792" display="http://hfo63.cfo.in.th/CheckDataDtl.aspx?orgid=04589&amp;balance=%A7%BA%B4%D8%C5%3Cbr/%3E%A7%BA%CA%D1%C1%BE%D1%B9%B8%EC%A1%D1%B9&amp;month=4&amp;year=2020&amp;thetype=%A7%BA%CB%B9%E8%C7%C2%A7%D2%B9"/>
    <hyperlink ref="E1800" r:id="rId1793" display="http://hfo63.cfo.in.th/CheckDataDtl.aspx?orgid=04589&amp;balance=%A7%BA%B4%D8%C5%3Cbr/%3E%A7%BA%CA%D1%C1%BE%D1%B9%B8%EC%A1%D1%B9&amp;month=4&amp;year=2020&amp;thetype=%A7%BA%CB%B9%E8%C7%C2%A7%D2%B9"/>
    <hyperlink ref="E1801" r:id="rId1794" display="http://hfo63.cfo.in.th/CheckDataDtl.aspx?orgid=04591&amp;balance=%A7%BA%B4%D8%C5%3Cbr/%3E%A7%BA%CA%D1%C1%BE%D1%B9%B8%EC%A1%D1%B9&amp;month=4&amp;year=2020&amp;thetype=%A7%BA%CB%B9%E8%C7%C2%A7%D2%B9"/>
    <hyperlink ref="E1802" r:id="rId1795" display="http://hfo63.cfo.in.th/CheckDataDtl.aspx?orgid=04591&amp;balance=%A7%BA%B4%D8%C5%3Cbr/%3E%A7%BA%CA%D1%C1%BE%D1%B9%B8%EC%A1%D1%B9&amp;month=4&amp;year=2020&amp;thetype=%A7%BA%CB%B9%E8%C7%C2%A7%D2%B9"/>
    <hyperlink ref="E1803" r:id="rId1796" display="http://hfo63.cfo.in.th/CheckDataDtl.aspx?orgid=04592&amp;balance=%A7%BA%B4%D8%C5%3Cbr/%3E%A7%BA%CA%D1%C1%BE%D1%B9%B8%EC%A1%D1%B9&amp;month=4&amp;year=2020&amp;thetype=%A7%BA%CB%B9%E8%C7%C2%A7%D2%B9"/>
    <hyperlink ref="E1804" r:id="rId1797" display="http://hfo63.cfo.in.th/CheckDataDtl.aspx?orgid=04592&amp;balance=%A7%BA%B4%D8%C5%3Cbr/%3E%A7%BA%CA%D1%C1%BE%D1%B9%B8%EC%A1%D1%B9&amp;month=4&amp;year=2020&amp;thetype=%A7%BA%CB%B9%E8%C7%C2%A7%D2%B9"/>
    <hyperlink ref="E1805" r:id="rId1798" display="http://hfo63.cfo.in.th/CheckDataDtl.aspx?orgid=04593&amp;balance=%A7%BA%B4%D8%C5%3Cbr/%3E%A7%BA%CA%D1%C1%BE%D1%B9%B8%EC%A1%D1%B9&amp;month=4&amp;year=2020&amp;thetype=%A7%BA%CB%B9%E8%C7%C2%A7%D2%B9"/>
    <hyperlink ref="E1806" r:id="rId1799" display="http://hfo63.cfo.in.th/CheckDataDtl.aspx?orgid=04593&amp;balance=%A7%BA%B4%D8%C5%3Cbr/%3E%A7%BA%CA%D1%C1%BE%D1%B9%B8%EC%A1%D1%B9&amp;month=4&amp;year=2020&amp;thetype=%A7%BA%CB%B9%E8%C7%C2%A7%D2%B9"/>
    <hyperlink ref="E1807" r:id="rId1800" display="http://hfo63.cfo.in.th/CheckDataDtl.aspx?orgid=04594&amp;balance=%A7%BA%B4%D8%C5%3Cbr/%3E%A7%BA%CA%D1%C1%BE%D1%B9%B8%EC%A1%D1%B9&amp;month=4&amp;year=2020&amp;thetype=%A7%BA%CB%B9%E8%C7%C2%A7%D2%B9"/>
    <hyperlink ref="E1808" r:id="rId1801" display="http://hfo63.cfo.in.th/CheckDataDtl.aspx?orgid=04594&amp;balance=%A7%BA%B4%D8%C5%3Cbr/%3E%A7%BA%CA%D1%C1%BE%D1%B9%B8%EC%A1%D1%B9&amp;month=4&amp;year=2020&amp;thetype=%A7%BA%CB%B9%E8%C7%C2%A7%D2%B9"/>
    <hyperlink ref="E1809" r:id="rId1802" display="http://hfo63.cfo.in.th/CheckDataDtl.aspx?orgid=04595&amp;balance=%A7%BA%B4%D8%C5%3Cbr/%3E%A7%BA%CA%D1%C1%BE%D1%B9%B8%EC%A1%D1%B9&amp;month=4&amp;year=2020&amp;thetype=%A7%BA%CB%B9%E8%C7%C2%A7%D2%B9"/>
    <hyperlink ref="E1810" r:id="rId1803" display="http://hfo63.cfo.in.th/CheckDataDtl.aspx?orgid=04595&amp;balance=%A7%BA%B4%D8%C5%3Cbr/%3E%A7%BA%CA%D1%C1%BE%D1%B9%B8%EC%A1%D1%B9&amp;month=4&amp;year=2020&amp;thetype=%A7%BA%CB%B9%E8%C7%C2%A7%D2%B9"/>
    <hyperlink ref="E1811" r:id="rId1804" display="http://hfo63.cfo.in.th/CheckDataDtl.aspx?orgid=04596&amp;balance=%A7%BA%B4%D8%C5%3Cbr/%3E%A7%BA%CA%D1%C1%BE%D1%B9%B8%EC%A1%D1%B9&amp;month=4&amp;year=2020&amp;thetype=%A7%BA%CB%B9%E8%C7%C2%A7%D2%B9"/>
    <hyperlink ref="E1812" r:id="rId1805" display="http://hfo63.cfo.in.th/CheckDataDtl.aspx?orgid=04596&amp;balance=%A7%BA%B4%D8%C5%3Cbr/%3E%A7%BA%CA%D1%C1%BE%D1%B9%B8%EC%A1%D1%B9&amp;month=4&amp;year=2020&amp;thetype=%A7%BA%CB%B9%E8%C7%C2%A7%D2%B9"/>
    <hyperlink ref="E1813" r:id="rId1806" display="http://hfo63.cfo.in.th/CheckDataDtl.aspx?orgid=04597&amp;balance=%A7%BA%B4%D8%C5%3Cbr/%3E%A7%BA%CA%D1%C1%BE%D1%B9%B8%EC%A1%D1%B9&amp;month=4&amp;year=2020&amp;thetype=%A7%BA%CB%B9%E8%C7%C2%A7%D2%B9"/>
    <hyperlink ref="E1814" r:id="rId1807" display="http://hfo63.cfo.in.th/CheckDataDtl.aspx?orgid=04597&amp;balance=%A7%BA%B4%D8%C5%3Cbr/%3E%A7%BA%CA%D1%C1%BE%D1%B9%B8%EC%A1%D1%B9&amp;month=4&amp;year=2020&amp;thetype=%A7%BA%CB%B9%E8%C7%C2%A7%D2%B9"/>
    <hyperlink ref="E1815" r:id="rId1808" display="http://hfo63.cfo.in.th/CheckDataDtl.aspx?orgid=04598&amp;balance=%A7%BA%B4%D8%C5%3Cbr/%3E%A7%BA%CA%D1%C1%BE%D1%B9%B8%EC%A1%D1%B9&amp;month=4&amp;year=2020&amp;thetype=%A7%BA%CB%B9%E8%C7%C2%A7%D2%B9"/>
    <hyperlink ref="E1816" r:id="rId1809" display="http://hfo63.cfo.in.th/CheckDataDtl.aspx?orgid=04598&amp;balance=%A7%BA%B4%D8%C5%3Cbr/%3E%A7%BA%CA%D1%C1%BE%D1%B9%B8%EC%A1%D1%B9&amp;month=4&amp;year=2020&amp;thetype=%A7%BA%CB%B9%E8%C7%C2%A7%D2%B9"/>
    <hyperlink ref="E1817" r:id="rId1810" display="http://hfo63.cfo.in.th/CheckDataDtl.aspx?orgid=04599&amp;balance=%A7%BA%B4%D8%C5%3Cbr/%3E%A7%BA%CA%D1%C1%BE%D1%B9%B8%EC%A1%D1%B9&amp;month=4&amp;year=2020&amp;thetype=%A7%BA%CB%B9%E8%C7%C2%A7%D2%B9"/>
    <hyperlink ref="E1818" r:id="rId1811" display="http://hfo63.cfo.in.th/CheckDataDtl.aspx?orgid=04599&amp;balance=%A7%BA%B4%D8%C5%3Cbr/%3E%A7%BA%CA%D1%C1%BE%D1%B9%B8%EC%A1%D1%B9&amp;month=4&amp;year=2020&amp;thetype=%A7%BA%CB%B9%E8%C7%C2%A7%D2%B9"/>
    <hyperlink ref="E1819" r:id="rId1812" display="http://hfo63.cfo.in.th/CheckDataDtl.aspx?orgid=04600&amp;balance=%A7%BA%B4%D8%C5%3Cbr/%3E%A7%BA%CA%D1%C1%BE%D1%B9%B8%EC%A1%D1%B9&amp;month=4&amp;year=2020&amp;thetype=%A7%BA%CB%B9%E8%C7%C2%A7%D2%B9"/>
    <hyperlink ref="E1820" r:id="rId1813" display="http://hfo63.cfo.in.th/CheckDataDtl.aspx?orgid=04600&amp;balance=%A7%BA%B4%D8%C5%3Cbr/%3E%A7%BA%CA%D1%C1%BE%D1%B9%B8%EC%A1%D1%B9&amp;month=4&amp;year=2020&amp;thetype=%A7%BA%CB%B9%E8%C7%C2%A7%D2%B9"/>
    <hyperlink ref="E1821" r:id="rId1814" display="http://hfo63.cfo.in.th/CheckDataDtl.aspx?orgid=04601&amp;balance=%A7%BA%B4%D8%C5%3Cbr/%3E%A7%BA%CA%D1%C1%BE%D1%B9%B8%EC%A1%D1%B9&amp;month=4&amp;year=2020&amp;thetype=%A7%BA%CB%B9%E8%C7%C2%A7%D2%B9"/>
    <hyperlink ref="E1822" r:id="rId1815" display="http://hfo63.cfo.in.th/CheckDataDtl.aspx?orgid=04601&amp;balance=%A7%BA%B4%D8%C5%3Cbr/%3E%A7%BA%CA%D1%C1%BE%D1%B9%B8%EC%A1%D1%B9&amp;month=4&amp;year=2020&amp;thetype=%A7%BA%CB%B9%E8%C7%C2%A7%D2%B9"/>
    <hyperlink ref="E1823" r:id="rId1816" display="http://hfo63.cfo.in.th/CheckDataDtl.aspx?orgid=04602&amp;balance=%A7%BA%B4%D8%C5%3Cbr/%3E%A7%BA%CA%D1%C1%BE%D1%B9%B8%EC%A1%D1%B9&amp;month=4&amp;year=2020&amp;thetype=%A7%BA%CB%B9%E8%C7%C2%A7%D2%B9"/>
    <hyperlink ref="E1824" r:id="rId1817" display="http://hfo63.cfo.in.th/CheckDataDtl.aspx?orgid=04602&amp;balance=%A7%BA%B4%D8%C5%3Cbr/%3E%A7%BA%CA%D1%C1%BE%D1%B9%B8%EC%A1%D1%B9&amp;month=4&amp;year=2020&amp;thetype=%A7%BA%CB%B9%E8%C7%C2%A7%D2%B9"/>
    <hyperlink ref="E1825" r:id="rId1818" display="http://hfo63.cfo.in.th/CheckDataDtl.aspx?orgid=04603&amp;balance=%A7%BA%B4%D8%C5%3Cbr/%3E%A7%BA%CA%D1%C1%BE%D1%B9%B8%EC%A1%D1%B9&amp;month=4&amp;year=2020&amp;thetype=%A7%BA%CB%B9%E8%C7%C2%A7%D2%B9"/>
    <hyperlink ref="E1826" r:id="rId1819" display="http://hfo63.cfo.in.th/CheckDataDtl.aspx?orgid=04603&amp;balance=%A7%BA%B4%D8%C5%3Cbr/%3E%A7%BA%CA%D1%C1%BE%D1%B9%B8%EC%A1%D1%B9&amp;month=4&amp;year=2020&amp;thetype=%A7%BA%CB%B9%E8%C7%C2%A7%D2%B9"/>
    <hyperlink ref="E1827" r:id="rId1820" display="http://hfo63.cfo.in.th/CheckDataDtl.aspx?orgid=04604&amp;balance=%A7%BA%B4%D8%C5%3Cbr/%3E%A7%BA%CA%D1%C1%BE%D1%B9%B8%EC%A1%D1%B9&amp;month=4&amp;year=2020&amp;thetype=%A7%BA%CB%B9%E8%C7%C2%A7%D2%B9"/>
    <hyperlink ref="E1828" r:id="rId1821" display="http://hfo63.cfo.in.th/CheckDataDtl.aspx?orgid=04604&amp;balance=%A7%BA%B4%D8%C5%3Cbr/%3E%A7%BA%CA%D1%C1%BE%D1%B9%B8%EC%A1%D1%B9&amp;month=4&amp;year=2020&amp;thetype=%A7%BA%CB%B9%E8%C7%C2%A7%D2%B9"/>
    <hyperlink ref="E1829" r:id="rId1822" display="http://hfo63.cfo.in.th/CheckDataDtl.aspx?orgid=04605&amp;balance=%A7%BA%B4%D8%C5%3Cbr/%3E%A7%BA%CA%D1%C1%BE%D1%B9%B8%EC%A1%D1%B9&amp;month=4&amp;year=2020&amp;thetype=%A7%BA%CB%B9%E8%C7%C2%A7%D2%B9"/>
    <hyperlink ref="E1830" r:id="rId1823" display="http://hfo63.cfo.in.th/CheckDataDtl.aspx?orgid=04605&amp;balance=%A7%BA%B4%D8%C5%3Cbr/%3E%A7%BA%CA%D1%C1%BE%D1%B9%B8%EC%A1%D1%B9&amp;month=4&amp;year=2020&amp;thetype=%A7%BA%CB%B9%E8%C7%C2%A7%D2%B9"/>
    <hyperlink ref="E1831" r:id="rId1824" display="http://hfo63.cfo.in.th/CheckDataDtl.aspx?orgid=04606&amp;balance=%A7%BA%B4%D8%C5%3Cbr/%3E%A7%BA%CA%D1%C1%BE%D1%B9%B8%EC%A1%D1%B9&amp;month=4&amp;year=2020&amp;thetype=%A7%BA%CB%B9%E8%C7%C2%A7%D2%B9"/>
    <hyperlink ref="E1832" r:id="rId1825" display="http://hfo63.cfo.in.th/CheckDataDtl.aspx?orgid=04606&amp;balance=%A7%BA%B4%D8%C5%3Cbr/%3E%A7%BA%CA%D1%C1%BE%D1%B9%B8%EC%A1%D1%B9&amp;month=4&amp;year=2020&amp;thetype=%A7%BA%CB%B9%E8%C7%C2%A7%D2%B9"/>
    <hyperlink ref="E1833" r:id="rId1826" display="http://hfo63.cfo.in.th/CheckDataDtl.aspx?orgid=04607&amp;balance=%A7%BA%B4%D8%C5%3Cbr/%3E%A7%BA%CA%D1%C1%BE%D1%B9%B8%EC%A1%D1%B9&amp;month=4&amp;year=2020&amp;thetype=%A7%BA%CB%B9%E8%C7%C2%A7%D2%B9"/>
    <hyperlink ref="E1834" r:id="rId1827" display="http://hfo63.cfo.in.th/CheckDataDtl.aspx?orgid=04607&amp;balance=%A7%BA%B4%D8%C5%3Cbr/%3E%A7%BA%CA%D1%C1%BE%D1%B9%B8%EC%A1%D1%B9&amp;month=4&amp;year=2020&amp;thetype=%A7%BA%CB%B9%E8%C7%C2%A7%D2%B9"/>
    <hyperlink ref="E1835" r:id="rId1828" display="http://hfo63.cfo.in.th/CheckDataDtl.aspx?orgid=04608&amp;balance=%A7%BA%B4%D8%C5%3Cbr/%3E%A7%BA%CA%D1%C1%BE%D1%B9%B8%EC%A1%D1%B9&amp;month=4&amp;year=2020&amp;thetype=%A7%BA%CB%B9%E8%C7%C2%A7%D2%B9"/>
    <hyperlink ref="E1836" r:id="rId1829" display="http://hfo63.cfo.in.th/CheckDataDtl.aspx?orgid=04608&amp;balance=%A7%BA%B4%D8%C5%3Cbr/%3E%A7%BA%CA%D1%C1%BE%D1%B9%B8%EC%A1%D1%B9&amp;month=4&amp;year=2020&amp;thetype=%A7%BA%CB%B9%E8%C7%C2%A7%D2%B9"/>
    <hyperlink ref="E1837" r:id="rId1830" display="http://hfo63.cfo.in.th/CheckDataDtl.aspx?orgid=04609&amp;balance=%A7%BA%B4%D8%C5%3Cbr/%3E%A7%BA%CA%D1%C1%BE%D1%B9%B8%EC%A1%D1%B9&amp;month=4&amp;year=2020&amp;thetype=%A7%BA%CB%B9%E8%C7%C2%A7%D2%B9"/>
    <hyperlink ref="E1838" r:id="rId1831" display="http://hfo63.cfo.in.th/CheckDataDtl.aspx?orgid=04609&amp;balance=%A7%BA%B4%D8%C5%3Cbr/%3E%A7%BA%CA%D1%C1%BE%D1%B9%B8%EC%A1%D1%B9&amp;month=4&amp;year=2020&amp;thetype=%A7%BA%CB%B9%E8%C7%C2%A7%D2%B9"/>
    <hyperlink ref="E1839" r:id="rId1832" display="http://hfo63.cfo.in.th/CheckDataDtl.aspx?orgid=04610&amp;balance=%A7%BA%B4%D8%C5%3Cbr/%3E%A7%BA%CA%D1%C1%BE%D1%B9%B8%EC%A1%D1%B9&amp;month=4&amp;year=2020&amp;thetype=%A7%BA%CB%B9%E8%C7%C2%A7%D2%B9"/>
    <hyperlink ref="E1840" r:id="rId1833" display="http://hfo63.cfo.in.th/CheckDataDtl.aspx?orgid=04610&amp;balance=%A7%BA%B4%D8%C5%3Cbr/%3E%A7%BA%CA%D1%C1%BE%D1%B9%B8%EC%A1%D1%B9&amp;month=4&amp;year=2020&amp;thetype=%A7%BA%CB%B9%E8%C7%C2%A7%D2%B9"/>
    <hyperlink ref="E1841" r:id="rId1834" display="http://hfo63.cfo.in.th/CheckDataDtl.aspx?orgid=04611&amp;balance=%A7%BA%B4%D8%C5%3Cbr/%3E%A7%BA%CA%D1%C1%BE%D1%B9%B8%EC%A1%D1%B9&amp;month=4&amp;year=2020&amp;thetype=%A7%BA%CB%B9%E8%C7%C2%A7%D2%B9"/>
    <hyperlink ref="E1842" r:id="rId1835" display="http://hfo63.cfo.in.th/CheckDataDtl.aspx?orgid=04611&amp;balance=%A7%BA%B4%D8%C5%3Cbr/%3E%A7%BA%CA%D1%C1%BE%D1%B9%B8%EC%A1%D1%B9&amp;month=4&amp;year=2020&amp;thetype=%A7%BA%CB%B9%E8%C7%C2%A7%D2%B9"/>
    <hyperlink ref="E1843" r:id="rId1836" display="http://hfo63.cfo.in.th/CheckDataDtl.aspx?orgid=04612&amp;balance=%A7%BA%B4%D8%C5%3Cbr/%3E%A7%BA%CA%D1%C1%BE%D1%B9%B8%EC%A1%D1%B9&amp;month=4&amp;year=2020&amp;thetype=%A7%BA%CB%B9%E8%C7%C2%A7%D2%B9"/>
    <hyperlink ref="E1844" r:id="rId1837" display="http://hfo63.cfo.in.th/CheckDataDtl.aspx?orgid=04612&amp;balance=%A7%BA%B4%D8%C5%3Cbr/%3E%A7%BA%CA%D1%C1%BE%D1%B9%B8%EC%A1%D1%B9&amp;month=4&amp;year=2020&amp;thetype=%A7%BA%CB%B9%E8%C7%C2%A7%D2%B9"/>
    <hyperlink ref="E1845" r:id="rId1838" display="http://hfo63.cfo.in.th/CheckDataDtl.aspx?orgid=04613&amp;balance=%A7%BA%B4%D8%C5%3Cbr/%3E%A7%BA%CA%D1%C1%BE%D1%B9%B8%EC%A1%D1%B9&amp;month=4&amp;year=2020&amp;thetype=%A7%BA%CB%B9%E8%C7%C2%A7%D2%B9"/>
    <hyperlink ref="E1846" r:id="rId1839" display="http://hfo63.cfo.in.th/CheckDataDtl.aspx?orgid=04613&amp;balance=%A7%BA%B4%D8%C5%3Cbr/%3E%A7%BA%CA%D1%C1%BE%D1%B9%B8%EC%A1%D1%B9&amp;month=4&amp;year=2020&amp;thetype=%A7%BA%CB%B9%E8%C7%C2%A7%D2%B9"/>
    <hyperlink ref="E1847" r:id="rId1840" display="http://hfo63.cfo.in.th/CheckDataDtl.aspx?orgid=04614&amp;balance=%A7%BA%B4%D8%C5%3Cbr/%3E%A7%BA%CA%D1%C1%BE%D1%B9%B8%EC%A1%D1%B9&amp;month=4&amp;year=2020&amp;thetype=%A7%BA%CB%B9%E8%C7%C2%A7%D2%B9"/>
    <hyperlink ref="E1848" r:id="rId1841" display="http://hfo63.cfo.in.th/CheckDataDtl.aspx?orgid=04614&amp;balance=%A7%BA%B4%D8%C5%3Cbr/%3E%A7%BA%CA%D1%C1%BE%D1%B9%B8%EC%A1%D1%B9&amp;month=4&amp;year=2020&amp;thetype=%A7%BA%CB%B9%E8%C7%C2%A7%D2%B9"/>
    <hyperlink ref="E1849" r:id="rId1842" display="http://hfo63.cfo.in.th/CheckDataDtl.aspx?orgid=04615&amp;balance=%A7%BA%B4%D8%C5%3Cbr/%3E%A7%BA%CA%D1%C1%BE%D1%B9%B8%EC%A1%D1%B9&amp;month=4&amp;year=2020&amp;thetype=%A7%BA%CB%B9%E8%C7%C2%A7%D2%B9"/>
    <hyperlink ref="E1850" r:id="rId1843" display="http://hfo63.cfo.in.th/CheckDataDtl.aspx?orgid=04615&amp;balance=%A7%BA%B4%D8%C5%3Cbr/%3E%A7%BA%CA%D1%C1%BE%D1%B9%B8%EC%A1%D1%B9&amp;month=4&amp;year=2020&amp;thetype=%A7%BA%CB%B9%E8%C7%C2%A7%D2%B9"/>
    <hyperlink ref="E1851" r:id="rId1844" display="http://hfo63.cfo.in.th/CheckDataDtl.aspx?orgid=04616&amp;balance=%A7%BA%B4%D8%C5%3Cbr/%3E%A7%BA%CA%D1%C1%BE%D1%B9%B8%EC%A1%D1%B9&amp;month=4&amp;year=2020&amp;thetype=%A7%BA%CB%B9%E8%C7%C2%A7%D2%B9"/>
    <hyperlink ref="E1852" r:id="rId1845" display="http://hfo63.cfo.in.th/CheckDataDtl.aspx?orgid=04616&amp;balance=%A7%BA%B4%D8%C5%3Cbr/%3E%A7%BA%CA%D1%C1%BE%D1%B9%B8%EC%A1%D1%B9&amp;month=4&amp;year=2020&amp;thetype=%A7%BA%CB%B9%E8%C7%C2%A7%D2%B9"/>
    <hyperlink ref="E1853" r:id="rId1846" display="http://hfo63.cfo.in.th/CheckDataDtl.aspx?orgid=04617&amp;balance=%A7%BA%B4%D8%C5%3Cbr/%3E%A7%BA%CA%D1%C1%BE%D1%B9%B8%EC%A1%D1%B9&amp;month=4&amp;year=2020&amp;thetype=%A7%BA%CB%B9%E8%C7%C2%A7%D2%B9"/>
    <hyperlink ref="E1854" r:id="rId1847" display="http://hfo63.cfo.in.th/CheckDataDtl.aspx?orgid=04617&amp;balance=%A7%BA%B4%D8%C5%3Cbr/%3E%A7%BA%CA%D1%C1%BE%D1%B9%B8%EC%A1%D1%B9&amp;month=4&amp;year=2020&amp;thetype=%A7%BA%CB%B9%E8%C7%C2%A7%D2%B9"/>
    <hyperlink ref="E1855" r:id="rId1848" display="http://hfo63.cfo.in.th/CheckDataDtl.aspx?orgid=04618&amp;balance=%A7%BA%B4%D8%C5%3Cbr/%3E%A7%BA%CA%D1%C1%BE%D1%B9%B8%EC%A1%D1%B9&amp;month=4&amp;year=2020&amp;thetype=%A7%BA%CB%B9%E8%C7%C2%A7%D2%B9"/>
    <hyperlink ref="E1856" r:id="rId1849" display="http://hfo63.cfo.in.th/CheckDataDtl.aspx?orgid=04618&amp;balance=%A7%BA%B4%D8%C5%3Cbr/%3E%A7%BA%CA%D1%C1%BE%D1%B9%B8%EC%A1%D1%B9&amp;month=4&amp;year=2020&amp;thetype=%A7%BA%CB%B9%E8%C7%C2%A7%D2%B9"/>
    <hyperlink ref="E1857" r:id="rId1850" display="http://hfo63.cfo.in.th/CheckDataDtl.aspx?orgid=04619&amp;balance=%A7%BA%B4%D8%C5%3Cbr/%3E%A7%BA%CA%D1%C1%BE%D1%B9%B8%EC%A1%D1%B9&amp;month=4&amp;year=2020&amp;thetype=%A7%BA%CB%B9%E8%C7%C2%A7%D2%B9"/>
    <hyperlink ref="E1858" r:id="rId1851" display="http://hfo63.cfo.in.th/CheckDataDtl.aspx?orgid=04619&amp;balance=%A7%BA%B4%D8%C5%3Cbr/%3E%A7%BA%CA%D1%C1%BE%D1%B9%B8%EC%A1%D1%B9&amp;month=4&amp;year=2020&amp;thetype=%A7%BA%CB%B9%E8%C7%C2%A7%D2%B9"/>
    <hyperlink ref="E1859" r:id="rId1852" display="http://hfo63.cfo.in.th/CheckDataDtl.aspx?orgid=04620&amp;balance=%A7%BA%B4%D8%C5%3Cbr/%3E%A7%BA%CA%D1%C1%BE%D1%B9%B8%EC%A1%D1%B9&amp;month=4&amp;year=2020&amp;thetype=%A7%BA%CB%B9%E8%C7%C2%A7%D2%B9"/>
    <hyperlink ref="E1860" r:id="rId1853" display="http://hfo63.cfo.in.th/CheckDataDtl.aspx?orgid=04620&amp;balance=%A7%BA%B4%D8%C5%3Cbr/%3E%A7%BA%CA%D1%C1%BE%D1%B9%B8%EC%A1%D1%B9&amp;month=4&amp;year=2020&amp;thetype=%A7%BA%CB%B9%E8%C7%C2%A7%D2%B9"/>
    <hyperlink ref="E1861" r:id="rId1854" display="http://hfo63.cfo.in.th/CheckDataDtl.aspx?orgid=04621&amp;balance=%A7%BA%B4%D8%C5%3Cbr/%3E%A7%BA%CA%D1%C1%BE%D1%B9%B8%EC%A1%D1%B9&amp;month=4&amp;year=2020&amp;thetype=%A7%BA%CB%B9%E8%C7%C2%A7%D2%B9"/>
    <hyperlink ref="E1862" r:id="rId1855" display="http://hfo63.cfo.in.th/CheckDataDtl.aspx?orgid=04621&amp;balance=%A7%BA%B4%D8%C5%3Cbr/%3E%A7%BA%CA%D1%C1%BE%D1%B9%B8%EC%A1%D1%B9&amp;month=4&amp;year=2020&amp;thetype=%A7%BA%CB%B9%E8%C7%C2%A7%D2%B9"/>
    <hyperlink ref="E1863" r:id="rId1856" display="http://hfo63.cfo.in.th/CheckDataDtl.aspx?orgid=04623&amp;balance=%A7%BA%B4%D8%C5%3Cbr/%3E%A7%BA%CA%D1%C1%BE%D1%B9%B8%EC%A1%D1%B9&amp;month=4&amp;year=2020&amp;thetype=%A7%BA%CB%B9%E8%C7%C2%A7%D2%B9"/>
    <hyperlink ref="E1864" r:id="rId1857" display="http://hfo63.cfo.in.th/CheckDataDtl.aspx?orgid=04623&amp;balance=%A7%BA%B4%D8%C5%3Cbr/%3E%A7%BA%CA%D1%C1%BE%D1%B9%B8%EC%A1%D1%B9&amp;month=4&amp;year=2020&amp;thetype=%A7%BA%CB%B9%E8%C7%C2%A7%D2%B9"/>
    <hyperlink ref="E1865" r:id="rId1858" display="http://hfo63.cfo.in.th/CheckDataDtl.aspx?orgid=04624&amp;balance=%A7%BA%B4%D8%C5%3Cbr/%3E%A7%BA%CA%D1%C1%BE%D1%B9%B8%EC%A1%D1%B9&amp;month=4&amp;year=2020&amp;thetype=%A7%BA%CB%B9%E8%C7%C2%A7%D2%B9"/>
    <hyperlink ref="E1866" r:id="rId1859" display="http://hfo63.cfo.in.th/CheckDataDtl.aspx?orgid=04624&amp;balance=%A7%BA%B4%D8%C5%3Cbr/%3E%A7%BA%CA%D1%C1%BE%D1%B9%B8%EC%A1%D1%B9&amp;month=4&amp;year=2020&amp;thetype=%A7%BA%CB%B9%E8%C7%C2%A7%D2%B9"/>
    <hyperlink ref="E1867" r:id="rId1860" display="http://hfo63.cfo.in.th/CheckDataDtl.aspx?orgid=04625&amp;balance=%A7%BA%B4%D8%C5%3Cbr/%3E%A7%BA%CA%D1%C1%BE%D1%B9%B8%EC%A1%D1%B9&amp;month=4&amp;year=2020&amp;thetype=%A7%BA%CB%B9%E8%C7%C2%A7%D2%B9"/>
    <hyperlink ref="E1868" r:id="rId1861" display="http://hfo63.cfo.in.th/CheckDataDtl.aspx?orgid=04625&amp;balance=%A7%BA%B4%D8%C5%3Cbr/%3E%A7%BA%CA%D1%C1%BE%D1%B9%B8%EC%A1%D1%B9&amp;month=4&amp;year=2020&amp;thetype=%A7%BA%CB%B9%E8%C7%C2%A7%D2%B9"/>
    <hyperlink ref="E1869" r:id="rId1862" display="http://hfo63.cfo.in.th/CheckDataDtl.aspx?orgid=04626&amp;balance=%A7%BA%B4%D8%C5%3Cbr/%3E%A7%BA%CA%D1%C1%BE%D1%B9%B8%EC%A1%D1%B9&amp;month=4&amp;year=2020&amp;thetype=%A7%BA%CB%B9%E8%C7%C2%A7%D2%B9"/>
    <hyperlink ref="E1870" r:id="rId1863" display="http://hfo63.cfo.in.th/CheckDataDtl.aspx?orgid=04626&amp;balance=%A7%BA%B4%D8%C5%3Cbr/%3E%A7%BA%CA%D1%C1%BE%D1%B9%B8%EC%A1%D1%B9&amp;month=4&amp;year=2020&amp;thetype=%A7%BA%CB%B9%E8%C7%C2%A7%D2%B9"/>
    <hyperlink ref="E1871" r:id="rId1864" display="http://hfo63.cfo.in.th/CheckDataDtl.aspx?orgid=04627&amp;balance=%A7%BA%B4%D8%C5%3Cbr/%3E%A7%BA%CA%D1%C1%BE%D1%B9%B8%EC%A1%D1%B9&amp;month=4&amp;year=2020&amp;thetype=%A7%BA%CB%B9%E8%C7%C2%A7%D2%B9"/>
    <hyperlink ref="E1872" r:id="rId1865" display="http://hfo63.cfo.in.th/CheckDataDtl.aspx?orgid=04627&amp;balance=%A7%BA%B4%D8%C5%3Cbr/%3E%A7%BA%CA%D1%C1%BE%D1%B9%B8%EC%A1%D1%B9&amp;month=4&amp;year=2020&amp;thetype=%A7%BA%CB%B9%E8%C7%C2%A7%D2%B9"/>
    <hyperlink ref="E1873" r:id="rId1866" display="http://hfo63.cfo.in.th/CheckDataDtl.aspx?orgid=04628&amp;balance=%A7%BA%B4%D8%C5%3Cbr/%3E%A7%BA%CA%D1%C1%BE%D1%B9%B8%EC%A1%D1%B9&amp;month=4&amp;year=2020&amp;thetype=%A7%BA%CB%B9%E8%C7%C2%A7%D2%B9"/>
    <hyperlink ref="E1874" r:id="rId1867" display="http://hfo63.cfo.in.th/CheckDataDtl.aspx?orgid=04628&amp;balance=%A7%BA%B4%D8%C5%3Cbr/%3E%A7%BA%CA%D1%C1%BE%D1%B9%B8%EC%A1%D1%B9&amp;month=4&amp;year=2020&amp;thetype=%A7%BA%CB%B9%E8%C7%C2%A7%D2%B9"/>
    <hyperlink ref="E1875" r:id="rId1868" display="http://hfo63.cfo.in.th/CheckDataDtl.aspx?orgid=04629&amp;balance=%A7%BA%B4%D8%C5%3Cbr/%3E%A7%BA%CA%D1%C1%BE%D1%B9%B8%EC%A1%D1%B9&amp;month=4&amp;year=2020&amp;thetype=%A7%BA%CB%B9%E8%C7%C2%A7%D2%B9"/>
    <hyperlink ref="E1876" r:id="rId1869" display="http://hfo63.cfo.in.th/CheckDataDtl.aspx?orgid=04629&amp;balance=%A7%BA%B4%D8%C5%3Cbr/%3E%A7%BA%CA%D1%C1%BE%D1%B9%B8%EC%A1%D1%B9&amp;month=4&amp;year=2020&amp;thetype=%A7%BA%CB%B9%E8%C7%C2%A7%D2%B9"/>
    <hyperlink ref="E1877" r:id="rId1870" display="http://hfo63.cfo.in.th/CheckDataDtl.aspx?orgid=04630&amp;balance=%A7%BA%B4%D8%C5%3Cbr/%3E%A7%BA%CA%D1%C1%BE%D1%B9%B8%EC%A1%D1%B9&amp;month=4&amp;year=2020&amp;thetype=%A7%BA%CB%B9%E8%C7%C2%A7%D2%B9"/>
    <hyperlink ref="E1878" r:id="rId1871" display="http://hfo63.cfo.in.th/CheckDataDtl.aspx?orgid=04630&amp;balance=%A7%BA%B4%D8%C5%3Cbr/%3E%A7%BA%CA%D1%C1%BE%D1%B9%B8%EC%A1%D1%B9&amp;month=4&amp;year=2020&amp;thetype=%A7%BA%CB%B9%E8%C7%C2%A7%D2%B9"/>
    <hyperlink ref="E1879" r:id="rId1872" display="http://hfo63.cfo.in.th/CheckDataDtl.aspx?orgid=04631&amp;balance=%A7%BA%B4%D8%C5%3Cbr/%3E%A7%BA%CA%D1%C1%BE%D1%B9%B8%EC%A1%D1%B9&amp;month=4&amp;year=2020&amp;thetype=%A7%BA%CB%B9%E8%C7%C2%A7%D2%B9"/>
    <hyperlink ref="E1880" r:id="rId1873" display="http://hfo63.cfo.in.th/CheckDataDtl.aspx?orgid=04631&amp;balance=%A7%BA%B4%D8%C5%3Cbr/%3E%A7%BA%CA%D1%C1%BE%D1%B9%B8%EC%A1%D1%B9&amp;month=4&amp;year=2020&amp;thetype=%A7%BA%CB%B9%E8%C7%C2%A7%D2%B9"/>
    <hyperlink ref="E1881" r:id="rId1874" display="http://hfo63.cfo.in.th/CheckDataDtl.aspx?orgid=04632&amp;balance=%A7%BA%B4%D8%C5%3Cbr/%3E%A7%BA%CA%D1%C1%BE%D1%B9%B8%EC%A1%D1%B9&amp;month=4&amp;year=2020&amp;thetype=%A7%BA%CB%B9%E8%C7%C2%A7%D2%B9"/>
    <hyperlink ref="E1882" r:id="rId1875" display="http://hfo63.cfo.in.th/CheckDataDtl.aspx?orgid=04632&amp;balance=%A7%BA%B4%D8%C5%3Cbr/%3E%A7%BA%CA%D1%C1%BE%D1%B9%B8%EC%A1%D1%B9&amp;month=4&amp;year=2020&amp;thetype=%A7%BA%CB%B9%E8%C7%C2%A7%D2%B9"/>
    <hyperlink ref="E1883" r:id="rId1876" display="http://hfo63.cfo.in.th/CheckDataDtl.aspx?orgid=04633&amp;balance=%A7%BA%B4%D8%C5%3Cbr/%3E%A7%BA%CA%D1%C1%BE%D1%B9%B8%EC%A1%D1%B9&amp;month=4&amp;year=2020&amp;thetype=%A7%BA%CB%B9%E8%C7%C2%A7%D2%B9"/>
    <hyperlink ref="E1884" r:id="rId1877" display="http://hfo63.cfo.in.th/CheckDataDtl.aspx?orgid=04633&amp;balance=%A7%BA%B4%D8%C5%3Cbr/%3E%A7%BA%CA%D1%C1%BE%D1%B9%B8%EC%A1%D1%B9&amp;month=4&amp;year=2020&amp;thetype=%A7%BA%CB%B9%E8%C7%C2%A7%D2%B9"/>
    <hyperlink ref="E1885" r:id="rId1878" display="http://hfo63.cfo.in.th/CheckDataDtl.aspx?orgid=04634&amp;balance=%A7%BA%B4%D8%C5%3Cbr/%3E%A7%BA%CA%D1%C1%BE%D1%B9%B8%EC%A1%D1%B9&amp;month=4&amp;year=2020&amp;thetype=%A7%BA%CB%B9%E8%C7%C2%A7%D2%B9"/>
    <hyperlink ref="E1886" r:id="rId1879" display="http://hfo63.cfo.in.th/CheckDataDtl.aspx?orgid=04634&amp;balance=%A7%BA%B4%D8%C5%3Cbr/%3E%A7%BA%CA%D1%C1%BE%D1%B9%B8%EC%A1%D1%B9&amp;month=4&amp;year=2020&amp;thetype=%A7%BA%CB%B9%E8%C7%C2%A7%D2%B9"/>
    <hyperlink ref="E1887" r:id="rId1880" display="http://hfo63.cfo.in.th/CheckDataDtl.aspx?orgid=04635&amp;balance=%A7%BA%B4%D8%C5%3Cbr/%3E%A7%BA%CA%D1%C1%BE%D1%B9%B8%EC%A1%D1%B9&amp;month=4&amp;year=2020&amp;thetype=%A7%BA%CB%B9%E8%C7%C2%A7%D2%B9"/>
    <hyperlink ref="E1888" r:id="rId1881" display="http://hfo63.cfo.in.th/CheckDataDtl.aspx?orgid=04635&amp;balance=%A7%BA%B4%D8%C5%3Cbr/%3E%A7%BA%CA%D1%C1%BE%D1%B9%B8%EC%A1%D1%B9&amp;month=4&amp;year=2020&amp;thetype=%A7%BA%CB%B9%E8%C7%C2%A7%D2%B9"/>
    <hyperlink ref="E1889" r:id="rId1882" display="http://hfo63.cfo.in.th/CheckDataDtl.aspx?orgid=04636&amp;balance=%A7%BA%B4%D8%C5%3Cbr/%3E%A7%BA%CA%D1%C1%BE%D1%B9%B8%EC%A1%D1%B9&amp;month=4&amp;year=2020&amp;thetype=%A7%BA%CB%B9%E8%C7%C2%A7%D2%B9"/>
    <hyperlink ref="E1890" r:id="rId1883" display="http://hfo63.cfo.in.th/CheckDataDtl.aspx?orgid=04636&amp;balance=%A7%BA%B4%D8%C5%3Cbr/%3E%A7%BA%CA%D1%C1%BE%D1%B9%B8%EC%A1%D1%B9&amp;month=4&amp;year=2020&amp;thetype=%A7%BA%CB%B9%E8%C7%C2%A7%D2%B9"/>
    <hyperlink ref="E1891" r:id="rId1884" display="http://hfo63.cfo.in.th/CheckDataDtl.aspx?orgid=04637&amp;balance=%A7%BA%B4%D8%C5%3Cbr/%3E%A7%BA%CA%D1%C1%BE%D1%B9%B8%EC%A1%D1%B9&amp;month=4&amp;year=2020&amp;thetype=%A7%BA%CB%B9%E8%C7%C2%A7%D2%B9"/>
    <hyperlink ref="E1892" r:id="rId1885" display="http://hfo63.cfo.in.th/CheckDataDtl.aspx?orgid=04637&amp;balance=%A7%BA%B4%D8%C5%3Cbr/%3E%A7%BA%CA%D1%C1%BE%D1%B9%B8%EC%A1%D1%B9&amp;month=4&amp;year=2020&amp;thetype=%A7%BA%CB%B9%E8%C7%C2%A7%D2%B9"/>
    <hyperlink ref="E1893" r:id="rId1886" display="http://hfo63.cfo.in.th/CheckDataDtl.aspx?orgid=04638&amp;balance=%A7%BA%B4%D8%C5%3Cbr/%3E%A7%BA%CA%D1%C1%BE%D1%B9%B8%EC%A1%D1%B9&amp;month=4&amp;year=2020&amp;thetype=%A7%BA%CB%B9%E8%C7%C2%A7%D2%B9"/>
    <hyperlink ref="E1894" r:id="rId1887" display="http://hfo63.cfo.in.th/CheckDataDtl.aspx?orgid=04638&amp;balance=%A7%BA%B4%D8%C5%3Cbr/%3E%A7%BA%CA%D1%C1%BE%D1%B9%B8%EC%A1%D1%B9&amp;month=4&amp;year=2020&amp;thetype=%A7%BA%CB%B9%E8%C7%C2%A7%D2%B9"/>
    <hyperlink ref="E1895" r:id="rId1888" display="http://hfo63.cfo.in.th/CheckDataDtl.aspx?orgid=04639&amp;balance=%A7%BA%B4%D8%C5%3Cbr/%3E%A7%BA%CA%D1%C1%BE%D1%B9%B8%EC%A1%D1%B9&amp;month=4&amp;year=2020&amp;thetype=%A7%BA%CB%B9%E8%C7%C2%A7%D2%B9"/>
    <hyperlink ref="E1896" r:id="rId1889" display="http://hfo63.cfo.in.th/CheckDataDtl.aspx?orgid=04639&amp;balance=%A7%BA%B4%D8%C5%3Cbr/%3E%A7%BA%CA%D1%C1%BE%D1%B9%B8%EC%A1%D1%B9&amp;month=4&amp;year=2020&amp;thetype=%A7%BA%CB%B9%E8%C7%C2%A7%D2%B9"/>
    <hyperlink ref="E1897" r:id="rId1890" display="http://hfo63.cfo.in.th/CheckDataDtl.aspx?orgid=04640&amp;balance=%A7%BA%B4%D8%C5%3Cbr/%3E%A7%BA%CA%D1%C1%BE%D1%B9%B8%EC%A1%D1%B9&amp;month=4&amp;year=2020&amp;thetype=%A7%BA%CB%B9%E8%C7%C2%A7%D2%B9"/>
    <hyperlink ref="E1898" r:id="rId1891" display="http://hfo63.cfo.in.th/CheckDataDtl.aspx?orgid=04640&amp;balance=%A7%BA%B4%D8%C5%3Cbr/%3E%A7%BA%CA%D1%C1%BE%D1%B9%B8%EC%A1%D1%B9&amp;month=4&amp;year=2020&amp;thetype=%A7%BA%CB%B9%E8%C7%C2%A7%D2%B9"/>
    <hyperlink ref="E1899" r:id="rId1892" display="http://hfo63.cfo.in.th/CheckDataDtl.aspx?orgid=04641&amp;balance=%A7%BA%B4%D8%C5%3Cbr/%3E%A7%BA%CA%D1%C1%BE%D1%B9%B8%EC%A1%D1%B9&amp;month=4&amp;year=2020&amp;thetype=%A7%BA%CB%B9%E8%C7%C2%A7%D2%B9"/>
    <hyperlink ref="E1900" r:id="rId1893" display="http://hfo63.cfo.in.th/CheckDataDtl.aspx?orgid=04641&amp;balance=%A7%BA%B4%D8%C5%3Cbr/%3E%A7%BA%CA%D1%C1%BE%D1%B9%B8%EC%A1%D1%B9&amp;month=4&amp;year=2020&amp;thetype=%A7%BA%CB%B9%E8%C7%C2%A7%D2%B9"/>
    <hyperlink ref="E1901" r:id="rId1894" display="http://hfo63.cfo.in.th/CheckDataDtl.aspx?orgid=04642&amp;balance=%A7%BA%B4%D8%C5%3Cbr/%3E%A7%BA%CA%D1%C1%BE%D1%B9%B8%EC%A1%D1%B9&amp;month=4&amp;year=2020&amp;thetype=%A7%BA%CB%B9%E8%C7%C2%A7%D2%B9"/>
    <hyperlink ref="E1902" r:id="rId1895" display="http://hfo63.cfo.in.th/CheckDataDtl.aspx?orgid=04642&amp;balance=%A7%BA%B4%D8%C5%3Cbr/%3E%A7%BA%CA%D1%C1%BE%D1%B9%B8%EC%A1%D1%B9&amp;month=4&amp;year=2020&amp;thetype=%A7%BA%CB%B9%E8%C7%C2%A7%D2%B9"/>
    <hyperlink ref="E1903" r:id="rId1896" display="http://hfo63.cfo.in.th/CheckDataDtl.aspx?orgid=04643&amp;balance=%A7%BA%B4%D8%C5%3Cbr/%3E%A7%BA%CA%D1%C1%BE%D1%B9%B8%EC%A1%D1%B9&amp;month=4&amp;year=2020&amp;thetype=%A7%BA%CB%B9%E8%C7%C2%A7%D2%B9"/>
    <hyperlink ref="E1904" r:id="rId1897" display="http://hfo63.cfo.in.th/CheckDataDtl.aspx?orgid=04643&amp;balance=%A7%BA%B4%D8%C5%3Cbr/%3E%A7%BA%CA%D1%C1%BE%D1%B9%B8%EC%A1%D1%B9&amp;month=4&amp;year=2020&amp;thetype=%A7%BA%CB%B9%E8%C7%C2%A7%D2%B9"/>
    <hyperlink ref="E1905" r:id="rId1898" display="http://hfo63.cfo.in.th/CheckDataDtl.aspx?orgid=04644&amp;balance=%A7%BA%B4%D8%C5%3Cbr/%3E%A7%BA%CA%D1%C1%BE%D1%B9%B8%EC%A1%D1%B9&amp;month=4&amp;year=2020&amp;thetype=%A7%BA%CB%B9%E8%C7%C2%A7%D2%B9"/>
    <hyperlink ref="E1906" r:id="rId1899" display="http://hfo63.cfo.in.th/CheckDataDtl.aspx?orgid=04644&amp;balance=%A7%BA%B4%D8%C5%3Cbr/%3E%A7%BA%CA%D1%C1%BE%D1%B9%B8%EC%A1%D1%B9&amp;month=4&amp;year=2020&amp;thetype=%A7%BA%CB%B9%E8%C7%C2%A7%D2%B9"/>
    <hyperlink ref="E1907" r:id="rId1900" display="http://hfo63.cfo.in.th/CheckDataDtl.aspx?orgid=04645&amp;balance=%A7%BA%B4%D8%C5%3Cbr/%3E%A7%BA%CA%D1%C1%BE%D1%B9%B8%EC%A1%D1%B9&amp;month=4&amp;year=2020&amp;thetype=%A7%BA%CB%B9%E8%C7%C2%A7%D2%B9"/>
    <hyperlink ref="E1908" r:id="rId1901" display="http://hfo63.cfo.in.th/CheckDataDtl.aspx?orgid=04645&amp;balance=%A7%BA%B4%D8%C5%3Cbr/%3E%A7%BA%CA%D1%C1%BE%D1%B9%B8%EC%A1%D1%B9&amp;month=4&amp;year=2020&amp;thetype=%A7%BA%CB%B9%E8%C7%C2%A7%D2%B9"/>
    <hyperlink ref="E1909" r:id="rId1902" display="http://hfo63.cfo.in.th/CheckDataDtl.aspx?orgid=04646&amp;balance=%A7%BA%B4%D8%C5%3Cbr/%3E%A7%BA%CA%D1%C1%BE%D1%B9%B8%EC%A1%D1%B9&amp;month=4&amp;year=2020&amp;thetype=%A7%BA%CB%B9%E8%C7%C2%A7%D2%B9"/>
    <hyperlink ref="E1910" r:id="rId1903" display="http://hfo63.cfo.in.th/CheckDataDtl.aspx?orgid=04646&amp;balance=%A7%BA%B4%D8%C5%3Cbr/%3E%A7%BA%CA%D1%C1%BE%D1%B9%B8%EC%A1%D1%B9&amp;month=4&amp;year=2020&amp;thetype=%A7%BA%CB%B9%E8%C7%C2%A7%D2%B9"/>
    <hyperlink ref="E1911" r:id="rId1904" display="http://hfo63.cfo.in.th/CheckDataDtl.aspx?orgid=04647&amp;balance=%A7%BA%B4%D8%C5%3Cbr/%3E%A7%BA%CA%D1%C1%BE%D1%B9%B8%EC%A1%D1%B9&amp;month=4&amp;year=2020&amp;thetype=%A7%BA%CB%B9%E8%C7%C2%A7%D2%B9"/>
    <hyperlink ref="E1912" r:id="rId1905" display="http://hfo63.cfo.in.th/CheckDataDtl.aspx?orgid=04647&amp;balance=%A7%BA%B4%D8%C5%3Cbr/%3E%A7%BA%CA%D1%C1%BE%D1%B9%B8%EC%A1%D1%B9&amp;month=4&amp;year=2020&amp;thetype=%A7%BA%CB%B9%E8%C7%C2%A7%D2%B9"/>
    <hyperlink ref="E1913" r:id="rId1906" display="http://hfo63.cfo.in.th/CheckDataDtl.aspx?orgid=04648&amp;balance=%A7%BA%B4%D8%C5%3Cbr/%3E%A7%BA%CA%D1%C1%BE%D1%B9%B8%EC%A1%D1%B9&amp;month=4&amp;year=2020&amp;thetype=%A7%BA%CB%B9%E8%C7%C2%A7%D2%B9"/>
    <hyperlink ref="E1914" r:id="rId1907" display="http://hfo63.cfo.in.th/CheckDataDtl.aspx?orgid=04648&amp;balance=%A7%BA%B4%D8%C5%3Cbr/%3E%A7%BA%CA%D1%C1%BE%D1%B9%B8%EC%A1%D1%B9&amp;month=4&amp;year=2020&amp;thetype=%A7%BA%CB%B9%E8%C7%C2%A7%D2%B9"/>
    <hyperlink ref="E1915" r:id="rId1908" display="http://hfo63.cfo.in.th/CheckDataDtl.aspx?orgid=04649&amp;balance=%A7%BA%B4%D8%C5%3Cbr/%3E%A7%BA%CA%D1%C1%BE%D1%B9%B8%EC%A1%D1%B9&amp;month=4&amp;year=2020&amp;thetype=%A7%BA%CB%B9%E8%C7%C2%A7%D2%B9"/>
    <hyperlink ref="E1916" r:id="rId1909" display="http://hfo63.cfo.in.th/CheckDataDtl.aspx?orgid=04649&amp;balance=%A7%BA%B4%D8%C5%3Cbr/%3E%A7%BA%CA%D1%C1%BE%D1%B9%B8%EC%A1%D1%B9&amp;month=4&amp;year=2020&amp;thetype=%A7%BA%CB%B9%E8%C7%C2%A7%D2%B9"/>
    <hyperlink ref="E1917" r:id="rId1910" display="http://hfo63.cfo.in.th/CheckDataDtl.aspx?orgid=04650&amp;balance=%A7%BA%B4%D8%C5%3Cbr/%3E%A7%BA%CA%D1%C1%BE%D1%B9%B8%EC%A1%D1%B9&amp;month=4&amp;year=2020&amp;thetype=%A7%BA%CB%B9%E8%C7%C2%A7%D2%B9"/>
    <hyperlink ref="E1918" r:id="rId1911" display="http://hfo63.cfo.in.th/CheckDataDtl.aspx?orgid=04650&amp;balance=%A7%BA%B4%D8%C5%3Cbr/%3E%A7%BA%CA%D1%C1%BE%D1%B9%B8%EC%A1%D1%B9&amp;month=4&amp;year=2020&amp;thetype=%A7%BA%CB%B9%E8%C7%C2%A7%D2%B9"/>
    <hyperlink ref="E1919" r:id="rId1912" display="http://hfo63.cfo.in.th/CheckDataDtl.aspx?orgid=04651&amp;balance=%A7%BA%B4%D8%C5%3Cbr/%3E%A7%BA%CA%D1%C1%BE%D1%B9%B8%EC%A1%D1%B9&amp;month=4&amp;year=2020&amp;thetype=%A7%BA%CB%B9%E8%C7%C2%A7%D2%B9"/>
    <hyperlink ref="E1920" r:id="rId1913" display="http://hfo63.cfo.in.th/CheckDataDtl.aspx?orgid=04651&amp;balance=%A7%BA%B4%D8%C5%3Cbr/%3E%A7%BA%CA%D1%C1%BE%D1%B9%B8%EC%A1%D1%B9&amp;month=4&amp;year=2020&amp;thetype=%A7%BA%CB%B9%E8%C7%C2%A7%D2%B9"/>
    <hyperlink ref="E1921" r:id="rId1914" display="http://hfo63.cfo.in.th/CheckDataDtl.aspx?orgid=04652&amp;balance=%A7%BA%B4%D8%C5%3Cbr/%3E%A7%BA%CA%D1%C1%BE%D1%B9%B8%EC%A1%D1%B9&amp;month=4&amp;year=2020&amp;thetype=%A7%BA%CB%B9%E8%C7%C2%A7%D2%B9"/>
    <hyperlink ref="E1922" r:id="rId1915" display="http://hfo63.cfo.in.th/CheckDataDtl.aspx?orgid=04652&amp;balance=%A7%BA%B4%D8%C5%3Cbr/%3E%A7%BA%CA%D1%C1%BE%D1%B9%B8%EC%A1%D1%B9&amp;month=4&amp;year=2020&amp;thetype=%A7%BA%CB%B9%E8%C7%C2%A7%D2%B9"/>
    <hyperlink ref="E1923" r:id="rId1916" display="http://hfo63.cfo.in.th/CheckDataDtl.aspx?orgid=04653&amp;balance=%A7%BA%B4%D8%C5%3Cbr/%3E%A7%BA%CA%D1%C1%BE%D1%B9%B8%EC%A1%D1%B9&amp;month=4&amp;year=2020&amp;thetype=%A7%BA%CB%B9%E8%C7%C2%A7%D2%B9"/>
    <hyperlink ref="E1924" r:id="rId1917" display="http://hfo63.cfo.in.th/CheckDataDtl.aspx?orgid=04653&amp;balance=%A7%BA%B4%D8%C5%3Cbr/%3E%A7%BA%CA%D1%C1%BE%D1%B9%B8%EC%A1%D1%B9&amp;month=4&amp;year=2020&amp;thetype=%A7%BA%CB%B9%E8%C7%C2%A7%D2%B9"/>
    <hyperlink ref="E1925" r:id="rId1918" display="http://hfo63.cfo.in.th/CheckDataDtl.aspx?orgid=04654&amp;balance=%A7%BA%B4%D8%C5%3Cbr/%3E%A7%BA%CA%D1%C1%BE%D1%B9%B8%EC%A1%D1%B9&amp;month=4&amp;year=2020&amp;thetype=%A7%BA%CB%B9%E8%C7%C2%A7%D2%B9"/>
    <hyperlink ref="E1926" r:id="rId1919" display="http://hfo63.cfo.in.th/CheckDataDtl.aspx?orgid=04654&amp;balance=%A7%BA%B4%D8%C5%3Cbr/%3E%A7%BA%CA%D1%C1%BE%D1%B9%B8%EC%A1%D1%B9&amp;month=4&amp;year=2020&amp;thetype=%A7%BA%CB%B9%E8%C7%C2%A7%D2%B9"/>
    <hyperlink ref="E1927" r:id="rId1920" display="http://hfo63.cfo.in.th/CheckDataDtl.aspx?orgid=04655&amp;balance=%A7%BA%B4%D8%C5%3Cbr/%3E%A7%BA%CA%D1%C1%BE%D1%B9%B8%EC%A1%D1%B9&amp;month=4&amp;year=2020&amp;thetype=%A7%BA%CB%B9%E8%C7%C2%A7%D2%B9"/>
    <hyperlink ref="E1928" r:id="rId1921" display="http://hfo63.cfo.in.th/CheckDataDtl.aspx?orgid=04655&amp;balance=%A7%BA%B4%D8%C5%3Cbr/%3E%A7%BA%CA%D1%C1%BE%D1%B9%B8%EC%A1%D1%B9&amp;month=4&amp;year=2020&amp;thetype=%A7%BA%CB%B9%E8%C7%C2%A7%D2%B9"/>
    <hyperlink ref="E1929" r:id="rId1922" display="http://hfo63.cfo.in.th/CheckDataDtl.aspx?orgid=04656&amp;balance=%A7%BA%B4%D8%C5%3Cbr/%3E%A7%BA%CA%D1%C1%BE%D1%B9%B8%EC%A1%D1%B9&amp;month=4&amp;year=2020&amp;thetype=%A7%BA%CB%B9%E8%C7%C2%A7%D2%B9"/>
    <hyperlink ref="E1930" r:id="rId1923" display="http://hfo63.cfo.in.th/CheckDataDtl.aspx?orgid=04656&amp;balance=%A7%BA%B4%D8%C5%3Cbr/%3E%A7%BA%CA%D1%C1%BE%D1%B9%B8%EC%A1%D1%B9&amp;month=4&amp;year=2020&amp;thetype=%A7%BA%CB%B9%E8%C7%C2%A7%D2%B9"/>
    <hyperlink ref="E1931" r:id="rId1924" display="http://hfo63.cfo.in.th/CheckDataDtl.aspx?orgid=04657&amp;balance=%A7%BA%B4%D8%C5%3Cbr/%3E%A7%BA%CA%D1%C1%BE%D1%B9%B8%EC%A1%D1%B9&amp;month=4&amp;year=2020&amp;thetype=%A7%BA%CB%B9%E8%C7%C2%A7%D2%B9"/>
    <hyperlink ref="E1932" r:id="rId1925" display="http://hfo63.cfo.in.th/CheckDataDtl.aspx?orgid=04657&amp;balance=%A7%BA%B4%D8%C5%3Cbr/%3E%A7%BA%CA%D1%C1%BE%D1%B9%B8%EC%A1%D1%B9&amp;month=4&amp;year=2020&amp;thetype=%A7%BA%CB%B9%E8%C7%C2%A7%D2%B9"/>
    <hyperlink ref="E1933" r:id="rId1926" display="http://hfo63.cfo.in.th/CheckDataDtl.aspx?orgid=04658&amp;balance=%A7%BA%B4%D8%C5%3Cbr/%3E%A7%BA%CA%D1%C1%BE%D1%B9%B8%EC%A1%D1%B9&amp;month=4&amp;year=2020&amp;thetype=%A7%BA%CB%B9%E8%C7%C2%A7%D2%B9"/>
    <hyperlink ref="E1934" r:id="rId1927" display="http://hfo63.cfo.in.th/CheckDataDtl.aspx?orgid=04658&amp;balance=%A7%BA%B4%D8%C5%3Cbr/%3E%A7%BA%CA%D1%C1%BE%D1%B9%B8%EC%A1%D1%B9&amp;month=4&amp;year=2020&amp;thetype=%A7%BA%CB%B9%E8%C7%C2%A7%D2%B9"/>
    <hyperlink ref="E1935" r:id="rId1928" display="http://hfo63.cfo.in.th/CheckDataDtl.aspx?orgid=04659&amp;balance=%A7%BA%B4%D8%C5%3Cbr/%3E%A7%BA%CA%D1%C1%BE%D1%B9%B8%EC%A1%D1%B9&amp;month=4&amp;year=2020&amp;thetype=%A7%BA%CB%B9%E8%C7%C2%A7%D2%B9"/>
    <hyperlink ref="E1936" r:id="rId1929" display="http://hfo63.cfo.in.th/CheckDataDtl.aspx?orgid=04659&amp;balance=%A7%BA%B4%D8%C5%3Cbr/%3E%A7%BA%CA%D1%C1%BE%D1%B9%B8%EC%A1%D1%B9&amp;month=4&amp;year=2020&amp;thetype=%A7%BA%CB%B9%E8%C7%C2%A7%D2%B9"/>
    <hyperlink ref="E1937" r:id="rId1930" display="http://hfo63.cfo.in.th/CheckDataDtl.aspx?orgid=04660&amp;balance=%A7%BA%B4%D8%C5%3Cbr/%3E%A7%BA%CA%D1%C1%BE%D1%B9%B8%EC%A1%D1%B9&amp;month=4&amp;year=2020&amp;thetype=%A7%BA%CB%B9%E8%C7%C2%A7%D2%B9"/>
    <hyperlink ref="E1938" r:id="rId1931" display="http://hfo63.cfo.in.th/CheckDataDtl.aspx?orgid=04660&amp;balance=%A7%BA%B4%D8%C5%3Cbr/%3E%A7%BA%CA%D1%C1%BE%D1%B9%B8%EC%A1%D1%B9&amp;month=4&amp;year=2020&amp;thetype=%A7%BA%CB%B9%E8%C7%C2%A7%D2%B9"/>
    <hyperlink ref="E1939" r:id="rId1932" display="http://hfo63.cfo.in.th/CheckDataDtl.aspx?orgid=04661&amp;balance=%A7%BA%B4%D8%C5%3Cbr/%3E%A7%BA%CA%D1%C1%BE%D1%B9%B8%EC%A1%D1%B9&amp;month=4&amp;year=2020&amp;thetype=%A7%BA%CB%B9%E8%C7%C2%A7%D2%B9"/>
    <hyperlink ref="E1940" r:id="rId1933" display="http://hfo63.cfo.in.th/CheckDataDtl.aspx?orgid=04661&amp;balance=%A7%BA%B4%D8%C5%3Cbr/%3E%A7%BA%CA%D1%C1%BE%D1%B9%B8%EC%A1%D1%B9&amp;month=4&amp;year=2020&amp;thetype=%A7%BA%CB%B9%E8%C7%C2%A7%D2%B9"/>
    <hyperlink ref="E1941" r:id="rId1934" display="http://hfo63.cfo.in.th/CheckDataDtl.aspx?orgid=04662&amp;balance=%A7%BA%B4%D8%C5%3Cbr/%3E%A7%BA%CA%D1%C1%BE%D1%B9%B8%EC%A1%D1%B9&amp;month=4&amp;year=2020&amp;thetype=%A7%BA%CB%B9%E8%C7%C2%A7%D2%B9"/>
    <hyperlink ref="E1942" r:id="rId1935" display="http://hfo63.cfo.in.th/CheckDataDtl.aspx?orgid=04662&amp;balance=%A7%BA%B4%D8%C5%3Cbr/%3E%A7%BA%CA%D1%C1%BE%D1%B9%B8%EC%A1%D1%B9&amp;month=4&amp;year=2020&amp;thetype=%A7%BA%CB%B9%E8%C7%C2%A7%D2%B9"/>
    <hyperlink ref="E1943" r:id="rId1936" display="http://hfo63.cfo.in.th/CheckDataDtl.aspx?orgid=04663&amp;balance=%A7%BA%B4%D8%C5%3Cbr/%3E%A7%BA%CA%D1%C1%BE%D1%B9%B8%EC%A1%D1%B9&amp;month=4&amp;year=2020&amp;thetype=%A7%BA%CB%B9%E8%C7%C2%A7%D2%B9"/>
    <hyperlink ref="E1944" r:id="rId1937" display="http://hfo63.cfo.in.th/CheckDataDtl.aspx?orgid=04663&amp;balance=%A7%BA%B4%D8%C5%3Cbr/%3E%A7%BA%CA%D1%C1%BE%D1%B9%B8%EC%A1%D1%B9&amp;month=4&amp;year=2020&amp;thetype=%A7%BA%CB%B9%E8%C7%C2%A7%D2%B9"/>
    <hyperlink ref="E1945" r:id="rId1938" display="http://hfo63.cfo.in.th/CheckDataDtl.aspx?orgid=04664&amp;balance=%A7%BA%B4%D8%C5%3Cbr/%3E%A7%BA%CA%D1%C1%BE%D1%B9%B8%EC%A1%D1%B9&amp;month=4&amp;year=2020&amp;thetype=%A7%BA%CB%B9%E8%C7%C2%A7%D2%B9"/>
    <hyperlink ref="E1946" r:id="rId1939" display="http://hfo63.cfo.in.th/CheckDataDtl.aspx?orgid=04664&amp;balance=%A7%BA%B4%D8%C5%3Cbr/%3E%A7%BA%CA%D1%C1%BE%D1%B9%B8%EC%A1%D1%B9&amp;month=4&amp;year=2020&amp;thetype=%A7%BA%CB%B9%E8%C7%C2%A7%D2%B9"/>
    <hyperlink ref="E1947" r:id="rId1940" display="http://hfo63.cfo.in.th/CheckDataDtl.aspx?orgid=10671&amp;balance=%A7%BA%B4%D8%C5%3Cbr/%3E%A7%BA%CA%D1%C1%BE%D1%B9%B8%EC%A1%D1%B9&amp;month=4&amp;year=2020&amp;thetype=%A7%BA%CB%B9%E8%C7%C2%A7%D2%B9"/>
    <hyperlink ref="E1948" r:id="rId1941" display="http://hfo63.cfo.in.th/CheckDataDtl.aspx?orgid=10671&amp;balance=%A7%BA%B4%D8%C5%3Cbr/%3E%A7%BA%CA%D1%C1%BE%D1%B9%B8%EC%A1%D1%B9&amp;month=4&amp;year=2020&amp;thetype=%A7%BA%CB%B9%E8%C7%C2%A7%D2%B9"/>
    <hyperlink ref="E1949" r:id="rId1942" display="http://hfo63.cfo.in.th/CheckDataDtl.aspx?orgid=11013&amp;balance=%A7%BA%B4%D8%C5%3Cbr/%3E%A7%BA%CA%D1%C1%BE%D1%B9%B8%EC%A1%D1%B9&amp;month=4&amp;year=2020&amp;thetype=%A7%BA%CB%B9%E8%C7%C2%A7%D2%B9"/>
    <hyperlink ref="E1950" r:id="rId1943" display="http://hfo63.cfo.in.th/CheckDataDtl.aspx?orgid=11013&amp;balance=%A7%BA%B4%D8%C5%3Cbr/%3E%A7%BA%CA%D1%C1%BE%D1%B9%B8%EC%A1%D1%B9&amp;month=4&amp;year=2020&amp;thetype=%A7%BA%CB%B9%E8%C7%C2%A7%D2%B9"/>
    <hyperlink ref="E1951" r:id="rId1944" display="http://hfo63.cfo.in.th/CheckDataDtl.aspx?orgid=11014&amp;balance=%A7%BA%B4%D8%C5%3Cbr/%3E%A7%BA%CA%D1%C1%BE%D1%B9%B8%EC%A1%D1%B9&amp;month=4&amp;year=2020&amp;thetype=%A7%BA%CB%B9%E8%C7%C2%A7%D2%B9"/>
    <hyperlink ref="E1952" r:id="rId1945" display="http://hfo63.cfo.in.th/CheckDataDtl.aspx?orgid=11014&amp;balance=%A7%BA%B4%D8%C5%3Cbr/%3E%A7%BA%CA%D1%C1%BE%D1%B9%B8%EC%A1%D1%B9&amp;month=4&amp;year=2020&amp;thetype=%A7%BA%CB%B9%E8%C7%C2%A7%D2%B9"/>
    <hyperlink ref="E1953" r:id="rId1946" display="http://hfo63.cfo.in.th/CheckDataDtl.aspx?orgid=11015&amp;balance=%A7%BA%B4%D8%C5%3Cbr/%3E%A7%BA%CA%D1%C1%BE%D1%B9%B8%EC%A1%D1%B9&amp;month=4&amp;year=2020&amp;thetype=%A7%BA%CB%B9%E8%C7%C2%A7%D2%B9"/>
    <hyperlink ref="E1954" r:id="rId1947" display="http://hfo63.cfo.in.th/CheckDataDtl.aspx?orgid=11015&amp;balance=%A7%BA%B4%D8%C5%3Cbr/%3E%A7%BA%CA%D1%C1%BE%D1%B9%B8%EC%A1%D1%B9&amp;month=4&amp;year=2020&amp;thetype=%A7%BA%CB%B9%E8%C7%C2%A7%D2%B9"/>
    <hyperlink ref="E1955" r:id="rId1948" display="http://hfo63.cfo.in.th/CheckDataDtl.aspx?orgid=11016&amp;balance=%A7%BA%B4%D8%C5%3Cbr/%3E%A7%BA%CA%D1%C1%BE%D1%B9%B8%EC%A1%D1%B9&amp;month=4&amp;year=2020&amp;thetype=%A7%BA%CB%B9%E8%C7%C2%A7%D2%B9"/>
    <hyperlink ref="E1956" r:id="rId1949" display="http://hfo63.cfo.in.th/CheckDataDtl.aspx?orgid=11016&amp;balance=%A7%BA%B4%D8%C5%3Cbr/%3E%A7%BA%CA%D1%C1%BE%D1%B9%B8%EC%A1%D1%B9&amp;month=4&amp;year=2020&amp;thetype=%A7%BA%CB%B9%E8%C7%C2%A7%D2%B9"/>
    <hyperlink ref="E1957" r:id="rId1950" display="http://hfo63.cfo.in.th/CheckDataDtl.aspx?orgid=11017&amp;balance=%A7%BA%B4%D8%C5%3Cbr/%3E%A7%BA%CA%D1%C1%BE%D1%B9%B8%EC%A1%D1%B9&amp;month=4&amp;year=2020&amp;thetype=%A7%BA%CB%B9%E8%C7%C2%A7%D2%B9"/>
    <hyperlink ref="E1958" r:id="rId1951" display="http://hfo63.cfo.in.th/CheckDataDtl.aspx?orgid=11017&amp;balance=%A7%BA%B4%D8%C5%3Cbr/%3E%A7%BA%CA%D1%C1%BE%D1%B9%B8%EC%A1%D1%B9&amp;month=4&amp;year=2020&amp;thetype=%A7%BA%CB%B9%E8%C7%C2%A7%D2%B9"/>
    <hyperlink ref="E1959" r:id="rId1952" display="http://hfo63.cfo.in.th/CheckDataDtl.aspx?orgid=11018&amp;balance=%A7%BA%B4%D8%C5%3Cbr/%3E%A7%BA%CA%D1%C1%BE%D1%B9%B8%EC%A1%D1%B9&amp;month=4&amp;year=2020&amp;thetype=%A7%BA%CB%B9%E8%C7%C2%A7%D2%B9"/>
    <hyperlink ref="E1960" r:id="rId1953" display="http://hfo63.cfo.in.th/CheckDataDtl.aspx?orgid=11018&amp;balance=%A7%BA%B4%D8%C5%3Cbr/%3E%A7%BA%CA%D1%C1%BE%D1%B9%B8%EC%A1%D1%B9&amp;month=4&amp;year=2020&amp;thetype=%A7%BA%CB%B9%E8%C7%C2%A7%D2%B9"/>
    <hyperlink ref="E1961" r:id="rId1954" display="http://hfo63.cfo.in.th/CheckDataDtl.aspx?orgid=11019&amp;balance=%A7%BA%B4%D8%C5%3Cbr/%3E%A7%BA%CA%D1%C1%BE%D1%B9%B8%EC%A1%D1%B9&amp;month=4&amp;year=2020&amp;thetype=%A7%BA%CB%B9%E8%C7%C2%A7%D2%B9"/>
    <hyperlink ref="E1962" r:id="rId1955" display="http://hfo63.cfo.in.th/CheckDataDtl.aspx?orgid=11019&amp;balance=%A7%BA%B4%D8%C5%3Cbr/%3E%A7%BA%CA%D1%C1%BE%D1%B9%B8%EC%A1%D1%B9&amp;month=4&amp;year=2020&amp;thetype=%A7%BA%CB%B9%E8%C7%C2%A7%D2%B9"/>
    <hyperlink ref="E1963" r:id="rId1956" display="http://hfo63.cfo.in.th/CheckDataDtl.aspx?orgid=11020&amp;balance=%A7%BA%B4%D8%C5%3Cbr/%3E%A7%BA%CA%D1%C1%BE%D1%B9%B8%EC%A1%D1%B9&amp;month=4&amp;year=2020&amp;thetype=%A7%BA%CB%B9%E8%C7%C2%A7%D2%B9"/>
    <hyperlink ref="E1964" r:id="rId1957" display="http://hfo63.cfo.in.th/CheckDataDtl.aspx?orgid=11020&amp;balance=%A7%BA%B4%D8%C5%3Cbr/%3E%A7%BA%CA%D1%C1%BE%D1%B9%B8%EC%A1%D1%B9&amp;month=4&amp;year=2020&amp;thetype=%A7%BA%CB%B9%E8%C7%C2%A7%D2%B9"/>
    <hyperlink ref="E1965" r:id="rId1958" display="http://hfo63.cfo.in.th/CheckDataDtl.aspx?orgid=11021&amp;balance=%A7%BA%B4%D8%C5%3Cbr/%3E%A7%BA%CA%D1%C1%BE%D1%B9%B8%EC%A1%D1%B9&amp;month=4&amp;year=2020&amp;thetype=%A7%BA%CB%B9%E8%C7%C2%A7%D2%B9"/>
    <hyperlink ref="E1966" r:id="rId1959" display="http://hfo63.cfo.in.th/CheckDataDtl.aspx?orgid=11021&amp;balance=%A7%BA%B4%D8%C5%3Cbr/%3E%A7%BA%CA%D1%C1%BE%D1%B9%B8%EC%A1%D1%B9&amp;month=4&amp;year=2020&amp;thetype=%A7%BA%CB%B9%E8%C7%C2%A7%D2%B9"/>
    <hyperlink ref="E1967" r:id="rId1960" display="http://hfo63.cfo.in.th/CheckDataDtl.aspx?orgid=11022&amp;balance=%A7%BA%B4%D8%C5%3Cbr/%3E%A7%BA%CA%D1%C1%BE%D1%B9%B8%EC%A1%D1%B9&amp;month=4&amp;year=2020&amp;thetype=%A7%BA%CB%B9%E8%C7%C2%A7%D2%B9"/>
    <hyperlink ref="E1968" r:id="rId1961" display="http://hfo63.cfo.in.th/CheckDataDtl.aspx?orgid=11022&amp;balance=%A7%BA%B4%D8%C5%3Cbr/%3E%A7%BA%CA%D1%C1%BE%D1%B9%B8%EC%A1%D1%B9&amp;month=4&amp;year=2020&amp;thetype=%A7%BA%CB%B9%E8%C7%C2%A7%D2%B9"/>
    <hyperlink ref="E1969" r:id="rId1962" display="http://hfo63.cfo.in.th/CheckDataDtl.aspx?orgid=11023&amp;balance=%A7%BA%B4%D8%C5%3Cbr/%3E%A7%BA%CA%D1%C1%BE%D1%B9%B8%EC%A1%D1%B9&amp;month=4&amp;year=2020&amp;thetype=%A7%BA%CB%B9%E8%C7%C2%A7%D2%B9"/>
    <hyperlink ref="E1970" r:id="rId1963" display="http://hfo63.cfo.in.th/CheckDataDtl.aspx?orgid=11023&amp;balance=%A7%BA%B4%D8%C5%3Cbr/%3E%A7%BA%CA%D1%C1%BE%D1%B9%B8%EC%A1%D1%B9&amp;month=4&amp;year=2020&amp;thetype=%A7%BA%CB%B9%E8%C7%C2%A7%D2%B9"/>
    <hyperlink ref="E1971" r:id="rId1964" display="http://hfo63.cfo.in.th/CheckDataDtl.aspx?orgid=11024&amp;balance=%A7%BA%B4%D8%C5%3Cbr/%3E%A7%BA%CA%D1%C1%BE%D1%B9%B8%EC%A1%D1%B9&amp;month=4&amp;year=2020&amp;thetype=%A7%BA%CB%B9%E8%C7%C2%A7%D2%B9"/>
    <hyperlink ref="E1972" r:id="rId1965" display="http://hfo63.cfo.in.th/CheckDataDtl.aspx?orgid=11024&amp;balance=%A7%BA%B4%D8%C5%3Cbr/%3E%A7%BA%CA%D1%C1%BE%D1%B9%B8%EC%A1%D1%B9&amp;month=4&amp;year=2020&amp;thetype=%A7%BA%CB%B9%E8%C7%C2%A7%D2%B9"/>
    <hyperlink ref="E1973" r:id="rId1966" display="http://hfo63.cfo.in.th/CheckDataDtl.aspx?orgid=11025&amp;balance=%A7%BA%B4%D8%C5%3Cbr/%3E%A7%BA%CA%D1%C1%BE%D1%B9%B8%EC%A1%D1%B9&amp;month=4&amp;year=2020&amp;thetype=%A7%BA%CB%B9%E8%C7%C2%A7%D2%B9"/>
    <hyperlink ref="E1974" r:id="rId1967" display="http://hfo63.cfo.in.th/CheckDataDtl.aspx?orgid=11025&amp;balance=%A7%BA%B4%D8%C5%3Cbr/%3E%A7%BA%CA%D1%C1%BE%D1%B9%B8%EC%A1%D1%B9&amp;month=4&amp;year=2020&amp;thetype=%A7%BA%CB%B9%E8%C7%C2%A7%D2%B9"/>
    <hyperlink ref="E1975" r:id="rId1968" display="http://hfo63.cfo.in.th/CheckDataDtl.aspx?orgid=11026&amp;balance=%A7%BA%B4%D8%C5%3Cbr/%3E%A7%BA%CA%D1%C1%BE%D1%B9%B8%EC%A1%D1%B9&amp;month=4&amp;year=2020&amp;thetype=%A7%BA%CB%B9%E8%C7%C2%A7%D2%B9"/>
    <hyperlink ref="E1976" r:id="rId1969" display="http://hfo63.cfo.in.th/CheckDataDtl.aspx?orgid=11026&amp;balance=%A7%BA%B4%D8%C5%3Cbr/%3E%A7%BA%CA%D1%C1%BE%D1%B9%B8%EC%A1%D1%B9&amp;month=4&amp;year=2020&amp;thetype=%A7%BA%CB%B9%E8%C7%C2%A7%D2%B9"/>
    <hyperlink ref="E1977" r:id="rId1970" display="http://hfo63.cfo.in.th/CheckDataDtl.aspx?orgid=11027&amp;balance=%A7%BA%B4%D8%C5%3Cbr/%3E%A7%BA%CA%D1%C1%BE%D1%B9%B8%EC%A1%D1%B9&amp;month=4&amp;year=2020&amp;thetype=%A7%BA%CB%B9%E8%C7%C2%A7%D2%B9"/>
    <hyperlink ref="E1978" r:id="rId1971" display="http://hfo63.cfo.in.th/CheckDataDtl.aspx?orgid=11027&amp;balance=%A7%BA%B4%D8%C5%3Cbr/%3E%A7%BA%CA%D1%C1%BE%D1%B9%B8%EC%A1%D1%B9&amp;month=4&amp;year=2020&amp;thetype=%A7%BA%CB%B9%E8%C7%C2%A7%D2%B9"/>
    <hyperlink ref="E1979" r:id="rId1972" display="http://hfo63.cfo.in.th/CheckDataDtl.aspx?orgid=11028&amp;balance=%A7%BA%B4%D8%C5%3Cbr/%3E%A7%BA%CA%D1%C1%BE%D1%B9%B8%EC%A1%D1%B9&amp;month=4&amp;year=2020&amp;thetype=%A7%BA%CB%B9%E8%C7%C2%A7%D2%B9"/>
    <hyperlink ref="E1980" r:id="rId1973" display="http://hfo63.cfo.in.th/CheckDataDtl.aspx?orgid=11028&amp;balance=%A7%BA%B4%D8%C5%3Cbr/%3E%A7%BA%CA%D1%C1%BE%D1%B9%B8%EC%A1%D1%B9&amp;month=4&amp;year=2020&amp;thetype=%A7%BA%CB%B9%E8%C7%C2%A7%D2%B9"/>
    <hyperlink ref="E1981" r:id="rId1974" display="http://hfo63.cfo.in.th/CheckDataDtl.aspx?orgid=11029&amp;balance=%A7%BA%B4%D8%C5%3Cbr/%3E%A7%BA%CA%D1%C1%BE%D1%B9%B8%EC%A1%D1%B9&amp;month=4&amp;year=2020&amp;thetype=%A7%BA%CB%B9%E8%C7%C2%A7%D2%B9"/>
    <hyperlink ref="E1982" r:id="rId1975" display="http://hfo63.cfo.in.th/CheckDataDtl.aspx?orgid=11029&amp;balance=%A7%BA%B4%D8%C5%3Cbr/%3E%A7%BA%CA%D1%C1%BE%D1%B9%B8%EC%A1%D1%B9&amp;month=4&amp;year=2020&amp;thetype=%A7%BA%CB%B9%E8%C7%C2%A7%D2%B9"/>
    <hyperlink ref="E1983" r:id="rId1976" display="http://hfo63.cfo.in.th/CheckDataDtl.aspx?orgid=11446&amp;balance=%A7%BA%B4%D8%C5%3Cbr/%3E%A7%BA%CA%D1%C1%BE%D1%B9%B8%EC%A1%D1%B9&amp;month=4&amp;year=2020&amp;thetype=%A7%BA%CB%B9%E8%C7%C2%A7%D2%B9"/>
    <hyperlink ref="E1984" r:id="rId1977" display="http://hfo63.cfo.in.th/CheckDataDtl.aspx?orgid=11446&amp;balance=%A7%BA%B4%D8%C5%3Cbr/%3E%A7%BA%CA%D1%C1%BE%D1%B9%B8%EC%A1%D1%B9&amp;month=4&amp;year=2020&amp;thetype=%A7%BA%CB%B9%E8%C7%C2%A7%D2%B9"/>
    <hyperlink ref="E1985" r:id="rId1978" display="http://hfo63.cfo.in.th/CheckDataDtl.aspx?orgid=13904&amp;balance=%A7%BA%B4%D8%C5%3Cbr/%3E%A7%BA%CA%D1%C1%BE%D1%B9%B8%EC%A1%D1%B9&amp;month=4&amp;year=2020&amp;thetype=%A7%BA%CB%B9%E8%C7%C2%A7%D2%B9"/>
    <hyperlink ref="E1986" r:id="rId1979" display="http://hfo63.cfo.in.th/CheckDataDtl.aspx?orgid=13904&amp;balance=%A7%BA%B4%D8%C5%3Cbr/%3E%A7%BA%CA%D1%C1%BE%D1%B9%B8%EC%A1%D1%B9&amp;month=4&amp;year=2020&amp;thetype=%A7%BA%CB%B9%E8%C7%C2%A7%D2%B9"/>
    <hyperlink ref="E1987" r:id="rId1980" display="http://hfo63.cfo.in.th/CheckDataDtl.aspx?orgid=13905&amp;balance=%A7%BA%B4%D8%C5%3Cbr/%3E%A7%BA%CA%D1%C1%BE%D1%B9%B8%EC%A1%D1%B9&amp;month=4&amp;year=2020&amp;thetype=%A7%BA%CB%B9%E8%C7%C2%A7%D2%B9"/>
    <hyperlink ref="E1988" r:id="rId1981" display="http://hfo63.cfo.in.th/CheckDataDtl.aspx?orgid=13905&amp;balance=%A7%BA%B4%D8%C5%3Cbr/%3E%A7%BA%CA%D1%C1%BE%D1%B9%B8%EC%A1%D1%B9&amp;month=4&amp;year=2020&amp;thetype=%A7%BA%CB%B9%E8%C7%C2%A7%D2%B9"/>
    <hyperlink ref="E1989" r:id="rId1982" display="http://hfo63.cfo.in.th/CheckDataDtl.aspx?orgid=13906&amp;balance=%A7%BA%B4%D8%C5%3Cbr/%3E%A7%BA%CA%D1%C1%BE%D1%B9%B8%EC%A1%D1%B9&amp;month=4&amp;year=2020&amp;thetype=%A7%BA%CB%B9%E8%C7%C2%A7%D2%B9"/>
    <hyperlink ref="E1990" r:id="rId1983" display="http://hfo63.cfo.in.th/CheckDataDtl.aspx?orgid=13906&amp;balance=%A7%BA%B4%D8%C5%3Cbr/%3E%A7%BA%CA%D1%C1%BE%D1%B9%B8%EC%A1%D1%B9&amp;month=4&amp;year=2020&amp;thetype=%A7%BA%CB%B9%E8%C7%C2%A7%D2%B9"/>
    <hyperlink ref="E1991" r:id="rId1984" display="http://hfo63.cfo.in.th/CheckDataDtl.aspx?orgid=13907&amp;balance=%A7%BA%B4%D8%C5%3Cbr/%3E%A7%BA%CA%D1%C1%BE%D1%B9%B8%EC%A1%D1%B9&amp;month=4&amp;year=2020&amp;thetype=%A7%BA%CB%B9%E8%C7%C2%A7%D2%B9"/>
    <hyperlink ref="E1992" r:id="rId1985" display="http://hfo63.cfo.in.th/CheckDataDtl.aspx?orgid=13907&amp;balance=%A7%BA%B4%D8%C5%3Cbr/%3E%A7%BA%CA%D1%C1%BE%D1%B9%B8%EC%A1%D1%B9&amp;month=4&amp;year=2020&amp;thetype=%A7%BA%CB%B9%E8%C7%C2%A7%D2%B9"/>
    <hyperlink ref="E1993" r:id="rId1986" display="http://hfo63.cfo.in.th/CheckDataDtl.aspx?orgid=13908&amp;balance=%A7%BA%B4%D8%C5%3Cbr/%3E%A7%BA%CA%D1%C1%BE%D1%B9%B8%EC%A1%D1%B9&amp;month=4&amp;year=2020&amp;thetype=%A7%BA%CB%B9%E8%C7%C2%A7%D2%B9"/>
    <hyperlink ref="E1994" r:id="rId1987" display="http://hfo63.cfo.in.th/CheckDataDtl.aspx?orgid=13908&amp;balance=%A7%BA%B4%D8%C5%3Cbr/%3E%A7%BA%CA%D1%C1%BE%D1%B9%B8%EC%A1%D1%B9&amp;month=4&amp;year=2020&amp;thetype=%A7%BA%CB%B9%E8%C7%C2%A7%D2%B9"/>
    <hyperlink ref="E1995" r:id="rId1988" display="http://hfo63.cfo.in.th/CheckDataDtl.aspx?orgid=13909&amp;balance=%A7%BA%B4%D8%C5%3Cbr/%3E%A7%BA%CA%D1%C1%BE%D1%B9%B8%EC%A1%D1%B9&amp;month=4&amp;year=2020&amp;thetype=%A7%BA%CB%B9%E8%C7%C2%A7%D2%B9"/>
    <hyperlink ref="E1996" r:id="rId1989" display="http://hfo63.cfo.in.th/CheckDataDtl.aspx?orgid=13909&amp;balance=%A7%BA%B4%D8%C5%3Cbr/%3E%A7%BA%CA%D1%C1%BE%D1%B9%B8%EC%A1%D1%B9&amp;month=4&amp;year=2020&amp;thetype=%A7%BA%CB%B9%E8%C7%C2%A7%D2%B9"/>
    <hyperlink ref="E1997" r:id="rId1990" display="http://hfo63.cfo.in.th/CheckDataDtl.aspx?orgid=13910&amp;balance=%A7%BA%B4%D8%C5%3Cbr/%3E%A7%BA%CA%D1%C1%BE%D1%B9%B8%EC%A1%D1%B9&amp;month=4&amp;year=2020&amp;thetype=%A7%BA%CB%B9%E8%C7%C2%A7%D2%B9"/>
    <hyperlink ref="E1998" r:id="rId1991" display="http://hfo63.cfo.in.th/CheckDataDtl.aspx?orgid=13910&amp;balance=%A7%BA%B4%D8%C5%3Cbr/%3E%A7%BA%CA%D1%C1%BE%D1%B9%B8%EC%A1%D1%B9&amp;month=4&amp;year=2020&amp;thetype=%A7%BA%CB%B9%E8%C7%C2%A7%D2%B9"/>
    <hyperlink ref="E1999" r:id="rId1992" display="http://hfo63.cfo.in.th/CheckDataDtl.aspx?orgid=13911&amp;balance=%A7%BA%B4%D8%C5%3Cbr/%3E%A7%BA%CA%D1%C1%BE%D1%B9%B8%EC%A1%D1%B9&amp;month=4&amp;year=2020&amp;thetype=%A7%BA%CB%B9%E8%C7%C2%A7%D2%B9"/>
    <hyperlink ref="E2000" r:id="rId1993" display="http://hfo63.cfo.in.th/CheckDataDtl.aspx?orgid=13911&amp;balance=%A7%BA%B4%D8%C5%3Cbr/%3E%A7%BA%CA%D1%C1%BE%D1%B9%B8%EC%A1%D1%B9&amp;month=4&amp;year=2020&amp;thetype=%A7%BA%CB%B9%E8%C7%C2%A7%D2%B9"/>
    <hyperlink ref="E2001" r:id="rId1994" display="http://hfo63.cfo.in.th/CheckDataDtl.aspx?orgid=13913&amp;balance=%A7%BA%B4%D8%C5%3Cbr/%3E%A7%BA%CA%D1%C1%BE%D1%B9%B8%EC%A1%D1%B9&amp;month=4&amp;year=2020&amp;thetype=%A7%BA%CB%B9%E8%C7%C2%A7%D2%B9"/>
    <hyperlink ref="E2002" r:id="rId1995" display="http://hfo63.cfo.in.th/CheckDataDtl.aspx?orgid=13913&amp;balance=%A7%BA%B4%D8%C5%3Cbr/%3E%A7%BA%CA%D1%C1%BE%D1%B9%B8%EC%A1%D1%B9&amp;month=4&amp;year=2020&amp;thetype=%A7%BA%CB%B9%E8%C7%C2%A7%D2%B9"/>
    <hyperlink ref="E2003" r:id="rId1996" display="http://hfo63.cfo.in.th/CheckDataDtl.aspx?orgid=13914&amp;balance=%A7%BA%B4%D8%C5%3Cbr/%3E%A7%BA%CA%D1%C1%BE%D1%B9%B8%EC%A1%D1%B9&amp;month=4&amp;year=2020&amp;thetype=%A7%BA%CB%B9%E8%C7%C2%A7%D2%B9"/>
    <hyperlink ref="E2004" r:id="rId1997" display="http://hfo63.cfo.in.th/CheckDataDtl.aspx?orgid=13914&amp;balance=%A7%BA%B4%D8%C5%3Cbr/%3E%A7%BA%CA%D1%C1%BE%D1%B9%B8%EC%A1%D1%B9&amp;month=4&amp;year=2020&amp;thetype=%A7%BA%CB%B9%E8%C7%C2%A7%D2%B9"/>
    <hyperlink ref="E2005" r:id="rId1998" display="http://hfo63.cfo.in.th/CheckDataDtl.aspx?orgid=13915&amp;balance=%A7%BA%B4%D8%C5%3Cbr/%3E%A7%BA%CA%D1%C1%BE%D1%B9%B8%EC%A1%D1%B9&amp;month=4&amp;year=2020&amp;thetype=%A7%BA%CB%B9%E8%C7%C2%A7%D2%B9"/>
    <hyperlink ref="E2006" r:id="rId1999" display="http://hfo63.cfo.in.th/CheckDataDtl.aspx?orgid=13915&amp;balance=%A7%BA%B4%D8%C5%3Cbr/%3E%A7%BA%CA%D1%C1%BE%D1%B9%B8%EC%A1%D1%B9&amp;month=4&amp;year=2020&amp;thetype=%A7%BA%CB%B9%E8%C7%C2%A7%D2%B9"/>
    <hyperlink ref="E2007" r:id="rId2000" display="http://hfo63.cfo.in.th/CheckDataDtl.aspx?orgid=13916&amp;balance=%A7%BA%B4%D8%C5%3Cbr/%3E%A7%BA%CA%D1%C1%BE%D1%B9%B8%EC%A1%D1%B9&amp;month=4&amp;year=2020&amp;thetype=%A7%BA%CB%B9%E8%C7%C2%A7%D2%B9"/>
    <hyperlink ref="E2008" r:id="rId2001" display="http://hfo63.cfo.in.th/CheckDataDtl.aspx?orgid=13916&amp;balance=%A7%BA%B4%D8%C5%3Cbr/%3E%A7%BA%CA%D1%C1%BE%D1%B9%B8%EC%A1%D1%B9&amp;month=4&amp;year=2020&amp;thetype=%A7%BA%CB%B9%E8%C7%C2%A7%D2%B9"/>
    <hyperlink ref="E2009" r:id="rId2002" display="http://hfo63.cfo.in.th/CheckDataDtl.aspx?orgid=13917&amp;balance=%A7%BA%B4%D8%C5%3Cbr/%3E%A7%BA%CA%D1%C1%BE%D1%B9%B8%EC%A1%D1%B9&amp;month=4&amp;year=2020&amp;thetype=%A7%BA%CB%B9%E8%C7%C2%A7%D2%B9"/>
    <hyperlink ref="E2010" r:id="rId2003" display="http://hfo63.cfo.in.th/CheckDataDtl.aspx?orgid=13917&amp;balance=%A7%BA%B4%D8%C5%3Cbr/%3E%A7%BA%CA%D1%C1%BE%D1%B9%B8%EC%A1%D1%B9&amp;month=4&amp;year=2020&amp;thetype=%A7%BA%CB%B9%E8%C7%C2%A7%D2%B9"/>
    <hyperlink ref="E2011" r:id="rId2004" display="http://hfo63.cfo.in.th/CheckDataDtl.aspx?orgid=13918&amp;balance=%A7%BA%B4%D8%C5%3Cbr/%3E%A7%BA%CA%D1%C1%BE%D1%B9%B8%EC%A1%D1%B9&amp;month=4&amp;year=2020&amp;thetype=%A7%BA%CB%B9%E8%C7%C2%A7%D2%B9"/>
    <hyperlink ref="E2012" r:id="rId2005" display="http://hfo63.cfo.in.th/CheckDataDtl.aspx?orgid=13918&amp;balance=%A7%BA%B4%D8%C5%3Cbr/%3E%A7%BA%CA%D1%C1%BE%D1%B9%B8%EC%A1%D1%B9&amp;month=4&amp;year=2020&amp;thetype=%A7%BA%CB%B9%E8%C7%C2%A7%D2%B9"/>
    <hyperlink ref="E2013" r:id="rId2006" display="http://hfo63.cfo.in.th/CheckDataDtl.aspx?orgid=13919&amp;balance=%A7%BA%B4%D8%C5%3Cbr/%3E%A7%BA%CA%D1%C1%BE%D1%B9%B8%EC%A1%D1%B9&amp;month=4&amp;year=2020&amp;thetype=%A7%BA%CB%B9%E8%C7%C2%A7%D2%B9"/>
    <hyperlink ref="E2014" r:id="rId2007" display="http://hfo63.cfo.in.th/CheckDataDtl.aspx?orgid=13919&amp;balance=%A7%BA%B4%D8%C5%3Cbr/%3E%A7%BA%CA%D1%C1%BE%D1%B9%B8%EC%A1%D1%B9&amp;month=4&amp;year=2020&amp;thetype=%A7%BA%CB%B9%E8%C7%C2%A7%D2%B9"/>
    <hyperlink ref="E2015" r:id="rId2008" display="http://hfo63.cfo.in.th/CheckDataDtl.aspx?orgid=13921&amp;balance=%A7%BA%B4%D8%C5%3Cbr/%3E%A7%BA%CA%D1%C1%BE%D1%B9%B8%EC%A1%D1%B9&amp;month=4&amp;year=2020&amp;thetype=%A7%BA%CB%B9%E8%C7%C2%A7%D2%B9"/>
    <hyperlink ref="E2016" r:id="rId2009" display="http://hfo63.cfo.in.th/CheckDataDtl.aspx?orgid=13921&amp;balance=%A7%BA%B4%D8%C5%3Cbr/%3E%A7%BA%CA%D1%C1%BE%D1%B9%B8%EC%A1%D1%B9&amp;month=4&amp;year=2020&amp;thetype=%A7%BA%CB%B9%E8%C7%C2%A7%D2%B9"/>
    <hyperlink ref="E2017" r:id="rId2010" display="http://hfo63.cfo.in.th/CheckDataDtl.aspx?orgid=13922&amp;balance=%A7%BA%B4%D8%C5%3Cbr/%3E%A7%BA%CA%D1%C1%BE%D1%B9%B8%EC%A1%D1%B9&amp;month=4&amp;year=2020&amp;thetype=%A7%BA%CB%B9%E8%C7%C2%A7%D2%B9"/>
    <hyperlink ref="E2018" r:id="rId2011" display="http://hfo63.cfo.in.th/CheckDataDtl.aspx?orgid=13922&amp;balance=%A7%BA%B4%D8%C5%3Cbr/%3E%A7%BA%CA%D1%C1%BE%D1%B9%B8%EC%A1%D1%B9&amp;month=4&amp;year=2020&amp;thetype=%A7%BA%CB%B9%E8%C7%C2%A7%D2%B9"/>
    <hyperlink ref="E2019" r:id="rId2012" display="http://hfo63.cfo.in.th/CheckDataDtl.aspx?orgid=14148&amp;balance=&amp;month=4&amp;year=2020&amp;thetype=%A7%BA%CB%B9%E8%C7%C2%A7%D2%B9"/>
    <hyperlink ref="E2020" r:id="rId2013" display="http://hfo63.cfo.in.th/CheckDataDtl.aspx?orgid=14245&amp;balance=%A7%BA%B4%D8%C5%3Cbr/%3E%A7%BA%CA%D1%C1%BE%D1%B9%B8%EC%A1%D1%B9&amp;month=4&amp;year=2020&amp;thetype=%A7%BA%CB%B9%E8%C7%C2%A7%D2%B9"/>
    <hyperlink ref="E2021" r:id="rId2014" display="http://hfo63.cfo.in.th/CheckDataDtl.aspx?orgid=14245&amp;balance=%A7%BA%B4%D8%C5%3Cbr/%3E%A7%BA%CA%D1%C1%BE%D1%B9%B8%EC%A1%D1%B9&amp;month=4&amp;year=2020&amp;thetype=%A7%BA%CB%B9%E8%C7%C2%A7%D2%B9"/>
    <hyperlink ref="E2022" r:id="rId2015" display="http://hfo63.cfo.in.th/CheckDataDtl.aspx?orgid=14246&amp;balance=%A7%BA%B4%D8%C5%3Cbr/%3E%A7%BA%CA%D1%C1%BE%D1%B9%B8%EC%A1%D1%B9&amp;month=4&amp;year=2020&amp;thetype=%A7%BA%CB%B9%E8%C7%C2%A7%D2%B9"/>
    <hyperlink ref="E2023" r:id="rId2016" display="http://hfo63.cfo.in.th/CheckDataDtl.aspx?orgid=14246&amp;balance=%A7%BA%B4%D8%C5%3Cbr/%3E%A7%BA%CA%D1%C1%BE%D1%B9%B8%EC%A1%D1%B9&amp;month=4&amp;year=2020&amp;thetype=%A7%BA%CB%B9%E8%C7%C2%A7%D2%B9"/>
    <hyperlink ref="E2024" r:id="rId2017" display="http://hfo63.cfo.in.th/CheckDataDtl.aspx?orgid=14247&amp;balance=%A7%BA%B4%D8%C5%3Cbr/%3E%A7%BA%CA%D1%C1%BE%D1%B9%B8%EC%A1%D1%B9&amp;month=4&amp;year=2020&amp;thetype=%A7%BA%CB%B9%E8%C7%C2%A7%D2%B9"/>
    <hyperlink ref="E2025" r:id="rId2018" display="http://hfo63.cfo.in.th/CheckDataDtl.aspx?orgid=14247&amp;balance=%A7%BA%B4%D8%C5%3Cbr/%3E%A7%BA%CA%D1%C1%BE%D1%B9%B8%EC%A1%D1%B9&amp;month=4&amp;year=2020&amp;thetype=%A7%BA%CB%B9%E8%C7%C2%A7%D2%B9"/>
    <hyperlink ref="E2026" r:id="rId2019" display="http://hfo63.cfo.in.th/CheckDataDtl.aspx?orgid=14248&amp;balance=%A7%BA%B4%D8%C5%3Cbr/%3E%A7%BA%CA%D1%C1%BE%D1%B9%B8%EC%A1%D1%B9&amp;month=4&amp;year=2020&amp;thetype=%A7%BA%CB%B9%E8%C7%C2%A7%D2%B9"/>
    <hyperlink ref="E2027" r:id="rId2020" display="http://hfo63.cfo.in.th/CheckDataDtl.aspx?orgid=14248&amp;balance=%A7%BA%B4%D8%C5%3Cbr/%3E%A7%BA%CA%D1%C1%BE%D1%B9%B8%EC%A1%D1%B9&amp;month=4&amp;year=2020&amp;thetype=%A7%BA%CB%B9%E8%C7%C2%A7%D2%B9"/>
    <hyperlink ref="E2028" r:id="rId2021" display="http://hfo63.cfo.in.th/CheckDataDtl.aspx?orgid=14298&amp;balance=%A7%BA%B4%D8%C5%3Cbr/%3E%A7%BA%CA%D1%C1%BE%D1%B9%B8%EC%A1%D1%B9&amp;month=4&amp;year=2020&amp;thetype=%A7%BA%CB%B9%E8%C7%C2%A7%D2%B9"/>
    <hyperlink ref="E2029" r:id="rId2022" display="http://hfo63.cfo.in.th/CheckDataDtl.aspx?orgid=14298&amp;balance=%A7%BA%B4%D8%C5%3Cbr/%3E%A7%BA%CA%D1%C1%BE%D1%B9%B8%EC%A1%D1%B9&amp;month=4&amp;year=2020&amp;thetype=%A7%BA%CB%B9%E8%C7%C2%A7%D2%B9"/>
    <hyperlink ref="E2030" r:id="rId2023" display="http://hfo63.cfo.in.th/CheckDataDtl.aspx?orgid=14845&amp;balance=%A7%BA%B4%D8%C5%3Cbr/%3E%A7%BA%CA%D1%C1%BE%D1%B9%B8%EC%A1%D1%B9&amp;month=4&amp;year=2020&amp;thetype=%A7%BA%CB%B9%E8%C7%C2%A7%D2%B9"/>
    <hyperlink ref="E2031" r:id="rId2024" display="http://hfo63.cfo.in.th/CheckDataDtl.aspx?orgid=14845&amp;balance=%A7%BA%B4%D8%C5%3Cbr/%3E%A7%BA%CA%D1%C1%BE%D1%B9%B8%EC%A1%D1%B9&amp;month=4&amp;year=2020&amp;thetype=%A7%BA%CB%B9%E8%C7%C2%A7%D2%B9"/>
    <hyperlink ref="E2032" r:id="rId2025" display="http://hfo63.cfo.in.th/CheckDataDtl.aspx?orgid=14846&amp;balance=%A7%BA%B4%D8%C5%3Cbr/%3E%A7%BA%CA%D1%C1%BE%D1%B9%B8%EC%A1%D1%B9&amp;month=4&amp;year=2020&amp;thetype=%A7%BA%CB%B9%E8%C7%C2%A7%D2%B9"/>
    <hyperlink ref="E2033" r:id="rId2026" display="http://hfo63.cfo.in.th/CheckDataDtl.aspx?orgid=14846&amp;balance=%A7%BA%B4%D8%C5%3Cbr/%3E%A7%BA%CA%D1%C1%BE%D1%B9%B8%EC%A1%D1%B9&amp;month=4&amp;year=2020&amp;thetype=%A7%BA%CB%B9%E8%C7%C2%A7%D2%B9"/>
    <hyperlink ref="E2034" r:id="rId2027" display="http://hfo63.cfo.in.th/CheckDataDtl.aspx?orgid=14847&amp;balance=%A7%BA%B4%D8%C5%3Cbr/%3E%A7%BA%CA%D1%C1%BE%D1%B9%B8%EC%A1%D1%B9&amp;month=4&amp;year=2020&amp;thetype=%A7%BA%CB%B9%E8%C7%C2%A7%D2%B9"/>
    <hyperlink ref="E2035" r:id="rId2028" display="http://hfo63.cfo.in.th/CheckDataDtl.aspx?orgid=14847&amp;balance=%A7%BA%B4%D8%C5%3Cbr/%3E%A7%BA%CA%D1%C1%BE%D1%B9%B8%EC%A1%D1%B9&amp;month=4&amp;year=2020&amp;thetype=%A7%BA%CB%B9%E8%C7%C2%A7%D2%B9"/>
    <hyperlink ref="E2036" r:id="rId2029" display="http://hfo63.cfo.in.th/CheckDataDtl.aspx?orgid=14848&amp;balance=%A7%BA%B4%D8%C5%3Cbr/%3E%A7%BA%CA%D1%C1%BE%D1%B9%B8%EC%A1%D1%B9&amp;month=4&amp;year=2020&amp;thetype=%A7%BA%CB%B9%E8%C7%C2%A7%D2%B9"/>
    <hyperlink ref="E2037" r:id="rId2030" display="http://hfo63.cfo.in.th/CheckDataDtl.aspx?orgid=14848&amp;balance=%A7%BA%B4%D8%C5%3Cbr/%3E%A7%BA%CA%D1%C1%BE%D1%B9%B8%EC%A1%D1%B9&amp;month=4&amp;year=2020&amp;thetype=%A7%BA%CB%B9%E8%C7%C2%A7%D2%B9"/>
    <hyperlink ref="E2038" r:id="rId2031" display="http://hfo63.cfo.in.th/CheckDataDtl.aspx?orgid=14849&amp;balance=%A7%BA%B4%D8%C5%3Cbr/%3E%A7%BA%CA%D1%C1%BE%D1%B9%B8%EC%A1%D1%B9&amp;month=4&amp;year=2020&amp;thetype=%A7%BA%CB%B9%E8%C7%C2%A7%D2%B9"/>
    <hyperlink ref="E2039" r:id="rId2032" display="http://hfo63.cfo.in.th/CheckDataDtl.aspx?orgid=14849&amp;balance=%A7%BA%B4%D8%C5%3Cbr/%3E%A7%BA%CA%D1%C1%BE%D1%B9%B8%EC%A1%D1%B9&amp;month=4&amp;year=2020&amp;thetype=%A7%BA%CB%B9%E8%C7%C2%A7%D2%B9"/>
    <hyperlink ref="E2040" r:id="rId2033" display="http://hfo63.cfo.in.th/CheckDataDtl.aspx?orgid=15221&amp;balance=%A7%BA%B4%D8%C5%3Cbr/%3E%A7%BA%CA%D1%C1%BE%D1%B9%B8%EC%A1%D1%B9&amp;month=4&amp;year=2020&amp;thetype=%A7%BA%CB%B9%E8%C7%C2%A7%D2%B9"/>
    <hyperlink ref="E2041" r:id="rId2034" display="http://hfo63.cfo.in.th/CheckDataDtl.aspx?orgid=15221&amp;balance=%A7%BA%B4%D8%C5%3Cbr/%3E%A7%BA%CA%D1%C1%BE%D1%B9%B8%EC%A1%D1%B9&amp;month=4&amp;year=2020&amp;thetype=%A7%BA%CB%B9%E8%C7%C2%A7%D2%B9"/>
    <hyperlink ref="E2042" r:id="rId2035" display="http://hfo63.cfo.in.th/CheckDataDtl.aspx?orgid=21440&amp;balance=%A7%BA%B4%D8%C5%3Cbr/%3E%A7%BA%CA%D1%C1%BE%D1%B9%B8%EC%A1%D1%B9&amp;month=4&amp;year=2020&amp;thetype=%A7%BA%CB%B9%E8%C7%C2%A7%D2%B9"/>
    <hyperlink ref="E2043" r:id="rId2036" display="http://hfo63.cfo.in.th/CheckDataDtl.aspx?orgid=21440&amp;balance=%A7%BA%B4%D8%C5%3Cbr/%3E%A7%BA%CA%D1%C1%BE%D1%B9%B8%EC%A1%D1%B9&amp;month=4&amp;year=2020&amp;thetype=%A7%BA%CB%B9%E8%C7%C2%A7%D2%B9"/>
    <hyperlink ref="E2044" r:id="rId2037" display="http://hfo63.cfo.in.th/CheckDataDtl.aspx?orgid=23745&amp;balance=%A7%BA%B4%D8%C5%3Cbr/%3E%A7%BA%CA%D1%C1%BE%D1%B9%B8%EC%A1%D1%B9&amp;month=4&amp;year=2020&amp;thetype=%A7%BA%CB%B9%E8%C7%C2%A7%D2%B9"/>
    <hyperlink ref="E2045" r:id="rId2038" display="http://hfo63.cfo.in.th/CheckDataDtl.aspx?orgid=23745&amp;balance=%A7%BA%B4%D8%C5%3Cbr/%3E%A7%BA%CA%D1%C1%BE%D1%B9%B8%EC%A1%D1%B9&amp;month=4&amp;year=2020&amp;thetype=%A7%BA%CB%B9%E8%C7%C2%A7%D2%B9"/>
    <hyperlink ref="E2046" r:id="rId2039" display="http://hfo63.cfo.in.th/CheckDataDtl.aspx?orgid=24933&amp;balance=%A7%BA%B4%D8%C5%3Cbr/%3E%A7%BA%CA%D1%C1%BE%D1%B9%B8%EC%A1%D1%B9&amp;month=4&amp;year=2020&amp;thetype=%A7%BA%CB%B9%E8%C7%C2%A7%D2%B9"/>
    <hyperlink ref="E2047" r:id="rId2040" display="http://hfo63.cfo.in.th/CheckDataDtl.aspx?orgid=24933&amp;balance=%A7%BA%B4%D8%C5%3Cbr/%3E%A7%BA%CA%D1%C1%BE%D1%B9%B8%EC%A1%D1%B9&amp;month=4&amp;year=2020&amp;thetype=%A7%BA%CB%B9%E8%C7%C2%A7%D2%B9"/>
    <hyperlink ref="E2048" r:id="rId2041" display="http://hfo63.cfo.in.th/CheckDataDtl.aspx?orgid=25058&amp;balance=%A7%BA%B4%D8%C5%3Cbr/%3E%A7%BA%CA%D1%C1%BE%D1%B9%B8%EC%A1%D1%B9&amp;month=4&amp;year=2020&amp;thetype=%A7%BA%CB%B9%E8%C7%C2%A7%D2%B9"/>
    <hyperlink ref="E2049" r:id="rId2042" display="http://hfo63.cfo.in.th/CheckDataDtl.aspx?orgid=25058&amp;balance=%A7%BA%B4%D8%C5%3Cbr/%3E%A7%BA%CA%D1%C1%BE%D1%B9%B8%EC%A1%D1%B9&amp;month=4&amp;year=2020&amp;thetype=%A7%BA%CB%B9%E8%C7%C2%A7%D2%B9"/>
    <hyperlink ref="E2050" r:id="rId2043" display="http://hfo63.cfo.in.th/CheckDataDtl.aspx?orgid=25059&amp;balance=%A7%BA%B4%D8%C5%3Cbr/%3E%A7%BA%CA%D1%C1%BE%D1%B9%B8%EC%A1%D1%B9&amp;month=4&amp;year=2020&amp;thetype=%A7%BA%CB%B9%E8%C7%C2%A7%D2%B9"/>
    <hyperlink ref="E2051" r:id="rId2044" display="http://hfo63.cfo.in.th/CheckDataDtl.aspx?orgid=25059&amp;balance=%A7%BA%B4%D8%C5%3Cbr/%3E%A7%BA%CA%D1%C1%BE%D1%B9%B8%EC%A1%D1%B9&amp;month=4&amp;year=2020&amp;thetype=%A7%BA%CB%B9%E8%C7%C2%A7%D2%B9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3" r:id="rId2048" name="Control 1">
          <controlPr defaultSize="0" r:id="rId204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48" name="Control 1"/>
      </mc:Fallback>
    </mc:AlternateContent>
    <mc:AlternateContent xmlns:mc="http://schemas.openxmlformats.org/markup-compatibility/2006">
      <mc:Choice Requires="x14">
        <control shapeId="3074" r:id="rId2050" name="Control 2">
          <controlPr defaultSize="0" r:id="rId2051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0" name="Control 2"/>
      </mc:Fallback>
    </mc:AlternateContent>
    <mc:AlternateContent xmlns:mc="http://schemas.openxmlformats.org/markup-compatibility/2006">
      <mc:Choice Requires="x14">
        <control shapeId="3075" r:id="rId2052" name="Control 3">
          <controlPr defaultSize="0" r:id="rId2053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2" name="Control 3"/>
      </mc:Fallback>
    </mc:AlternateContent>
    <mc:AlternateContent xmlns:mc="http://schemas.openxmlformats.org/markup-compatibility/2006">
      <mc:Choice Requires="x14">
        <control shapeId="3076" r:id="rId2054" name="Control 4">
          <controlPr defaultSize="0" r:id="rId2055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4" name="Control 4"/>
      </mc:Fallback>
    </mc:AlternateContent>
    <mc:AlternateContent xmlns:mc="http://schemas.openxmlformats.org/markup-compatibility/2006">
      <mc:Choice Requires="x14">
        <control shapeId="3077" r:id="rId2056" name="Control 5">
          <controlPr defaultSize="0" r:id="rId2057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6" name="Control 5"/>
      </mc:Fallback>
    </mc:AlternateContent>
    <mc:AlternateContent xmlns:mc="http://schemas.openxmlformats.org/markup-compatibility/2006">
      <mc:Choice Requires="x14">
        <control shapeId="3078" r:id="rId2058" name="Control 6">
          <controlPr defaultSize="0" r:id="rId205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426720</xdr:colOff>
                <xdr:row>5</xdr:row>
                <xdr:rowOff>129540</xdr:rowOff>
              </to>
            </anchor>
          </controlPr>
        </control>
      </mc:Choice>
      <mc:Fallback>
        <control shapeId="3078" r:id="rId2058" name="Control 6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zoomScale="82" zoomScaleNormal="82" workbookViewId="0">
      <selection activeCell="F14" sqref="F14"/>
    </sheetView>
  </sheetViews>
  <sheetFormatPr defaultRowHeight="21" x14ac:dyDescent="0.6"/>
  <cols>
    <col min="1" max="14" width="11.59765625" style="4" customWidth="1"/>
    <col min="15" max="256" width="9" style="4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269" width="12.69921875" style="4" customWidth="1"/>
    <col min="270" max="270" width="9.69921875" style="4" customWidth="1"/>
    <col min="271" max="512" width="9" style="4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525" width="12.69921875" style="4" customWidth="1"/>
    <col min="526" max="526" width="9.69921875" style="4" customWidth="1"/>
    <col min="527" max="768" width="9" style="4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781" width="12.69921875" style="4" customWidth="1"/>
    <col min="782" max="782" width="9.69921875" style="4" customWidth="1"/>
    <col min="783" max="1024" width="9" style="4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037" width="12.69921875" style="4" customWidth="1"/>
    <col min="1038" max="1038" width="9.69921875" style="4" customWidth="1"/>
    <col min="1039" max="1280" width="9" style="4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293" width="12.69921875" style="4" customWidth="1"/>
    <col min="1294" max="1294" width="9.69921875" style="4" customWidth="1"/>
    <col min="1295" max="1536" width="9" style="4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549" width="12.69921875" style="4" customWidth="1"/>
    <col min="1550" max="1550" width="9.69921875" style="4" customWidth="1"/>
    <col min="1551" max="1792" width="9" style="4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1805" width="12.69921875" style="4" customWidth="1"/>
    <col min="1806" max="1806" width="9.69921875" style="4" customWidth="1"/>
    <col min="1807" max="2048" width="9" style="4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061" width="12.69921875" style="4" customWidth="1"/>
    <col min="2062" max="2062" width="9.69921875" style="4" customWidth="1"/>
    <col min="2063" max="2304" width="9" style="4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317" width="12.69921875" style="4" customWidth="1"/>
    <col min="2318" max="2318" width="9.69921875" style="4" customWidth="1"/>
    <col min="2319" max="2560" width="9" style="4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573" width="12.69921875" style="4" customWidth="1"/>
    <col min="2574" max="2574" width="9.69921875" style="4" customWidth="1"/>
    <col min="2575" max="2816" width="9" style="4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2829" width="12.69921875" style="4" customWidth="1"/>
    <col min="2830" max="2830" width="9.69921875" style="4" customWidth="1"/>
    <col min="2831" max="3072" width="9" style="4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085" width="12.69921875" style="4" customWidth="1"/>
    <col min="3086" max="3086" width="9.69921875" style="4" customWidth="1"/>
    <col min="3087" max="3328" width="9" style="4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341" width="12.69921875" style="4" customWidth="1"/>
    <col min="3342" max="3342" width="9.69921875" style="4" customWidth="1"/>
    <col min="3343" max="3584" width="9" style="4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597" width="12.69921875" style="4" customWidth="1"/>
    <col min="3598" max="3598" width="9.69921875" style="4" customWidth="1"/>
    <col min="3599" max="3840" width="9" style="4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3853" width="12.69921875" style="4" customWidth="1"/>
    <col min="3854" max="3854" width="9.69921875" style="4" customWidth="1"/>
    <col min="3855" max="4096" width="9" style="4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109" width="12.69921875" style="4" customWidth="1"/>
    <col min="4110" max="4110" width="9.69921875" style="4" customWidth="1"/>
    <col min="4111" max="4352" width="9" style="4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365" width="12.69921875" style="4" customWidth="1"/>
    <col min="4366" max="4366" width="9.69921875" style="4" customWidth="1"/>
    <col min="4367" max="4608" width="9" style="4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621" width="12.69921875" style="4" customWidth="1"/>
    <col min="4622" max="4622" width="9.69921875" style="4" customWidth="1"/>
    <col min="4623" max="4864" width="9" style="4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4877" width="12.69921875" style="4" customWidth="1"/>
    <col min="4878" max="4878" width="9.69921875" style="4" customWidth="1"/>
    <col min="4879" max="5120" width="9" style="4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133" width="12.69921875" style="4" customWidth="1"/>
    <col min="5134" max="5134" width="9.69921875" style="4" customWidth="1"/>
    <col min="5135" max="5376" width="9" style="4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389" width="12.69921875" style="4" customWidth="1"/>
    <col min="5390" max="5390" width="9.69921875" style="4" customWidth="1"/>
    <col min="5391" max="5632" width="9" style="4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645" width="12.69921875" style="4" customWidth="1"/>
    <col min="5646" max="5646" width="9.69921875" style="4" customWidth="1"/>
    <col min="5647" max="5888" width="9" style="4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5901" width="12.69921875" style="4" customWidth="1"/>
    <col min="5902" max="5902" width="9.69921875" style="4" customWidth="1"/>
    <col min="5903" max="6144" width="9" style="4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157" width="12.69921875" style="4" customWidth="1"/>
    <col min="6158" max="6158" width="9.69921875" style="4" customWidth="1"/>
    <col min="6159" max="6400" width="9" style="4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413" width="12.69921875" style="4" customWidth="1"/>
    <col min="6414" max="6414" width="9.69921875" style="4" customWidth="1"/>
    <col min="6415" max="6656" width="9" style="4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669" width="12.69921875" style="4" customWidth="1"/>
    <col min="6670" max="6670" width="9.69921875" style="4" customWidth="1"/>
    <col min="6671" max="6912" width="9" style="4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6925" width="12.69921875" style="4" customWidth="1"/>
    <col min="6926" max="6926" width="9.69921875" style="4" customWidth="1"/>
    <col min="6927" max="7168" width="9" style="4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181" width="12.69921875" style="4" customWidth="1"/>
    <col min="7182" max="7182" width="9.69921875" style="4" customWidth="1"/>
    <col min="7183" max="7424" width="9" style="4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437" width="12.69921875" style="4" customWidth="1"/>
    <col min="7438" max="7438" width="9.69921875" style="4" customWidth="1"/>
    <col min="7439" max="7680" width="9" style="4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693" width="12.69921875" style="4" customWidth="1"/>
    <col min="7694" max="7694" width="9.69921875" style="4" customWidth="1"/>
    <col min="7695" max="7936" width="9" style="4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7949" width="12.69921875" style="4" customWidth="1"/>
    <col min="7950" max="7950" width="9.69921875" style="4" customWidth="1"/>
    <col min="7951" max="8192" width="9" style="4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205" width="12.69921875" style="4" customWidth="1"/>
    <col min="8206" max="8206" width="9.69921875" style="4" customWidth="1"/>
    <col min="8207" max="8448" width="9" style="4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461" width="12.69921875" style="4" customWidth="1"/>
    <col min="8462" max="8462" width="9.69921875" style="4" customWidth="1"/>
    <col min="8463" max="8704" width="9" style="4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717" width="12.69921875" style="4" customWidth="1"/>
    <col min="8718" max="8718" width="9.69921875" style="4" customWidth="1"/>
    <col min="8719" max="8960" width="9" style="4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8973" width="12.69921875" style="4" customWidth="1"/>
    <col min="8974" max="8974" width="9.69921875" style="4" customWidth="1"/>
    <col min="8975" max="9216" width="9" style="4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229" width="12.69921875" style="4" customWidth="1"/>
    <col min="9230" max="9230" width="9.69921875" style="4" customWidth="1"/>
    <col min="9231" max="9472" width="9" style="4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485" width="12.69921875" style="4" customWidth="1"/>
    <col min="9486" max="9486" width="9.69921875" style="4" customWidth="1"/>
    <col min="9487" max="9728" width="9" style="4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741" width="12.69921875" style="4" customWidth="1"/>
    <col min="9742" max="9742" width="9.69921875" style="4" customWidth="1"/>
    <col min="9743" max="9984" width="9" style="4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9997" width="12.69921875" style="4" customWidth="1"/>
    <col min="9998" max="9998" width="9.69921875" style="4" customWidth="1"/>
    <col min="9999" max="10240" width="9" style="4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253" width="12.69921875" style="4" customWidth="1"/>
    <col min="10254" max="10254" width="9.69921875" style="4" customWidth="1"/>
    <col min="10255" max="10496" width="9" style="4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509" width="12.69921875" style="4" customWidth="1"/>
    <col min="10510" max="10510" width="9.69921875" style="4" customWidth="1"/>
    <col min="10511" max="10752" width="9" style="4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0765" width="12.69921875" style="4" customWidth="1"/>
    <col min="10766" max="10766" width="9.69921875" style="4" customWidth="1"/>
    <col min="10767" max="11008" width="9" style="4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021" width="12.69921875" style="4" customWidth="1"/>
    <col min="11022" max="11022" width="9.69921875" style="4" customWidth="1"/>
    <col min="11023" max="11264" width="9" style="4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277" width="12.69921875" style="4" customWidth="1"/>
    <col min="11278" max="11278" width="9.69921875" style="4" customWidth="1"/>
    <col min="11279" max="11520" width="9" style="4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533" width="12.69921875" style="4" customWidth="1"/>
    <col min="11534" max="11534" width="9.69921875" style="4" customWidth="1"/>
    <col min="11535" max="11776" width="9" style="4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1789" width="12.69921875" style="4" customWidth="1"/>
    <col min="11790" max="11790" width="9.69921875" style="4" customWidth="1"/>
    <col min="11791" max="12032" width="9" style="4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045" width="12.69921875" style="4" customWidth="1"/>
    <col min="12046" max="12046" width="9.69921875" style="4" customWidth="1"/>
    <col min="12047" max="12288" width="9" style="4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301" width="12.69921875" style="4" customWidth="1"/>
    <col min="12302" max="12302" width="9.69921875" style="4" customWidth="1"/>
    <col min="12303" max="12544" width="9" style="4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557" width="12.69921875" style="4" customWidth="1"/>
    <col min="12558" max="12558" width="9.69921875" style="4" customWidth="1"/>
    <col min="12559" max="12800" width="9" style="4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2813" width="12.69921875" style="4" customWidth="1"/>
    <col min="12814" max="12814" width="9.69921875" style="4" customWidth="1"/>
    <col min="12815" max="13056" width="9" style="4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069" width="12.69921875" style="4" customWidth="1"/>
    <col min="13070" max="13070" width="9.69921875" style="4" customWidth="1"/>
    <col min="13071" max="13312" width="9" style="4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325" width="12.69921875" style="4" customWidth="1"/>
    <col min="13326" max="13326" width="9.69921875" style="4" customWidth="1"/>
    <col min="13327" max="13568" width="9" style="4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581" width="12.69921875" style="4" customWidth="1"/>
    <col min="13582" max="13582" width="9.69921875" style="4" customWidth="1"/>
    <col min="13583" max="13824" width="9" style="4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3837" width="12.69921875" style="4" customWidth="1"/>
    <col min="13838" max="13838" width="9.69921875" style="4" customWidth="1"/>
    <col min="13839" max="14080" width="9" style="4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093" width="12.69921875" style="4" customWidth="1"/>
    <col min="14094" max="14094" width="9.69921875" style="4" customWidth="1"/>
    <col min="14095" max="14336" width="9" style="4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349" width="12.69921875" style="4" customWidth="1"/>
    <col min="14350" max="14350" width="9.69921875" style="4" customWidth="1"/>
    <col min="14351" max="14592" width="9" style="4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605" width="12.69921875" style="4" customWidth="1"/>
    <col min="14606" max="14606" width="9.69921875" style="4" customWidth="1"/>
    <col min="14607" max="14848" width="9" style="4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4861" width="12.69921875" style="4" customWidth="1"/>
    <col min="14862" max="14862" width="9.69921875" style="4" customWidth="1"/>
    <col min="14863" max="15104" width="9" style="4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117" width="12.69921875" style="4" customWidth="1"/>
    <col min="15118" max="15118" width="9.69921875" style="4" customWidth="1"/>
    <col min="15119" max="15360" width="9" style="4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373" width="12.69921875" style="4" customWidth="1"/>
    <col min="15374" max="15374" width="9.69921875" style="4" customWidth="1"/>
    <col min="15375" max="15616" width="9" style="4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629" width="12.69921875" style="4" customWidth="1"/>
    <col min="15630" max="15630" width="9.69921875" style="4" customWidth="1"/>
    <col min="15631" max="15872" width="9" style="4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5885" width="12.69921875" style="4" customWidth="1"/>
    <col min="15886" max="15886" width="9.69921875" style="4" customWidth="1"/>
    <col min="15887" max="16128" width="9" style="4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141" width="12.69921875" style="4" customWidth="1"/>
    <col min="16142" max="16142" width="9.69921875" style="4" customWidth="1"/>
    <col min="16143" max="16384" width="9" style="4"/>
  </cols>
  <sheetData>
    <row r="1" spans="1:14" x14ac:dyDescent="0.6">
      <c r="M1" s="347" t="s">
        <v>54</v>
      </c>
      <c r="N1" s="347"/>
    </row>
    <row r="2" spans="1:14" x14ac:dyDescent="0.6">
      <c r="A2" s="348" t="s">
        <v>55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x14ac:dyDescent="0.6">
      <c r="A3" s="348" t="str">
        <f>'1.สรุปรายงานการส่งงบ '!A3:H3</f>
        <v xml:space="preserve">สำหรับเดือน มิถุนายน   ปีงบประมาณ 2565 (ข้อมูล ณ วันที่ 26 กรกฎาคม 2565 เวลา 09.30 น.) 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x14ac:dyDescent="0.6">
      <c r="A4" s="349" t="s">
        <v>56</v>
      </c>
      <c r="B4" s="349"/>
      <c r="C4" s="350" t="s">
        <v>57</v>
      </c>
      <c r="D4" s="350"/>
      <c r="E4" s="349" t="s">
        <v>58</v>
      </c>
      <c r="F4" s="349"/>
      <c r="G4" s="351" t="s">
        <v>59</v>
      </c>
      <c r="H4" s="351"/>
      <c r="I4" s="351" t="s">
        <v>60</v>
      </c>
      <c r="J4" s="351"/>
      <c r="K4" s="351" t="s">
        <v>61</v>
      </c>
      <c r="L4" s="351"/>
      <c r="M4" s="351" t="s">
        <v>62</v>
      </c>
      <c r="N4" s="351"/>
    </row>
    <row r="5" spans="1:14" x14ac:dyDescent="0.6">
      <c r="A5" s="87" t="s">
        <v>63</v>
      </c>
      <c r="B5" s="5" t="s">
        <v>64</v>
      </c>
      <c r="C5" s="87" t="s">
        <v>63</v>
      </c>
      <c r="D5" s="5" t="s">
        <v>64</v>
      </c>
      <c r="E5" s="87" t="s">
        <v>63</v>
      </c>
      <c r="F5" s="5" t="s">
        <v>64</v>
      </c>
      <c r="G5" s="87" t="s">
        <v>63</v>
      </c>
      <c r="H5" s="5" t="s">
        <v>64</v>
      </c>
      <c r="I5" s="87" t="s">
        <v>63</v>
      </c>
      <c r="J5" s="5" t="s">
        <v>64</v>
      </c>
      <c r="K5" s="87" t="s">
        <v>63</v>
      </c>
      <c r="L5" s="5" t="s">
        <v>64</v>
      </c>
      <c r="M5" s="87" t="s">
        <v>63</v>
      </c>
      <c r="N5" s="5" t="s">
        <v>64</v>
      </c>
    </row>
    <row r="6" spans="1:14" s="2" customFormat="1" x14ac:dyDescent="0.6">
      <c r="A6" s="3" t="s">
        <v>44</v>
      </c>
      <c r="B6" s="61">
        <v>50</v>
      </c>
      <c r="C6" s="12" t="s">
        <v>45</v>
      </c>
      <c r="D6" s="61">
        <v>50</v>
      </c>
      <c r="E6" s="3" t="s">
        <v>46</v>
      </c>
      <c r="F6" s="61">
        <v>50</v>
      </c>
      <c r="G6" s="3" t="s">
        <v>47</v>
      </c>
      <c r="H6" s="61">
        <v>50</v>
      </c>
      <c r="I6" s="12" t="s">
        <v>48</v>
      </c>
      <c r="J6" s="61">
        <v>50</v>
      </c>
      <c r="K6" s="36" t="s">
        <v>49</v>
      </c>
      <c r="L6" s="61">
        <v>50</v>
      </c>
      <c r="M6" s="3" t="s">
        <v>50</v>
      </c>
      <c r="N6" s="61">
        <v>50</v>
      </c>
    </row>
    <row r="7" spans="1:14" s="2" customFormat="1" x14ac:dyDescent="0.6">
      <c r="A7" s="3" t="s">
        <v>65</v>
      </c>
      <c r="B7" s="61">
        <v>50</v>
      </c>
      <c r="C7" s="12" t="s">
        <v>66</v>
      </c>
      <c r="D7" s="61">
        <v>50</v>
      </c>
      <c r="E7" s="3" t="s">
        <v>67</v>
      </c>
      <c r="F7" s="61">
        <v>50</v>
      </c>
      <c r="G7" s="3" t="s">
        <v>68</v>
      </c>
      <c r="H7" s="61">
        <v>50</v>
      </c>
      <c r="I7" s="12" t="s">
        <v>69</v>
      </c>
      <c r="J7" s="61">
        <v>50</v>
      </c>
      <c r="K7" s="36" t="s">
        <v>70</v>
      </c>
      <c r="L7" s="61">
        <v>50</v>
      </c>
      <c r="M7" s="3" t="s">
        <v>71</v>
      </c>
      <c r="N7" s="61">
        <v>50</v>
      </c>
    </row>
    <row r="8" spans="1:14" s="2" customFormat="1" x14ac:dyDescent="0.6">
      <c r="A8" s="3" t="s">
        <v>72</v>
      </c>
      <c r="B8" s="61">
        <v>50</v>
      </c>
      <c r="C8" s="12" t="s">
        <v>73</v>
      </c>
      <c r="D8" s="61">
        <v>50</v>
      </c>
      <c r="E8" s="3" t="s">
        <v>74</v>
      </c>
      <c r="F8" s="61">
        <v>50</v>
      </c>
      <c r="G8" s="3" t="s">
        <v>75</v>
      </c>
      <c r="H8" s="61">
        <v>50</v>
      </c>
      <c r="I8" s="12" t="s">
        <v>76</v>
      </c>
      <c r="J8" s="61">
        <v>50</v>
      </c>
      <c r="K8" s="36" t="s">
        <v>77</v>
      </c>
      <c r="L8" s="61">
        <v>50</v>
      </c>
      <c r="M8" s="3" t="s">
        <v>78</v>
      </c>
      <c r="N8" s="61">
        <v>50</v>
      </c>
    </row>
    <row r="9" spans="1:14" s="2" customFormat="1" x14ac:dyDescent="0.6">
      <c r="A9" s="3" t="s">
        <v>79</v>
      </c>
      <c r="B9" s="61">
        <v>50</v>
      </c>
      <c r="C9" s="12" t="s">
        <v>80</v>
      </c>
      <c r="D9" s="61">
        <v>50</v>
      </c>
      <c r="E9" s="3" t="s">
        <v>81</v>
      </c>
      <c r="F9" s="61">
        <v>50</v>
      </c>
      <c r="G9" s="3" t="s">
        <v>82</v>
      </c>
      <c r="H9" s="61">
        <v>50</v>
      </c>
      <c r="I9" s="12" t="s">
        <v>83</v>
      </c>
      <c r="J9" s="61">
        <v>50</v>
      </c>
      <c r="K9" s="36" t="s">
        <v>84</v>
      </c>
      <c r="L9" s="61">
        <v>50</v>
      </c>
      <c r="M9" s="3" t="s">
        <v>85</v>
      </c>
      <c r="N9" s="61">
        <v>50</v>
      </c>
    </row>
    <row r="10" spans="1:14" s="2" customFormat="1" x14ac:dyDescent="0.6">
      <c r="A10" s="3" t="s">
        <v>86</v>
      </c>
      <c r="B10" s="61">
        <v>50</v>
      </c>
      <c r="C10" s="12" t="s">
        <v>87</v>
      </c>
      <c r="D10" s="61">
        <v>50</v>
      </c>
      <c r="E10" s="3" t="s">
        <v>88</v>
      </c>
      <c r="F10" s="61">
        <v>50</v>
      </c>
      <c r="G10" s="3" t="s">
        <v>89</v>
      </c>
      <c r="H10" s="61">
        <v>50</v>
      </c>
      <c r="I10" s="12" t="s">
        <v>90</v>
      </c>
      <c r="J10" s="61">
        <v>50</v>
      </c>
      <c r="K10" s="36" t="s">
        <v>91</v>
      </c>
      <c r="L10" s="61">
        <v>50</v>
      </c>
      <c r="M10" s="6" t="s">
        <v>92</v>
      </c>
      <c r="N10" s="231"/>
    </row>
    <row r="11" spans="1:14" s="2" customFormat="1" x14ac:dyDescent="0.6">
      <c r="A11" s="3" t="s">
        <v>93</v>
      </c>
      <c r="B11" s="61">
        <v>50</v>
      </c>
      <c r="C11" s="12" t="s">
        <v>94</v>
      </c>
      <c r="D11" s="61">
        <v>50</v>
      </c>
      <c r="E11" s="3" t="s">
        <v>95</v>
      </c>
      <c r="F11" s="61">
        <v>50</v>
      </c>
      <c r="G11" s="3" t="s">
        <v>96</v>
      </c>
      <c r="H11" s="61">
        <v>50</v>
      </c>
      <c r="I11" s="12" t="s">
        <v>97</v>
      </c>
      <c r="J11" s="61">
        <v>50</v>
      </c>
      <c r="K11" s="36" t="s">
        <v>98</v>
      </c>
      <c r="L11" s="61">
        <v>50</v>
      </c>
      <c r="M11" s="3" t="s">
        <v>99</v>
      </c>
      <c r="N11" s="61">
        <v>50</v>
      </c>
    </row>
    <row r="12" spans="1:14" s="2" customFormat="1" ht="21.6" thickBot="1" x14ac:dyDescent="0.65">
      <c r="A12" s="3" t="s">
        <v>100</v>
      </c>
      <c r="B12" s="61">
        <v>50</v>
      </c>
      <c r="C12" s="12" t="s">
        <v>101</v>
      </c>
      <c r="D12" s="61">
        <v>50</v>
      </c>
      <c r="E12" s="3" t="s">
        <v>102</v>
      </c>
      <c r="F12" s="61">
        <v>50</v>
      </c>
      <c r="G12" s="3" t="s">
        <v>103</v>
      </c>
      <c r="H12" s="61">
        <v>50</v>
      </c>
      <c r="I12" s="62" t="s">
        <v>104</v>
      </c>
      <c r="J12" s="61">
        <v>50</v>
      </c>
      <c r="K12" s="7" t="s">
        <v>105</v>
      </c>
      <c r="L12" s="8">
        <f>AVERAGE(L6:L11)</f>
        <v>50</v>
      </c>
      <c r="M12" s="3" t="s">
        <v>106</v>
      </c>
      <c r="N12" s="61">
        <v>50</v>
      </c>
    </row>
    <row r="13" spans="1:14" s="2" customFormat="1" ht="21.6" thickTop="1" x14ac:dyDescent="0.6">
      <c r="A13" s="3" t="s">
        <v>107</v>
      </c>
      <c r="B13" s="61">
        <v>50</v>
      </c>
      <c r="C13" s="12" t="s">
        <v>108</v>
      </c>
      <c r="D13" s="61">
        <v>50</v>
      </c>
      <c r="E13" s="3" t="s">
        <v>109</v>
      </c>
      <c r="F13" s="61">
        <v>50</v>
      </c>
      <c r="G13" s="3" t="s">
        <v>110</v>
      </c>
      <c r="H13" s="61">
        <v>50</v>
      </c>
      <c r="I13" s="12" t="s">
        <v>111</v>
      </c>
      <c r="J13" s="61">
        <v>50</v>
      </c>
      <c r="K13" s="9"/>
      <c r="L13" s="9"/>
      <c r="M13" s="3" t="s">
        <v>112</v>
      </c>
      <c r="N13" s="61">
        <v>50</v>
      </c>
    </row>
    <row r="14" spans="1:14" s="2" customFormat="1" ht="21.6" thickBot="1" x14ac:dyDescent="0.65">
      <c r="A14" s="3" t="s">
        <v>113</v>
      </c>
      <c r="B14" s="61">
        <v>50</v>
      </c>
      <c r="C14" s="7" t="s">
        <v>105</v>
      </c>
      <c r="D14" s="11">
        <f>AVERAGE(D6:D13)</f>
        <v>50</v>
      </c>
      <c r="E14" s="12" t="s">
        <v>114</v>
      </c>
      <c r="F14" s="61">
        <v>50</v>
      </c>
      <c r="G14" s="3" t="s">
        <v>115</v>
      </c>
      <c r="H14" s="61">
        <v>50</v>
      </c>
      <c r="I14" s="12" t="s">
        <v>116</v>
      </c>
      <c r="J14" s="61">
        <v>50</v>
      </c>
      <c r="K14" s="9"/>
      <c r="L14" s="9"/>
      <c r="M14" s="3" t="s">
        <v>117</v>
      </c>
      <c r="N14" s="61">
        <v>50</v>
      </c>
    </row>
    <row r="15" spans="1:14" s="2" customFormat="1" ht="22.2" thickTop="1" thickBot="1" x14ac:dyDescent="0.65">
      <c r="A15" s="3" t="s">
        <v>118</v>
      </c>
      <c r="B15" s="61">
        <v>50</v>
      </c>
      <c r="C15" s="9"/>
      <c r="D15" s="9"/>
      <c r="E15" s="3" t="s">
        <v>119</v>
      </c>
      <c r="F15" s="61">
        <v>50</v>
      </c>
      <c r="G15" s="3" t="s">
        <v>120</v>
      </c>
      <c r="H15" s="61">
        <v>50</v>
      </c>
      <c r="I15" s="7" t="s">
        <v>105</v>
      </c>
      <c r="J15" s="11">
        <f>AVERAGE(J6:J14)</f>
        <v>50</v>
      </c>
      <c r="K15" s="9"/>
      <c r="L15" s="9"/>
      <c r="M15" s="3" t="s">
        <v>121</v>
      </c>
      <c r="N15" s="61">
        <v>50</v>
      </c>
    </row>
    <row r="16" spans="1:14" s="2" customFormat="1" ht="21.6" thickTop="1" x14ac:dyDescent="0.6">
      <c r="A16" s="3" t="s">
        <v>122</v>
      </c>
      <c r="B16" s="61">
        <v>50</v>
      </c>
      <c r="C16" s="9"/>
      <c r="D16" s="9"/>
      <c r="E16" s="3" t="s">
        <v>123</v>
      </c>
      <c r="F16" s="61">
        <v>50</v>
      </c>
      <c r="G16" s="3" t="s">
        <v>124</v>
      </c>
      <c r="H16" s="61">
        <v>50</v>
      </c>
      <c r="I16" s="9"/>
      <c r="J16" s="9"/>
      <c r="K16" s="9"/>
      <c r="L16" s="9"/>
      <c r="M16" s="3" t="s">
        <v>125</v>
      </c>
      <c r="N16" s="61">
        <v>50</v>
      </c>
    </row>
    <row r="17" spans="1:14" s="2" customFormat="1" x14ac:dyDescent="0.6">
      <c r="A17" s="43" t="s">
        <v>126</v>
      </c>
      <c r="B17" s="61">
        <v>50</v>
      </c>
      <c r="C17" s="9"/>
      <c r="D17" s="9"/>
      <c r="E17" s="3" t="s">
        <v>127</v>
      </c>
      <c r="F17" s="61">
        <v>50</v>
      </c>
      <c r="G17" s="3" t="s">
        <v>128</v>
      </c>
      <c r="H17" s="61">
        <v>50</v>
      </c>
      <c r="I17" s="9"/>
      <c r="J17" s="9"/>
      <c r="K17" s="9"/>
      <c r="L17" s="9"/>
      <c r="M17" s="3" t="s">
        <v>129</v>
      </c>
      <c r="N17" s="61">
        <v>50</v>
      </c>
    </row>
    <row r="18" spans="1:14" ht="21.6" thickBot="1" x14ac:dyDescent="0.65">
      <c r="A18" s="10" t="s">
        <v>105</v>
      </c>
      <c r="B18" s="11">
        <f>AVERAGE(B6:B17)</f>
        <v>50</v>
      </c>
      <c r="C18" s="9"/>
      <c r="D18" s="9"/>
      <c r="E18" s="3" t="s">
        <v>130</v>
      </c>
      <c r="F18" s="61">
        <v>50</v>
      </c>
      <c r="G18" s="3" t="s">
        <v>131</v>
      </c>
      <c r="H18" s="61">
        <v>50</v>
      </c>
      <c r="I18" s="9"/>
      <c r="J18" s="9"/>
      <c r="K18" s="9"/>
      <c r="L18" s="9"/>
      <c r="M18" s="3" t="s">
        <v>132</v>
      </c>
      <c r="N18" s="61">
        <v>50</v>
      </c>
    </row>
    <row r="19" spans="1:14" ht="21.6" thickTop="1" x14ac:dyDescent="0.6">
      <c r="A19" s="9"/>
      <c r="B19" s="9"/>
      <c r="C19" s="9"/>
      <c r="D19" s="9"/>
      <c r="E19" s="3" t="s">
        <v>133</v>
      </c>
      <c r="F19" s="61">
        <v>50</v>
      </c>
      <c r="G19" s="3" t="s">
        <v>134</v>
      </c>
      <c r="H19" s="61">
        <v>50</v>
      </c>
      <c r="I19" s="9"/>
      <c r="J19" s="9"/>
      <c r="K19" s="9"/>
      <c r="L19" s="9"/>
      <c r="M19" s="3" t="s">
        <v>135</v>
      </c>
      <c r="N19" s="61">
        <v>50</v>
      </c>
    </row>
    <row r="20" spans="1:14" ht="21.6" thickBot="1" x14ac:dyDescent="0.65">
      <c r="E20" s="10" t="s">
        <v>105</v>
      </c>
      <c r="F20" s="8">
        <f>AVERAGE(F6:F19)</f>
        <v>50</v>
      </c>
      <c r="G20" s="3" t="s">
        <v>136</v>
      </c>
      <c r="H20" s="61">
        <v>50</v>
      </c>
      <c r="M20" s="3" t="s">
        <v>137</v>
      </c>
      <c r="N20" s="61">
        <v>50</v>
      </c>
    </row>
    <row r="21" spans="1:14" ht="21.6" thickTop="1" x14ac:dyDescent="0.6">
      <c r="G21" s="3" t="s">
        <v>138</v>
      </c>
      <c r="H21" s="61">
        <v>50</v>
      </c>
      <c r="M21" s="3" t="s">
        <v>139</v>
      </c>
      <c r="N21" s="61">
        <v>50</v>
      </c>
    </row>
    <row r="22" spans="1:14" x14ac:dyDescent="0.6">
      <c r="G22" s="3" t="s">
        <v>140</v>
      </c>
      <c r="H22" s="61">
        <v>50</v>
      </c>
      <c r="M22" s="3" t="s">
        <v>141</v>
      </c>
      <c r="N22" s="61">
        <v>50</v>
      </c>
    </row>
    <row r="23" spans="1:14" x14ac:dyDescent="0.6">
      <c r="G23" s="3" t="s">
        <v>142</v>
      </c>
      <c r="H23" s="61">
        <v>50</v>
      </c>
      <c r="M23" s="3" t="s">
        <v>143</v>
      </c>
      <c r="N23" s="61">
        <v>50</v>
      </c>
    </row>
    <row r="24" spans="1:14" ht="21.6" thickBot="1" x14ac:dyDescent="0.65">
      <c r="G24" s="10" t="s">
        <v>105</v>
      </c>
      <c r="H24" s="11">
        <f>AVERAGE(H6:H23)</f>
        <v>50</v>
      </c>
      <c r="M24" s="3" t="s">
        <v>144</v>
      </c>
      <c r="N24" s="61">
        <v>50</v>
      </c>
    </row>
    <row r="25" spans="1:14" ht="21.6" thickTop="1" x14ac:dyDescent="0.6">
      <c r="M25" s="3" t="s">
        <v>145</v>
      </c>
      <c r="N25" s="61">
        <v>50</v>
      </c>
    </row>
    <row r="26" spans="1:14" x14ac:dyDescent="0.6">
      <c r="A26" s="13" t="s">
        <v>146</v>
      </c>
      <c r="B26" s="4" t="s">
        <v>578</v>
      </c>
      <c r="M26" s="3" t="s">
        <v>147</v>
      </c>
      <c r="N26" s="61">
        <v>50</v>
      </c>
    </row>
    <row r="27" spans="1:14" ht="21.6" thickBot="1" x14ac:dyDescent="0.65">
      <c r="B27" s="4" t="s">
        <v>148</v>
      </c>
      <c r="M27" s="10" t="s">
        <v>105</v>
      </c>
      <c r="N27" s="11">
        <f>AVERAGE(N6:N26)</f>
        <v>50</v>
      </c>
    </row>
    <row r="28" spans="1:14" ht="21.6" thickTop="1" x14ac:dyDescent="0.6"/>
    <row r="33" spans="4:8" x14ac:dyDescent="0.6">
      <c r="D33" s="49"/>
      <c r="E33" s="49"/>
      <c r="F33" s="49"/>
      <c r="G33" s="49"/>
      <c r="H33" s="49"/>
    </row>
    <row r="36" spans="4:8" x14ac:dyDescent="0.6">
      <c r="H36" s="60"/>
    </row>
    <row r="41" spans="4:8" x14ac:dyDescent="0.6">
      <c r="G41" s="59"/>
      <c r="H41" s="59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77" header="0.31496062992125984" footer="0.31496062992125984"/>
  <pageSetup paperSize="9" scale="8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rgb="FF00B0F0"/>
  </sheetPr>
  <dimension ref="A1:R1080"/>
  <sheetViews>
    <sheetView tabSelected="1" zoomScale="102" zoomScaleNormal="102" workbookViewId="0">
      <pane xSplit="2" ySplit="4" topLeftCell="E92" activePane="bottomRight" state="frozen"/>
      <selection activeCell="B12" sqref="B12"/>
      <selection pane="topRight" activeCell="B12" sqref="B12"/>
      <selection pane="bottomLeft" activeCell="B12" sqref="B12"/>
      <selection pane="bottomRight" activeCell="L1072" sqref="L1072"/>
    </sheetView>
  </sheetViews>
  <sheetFormatPr defaultRowHeight="24.6" x14ac:dyDescent="0.7"/>
  <cols>
    <col min="1" max="1" width="5.5" style="92" customWidth="1"/>
    <col min="2" max="2" width="8.59765625" style="92" customWidth="1"/>
    <col min="3" max="3" width="5.69921875" style="92" customWidth="1"/>
    <col min="4" max="4" width="9.5" style="92" customWidth="1"/>
    <col min="5" max="5" width="11.19921875" style="92" customWidth="1"/>
    <col min="6" max="6" width="6.8984375" style="92" customWidth="1"/>
    <col min="7" max="7" width="18.796875" style="92" customWidth="1"/>
    <col min="8" max="8" width="13.19921875" style="164" customWidth="1"/>
    <col min="9" max="9" width="8.296875" style="202" customWidth="1"/>
    <col min="10" max="10" width="17.19921875" style="91" customWidth="1"/>
    <col min="11" max="11" width="16.796875" style="90" customWidth="1"/>
    <col min="12" max="12" width="17.59765625" style="91" customWidth="1"/>
    <col min="13" max="13" width="18.3984375" style="91" customWidth="1"/>
    <col min="14" max="14" width="7.59765625" style="92" customWidth="1"/>
    <col min="15" max="16" width="7.8984375" style="92" customWidth="1"/>
    <col min="17" max="17" width="17.19921875" style="90" bestFit="1" customWidth="1"/>
    <col min="18" max="18" width="10.69921875" style="91" bestFit="1" customWidth="1"/>
    <col min="19" max="238" width="9.09765625" style="92"/>
    <col min="239" max="239" width="6.59765625" style="92" customWidth="1"/>
    <col min="240" max="240" width="11.3984375" style="92" customWidth="1"/>
    <col min="241" max="241" width="6.8984375" style="92" customWidth="1"/>
    <col min="242" max="242" width="16.3984375" style="92" customWidth="1"/>
    <col min="243" max="243" width="14.09765625" style="92" customWidth="1"/>
    <col min="244" max="244" width="5.3984375" style="92" customWidth="1"/>
    <col min="245" max="245" width="44.8984375" style="92" customWidth="1"/>
    <col min="246" max="246" width="7.19921875" style="92" customWidth="1"/>
    <col min="247" max="247" width="6.3984375" style="92" customWidth="1"/>
    <col min="248" max="248" width="11.8984375" style="92" customWidth="1"/>
    <col min="249" max="249" width="14.59765625" style="92" customWidth="1"/>
    <col min="250" max="250" width="14.3984375" style="92" customWidth="1"/>
    <col min="251" max="251" width="12.69921875" style="92" customWidth="1"/>
    <col min="252" max="252" width="13.8984375" style="92" customWidth="1"/>
    <col min="253" max="253" width="14.3984375" style="92" customWidth="1"/>
    <col min="254" max="254" width="12.69921875" style="92" customWidth="1"/>
    <col min="255" max="255" width="13.8984375" style="92" customWidth="1"/>
    <col min="256" max="256" width="14.3984375" style="92" customWidth="1"/>
    <col min="257" max="257" width="12.69921875" style="92" customWidth="1"/>
    <col min="258" max="260" width="7.3984375" style="92" customWidth="1"/>
    <col min="261" max="261" width="10.69921875" style="92" customWidth="1"/>
    <col min="262" max="494" width="9.09765625" style="92"/>
    <col min="495" max="495" width="6.59765625" style="92" customWidth="1"/>
    <col min="496" max="496" width="11.3984375" style="92" customWidth="1"/>
    <col min="497" max="497" width="6.8984375" style="92" customWidth="1"/>
    <col min="498" max="498" width="16.3984375" style="92" customWidth="1"/>
    <col min="499" max="499" width="14.09765625" style="92" customWidth="1"/>
    <col min="500" max="500" width="5.3984375" style="92" customWidth="1"/>
    <col min="501" max="501" width="44.8984375" style="92" customWidth="1"/>
    <col min="502" max="502" width="7.19921875" style="92" customWidth="1"/>
    <col min="503" max="503" width="6.3984375" style="92" customWidth="1"/>
    <col min="504" max="504" width="11.8984375" style="92" customWidth="1"/>
    <col min="505" max="505" width="14.59765625" style="92" customWidth="1"/>
    <col min="506" max="506" width="14.3984375" style="92" customWidth="1"/>
    <col min="507" max="507" width="12.69921875" style="92" customWidth="1"/>
    <col min="508" max="508" width="13.8984375" style="92" customWidth="1"/>
    <col min="509" max="509" width="14.3984375" style="92" customWidth="1"/>
    <col min="510" max="510" width="12.69921875" style="92" customWidth="1"/>
    <col min="511" max="511" width="13.8984375" style="92" customWidth="1"/>
    <col min="512" max="512" width="14.3984375" style="92" customWidth="1"/>
    <col min="513" max="513" width="12.69921875" style="92" customWidth="1"/>
    <col min="514" max="516" width="7.3984375" style="92" customWidth="1"/>
    <col min="517" max="517" width="10.69921875" style="92" customWidth="1"/>
    <col min="518" max="750" width="9.09765625" style="92"/>
    <col min="751" max="751" width="6.59765625" style="92" customWidth="1"/>
    <col min="752" max="752" width="11.3984375" style="92" customWidth="1"/>
    <col min="753" max="753" width="6.8984375" style="92" customWidth="1"/>
    <col min="754" max="754" width="16.3984375" style="92" customWidth="1"/>
    <col min="755" max="755" width="14.09765625" style="92" customWidth="1"/>
    <col min="756" max="756" width="5.3984375" style="92" customWidth="1"/>
    <col min="757" max="757" width="44.8984375" style="92" customWidth="1"/>
    <col min="758" max="758" width="7.19921875" style="92" customWidth="1"/>
    <col min="759" max="759" width="6.3984375" style="92" customWidth="1"/>
    <col min="760" max="760" width="11.8984375" style="92" customWidth="1"/>
    <col min="761" max="761" width="14.59765625" style="92" customWidth="1"/>
    <col min="762" max="762" width="14.3984375" style="92" customWidth="1"/>
    <col min="763" max="763" width="12.69921875" style="92" customWidth="1"/>
    <col min="764" max="764" width="13.8984375" style="92" customWidth="1"/>
    <col min="765" max="765" width="14.3984375" style="92" customWidth="1"/>
    <col min="766" max="766" width="12.69921875" style="92" customWidth="1"/>
    <col min="767" max="767" width="13.8984375" style="92" customWidth="1"/>
    <col min="768" max="768" width="14.3984375" style="92" customWidth="1"/>
    <col min="769" max="769" width="12.69921875" style="92" customWidth="1"/>
    <col min="770" max="772" width="7.3984375" style="92" customWidth="1"/>
    <col min="773" max="773" width="10.69921875" style="92" customWidth="1"/>
    <col min="774" max="1006" width="9.09765625" style="92"/>
    <col min="1007" max="1007" width="6.59765625" style="92" customWidth="1"/>
    <col min="1008" max="1008" width="11.3984375" style="92" customWidth="1"/>
    <col min="1009" max="1009" width="6.8984375" style="92" customWidth="1"/>
    <col min="1010" max="1010" width="16.3984375" style="92" customWidth="1"/>
    <col min="1011" max="1011" width="14.09765625" style="92" customWidth="1"/>
    <col min="1012" max="1012" width="5.3984375" style="92" customWidth="1"/>
    <col min="1013" max="1013" width="44.8984375" style="92" customWidth="1"/>
    <col min="1014" max="1014" width="7.19921875" style="92" customWidth="1"/>
    <col min="1015" max="1015" width="6.3984375" style="92" customWidth="1"/>
    <col min="1016" max="1016" width="11.8984375" style="92" customWidth="1"/>
    <col min="1017" max="1017" width="14.59765625" style="92" customWidth="1"/>
    <col min="1018" max="1018" width="14.3984375" style="92" customWidth="1"/>
    <col min="1019" max="1019" width="12.69921875" style="92" customWidth="1"/>
    <col min="1020" max="1020" width="13.8984375" style="92" customWidth="1"/>
    <col min="1021" max="1021" width="14.3984375" style="92" customWidth="1"/>
    <col min="1022" max="1022" width="12.69921875" style="92" customWidth="1"/>
    <col min="1023" max="1023" width="13.8984375" style="92" customWidth="1"/>
    <col min="1024" max="1024" width="14.3984375" style="92" customWidth="1"/>
    <col min="1025" max="1025" width="12.69921875" style="92" customWidth="1"/>
    <col min="1026" max="1028" width="7.3984375" style="92" customWidth="1"/>
    <col min="1029" max="1029" width="10.69921875" style="92" customWidth="1"/>
    <col min="1030" max="1262" width="9.09765625" style="92"/>
    <col min="1263" max="1263" width="6.59765625" style="92" customWidth="1"/>
    <col min="1264" max="1264" width="11.3984375" style="92" customWidth="1"/>
    <col min="1265" max="1265" width="6.8984375" style="92" customWidth="1"/>
    <col min="1266" max="1266" width="16.3984375" style="92" customWidth="1"/>
    <col min="1267" max="1267" width="14.09765625" style="92" customWidth="1"/>
    <col min="1268" max="1268" width="5.3984375" style="92" customWidth="1"/>
    <col min="1269" max="1269" width="44.8984375" style="92" customWidth="1"/>
    <col min="1270" max="1270" width="7.19921875" style="92" customWidth="1"/>
    <col min="1271" max="1271" width="6.3984375" style="92" customWidth="1"/>
    <col min="1272" max="1272" width="11.8984375" style="92" customWidth="1"/>
    <col min="1273" max="1273" width="14.59765625" style="92" customWidth="1"/>
    <col min="1274" max="1274" width="14.3984375" style="92" customWidth="1"/>
    <col min="1275" max="1275" width="12.69921875" style="92" customWidth="1"/>
    <col min="1276" max="1276" width="13.8984375" style="92" customWidth="1"/>
    <col min="1277" max="1277" width="14.3984375" style="92" customWidth="1"/>
    <col min="1278" max="1278" width="12.69921875" style="92" customWidth="1"/>
    <col min="1279" max="1279" width="13.8984375" style="92" customWidth="1"/>
    <col min="1280" max="1280" width="14.3984375" style="92" customWidth="1"/>
    <col min="1281" max="1281" width="12.69921875" style="92" customWidth="1"/>
    <col min="1282" max="1284" width="7.3984375" style="92" customWidth="1"/>
    <col min="1285" max="1285" width="10.69921875" style="92" customWidth="1"/>
    <col min="1286" max="1518" width="9.09765625" style="92"/>
    <col min="1519" max="1519" width="6.59765625" style="92" customWidth="1"/>
    <col min="1520" max="1520" width="11.3984375" style="92" customWidth="1"/>
    <col min="1521" max="1521" width="6.8984375" style="92" customWidth="1"/>
    <col min="1522" max="1522" width="16.3984375" style="92" customWidth="1"/>
    <col min="1523" max="1523" width="14.09765625" style="92" customWidth="1"/>
    <col min="1524" max="1524" width="5.3984375" style="92" customWidth="1"/>
    <col min="1525" max="1525" width="44.8984375" style="92" customWidth="1"/>
    <col min="1526" max="1526" width="7.19921875" style="92" customWidth="1"/>
    <col min="1527" max="1527" width="6.3984375" style="92" customWidth="1"/>
    <col min="1528" max="1528" width="11.8984375" style="92" customWidth="1"/>
    <col min="1529" max="1529" width="14.59765625" style="92" customWidth="1"/>
    <col min="1530" max="1530" width="14.3984375" style="92" customWidth="1"/>
    <col min="1531" max="1531" width="12.69921875" style="92" customWidth="1"/>
    <col min="1532" max="1532" width="13.8984375" style="92" customWidth="1"/>
    <col min="1533" max="1533" width="14.3984375" style="92" customWidth="1"/>
    <col min="1534" max="1534" width="12.69921875" style="92" customWidth="1"/>
    <col min="1535" max="1535" width="13.8984375" style="92" customWidth="1"/>
    <col min="1536" max="1536" width="14.3984375" style="92" customWidth="1"/>
    <col min="1537" max="1537" width="12.69921875" style="92" customWidth="1"/>
    <col min="1538" max="1540" width="7.3984375" style="92" customWidth="1"/>
    <col min="1541" max="1541" width="10.69921875" style="92" customWidth="1"/>
    <col min="1542" max="1774" width="9.09765625" style="92"/>
    <col min="1775" max="1775" width="6.59765625" style="92" customWidth="1"/>
    <col min="1776" max="1776" width="11.3984375" style="92" customWidth="1"/>
    <col min="1777" max="1777" width="6.8984375" style="92" customWidth="1"/>
    <col min="1778" max="1778" width="16.3984375" style="92" customWidth="1"/>
    <col min="1779" max="1779" width="14.09765625" style="92" customWidth="1"/>
    <col min="1780" max="1780" width="5.3984375" style="92" customWidth="1"/>
    <col min="1781" max="1781" width="44.8984375" style="92" customWidth="1"/>
    <col min="1782" max="1782" width="7.19921875" style="92" customWidth="1"/>
    <col min="1783" max="1783" width="6.3984375" style="92" customWidth="1"/>
    <col min="1784" max="1784" width="11.8984375" style="92" customWidth="1"/>
    <col min="1785" max="1785" width="14.59765625" style="92" customWidth="1"/>
    <col min="1786" max="1786" width="14.3984375" style="92" customWidth="1"/>
    <col min="1787" max="1787" width="12.69921875" style="92" customWidth="1"/>
    <col min="1788" max="1788" width="13.8984375" style="92" customWidth="1"/>
    <col min="1789" max="1789" width="14.3984375" style="92" customWidth="1"/>
    <col min="1790" max="1790" width="12.69921875" style="92" customWidth="1"/>
    <col min="1791" max="1791" width="13.8984375" style="92" customWidth="1"/>
    <col min="1792" max="1792" width="14.3984375" style="92" customWidth="1"/>
    <col min="1793" max="1793" width="12.69921875" style="92" customWidth="1"/>
    <col min="1794" max="1796" width="7.3984375" style="92" customWidth="1"/>
    <col min="1797" max="1797" width="10.69921875" style="92" customWidth="1"/>
    <col min="1798" max="2030" width="9.09765625" style="92"/>
    <col min="2031" max="2031" width="6.59765625" style="92" customWidth="1"/>
    <col min="2032" max="2032" width="11.3984375" style="92" customWidth="1"/>
    <col min="2033" max="2033" width="6.8984375" style="92" customWidth="1"/>
    <col min="2034" max="2034" width="16.3984375" style="92" customWidth="1"/>
    <col min="2035" max="2035" width="14.09765625" style="92" customWidth="1"/>
    <col min="2036" max="2036" width="5.3984375" style="92" customWidth="1"/>
    <col min="2037" max="2037" width="44.8984375" style="92" customWidth="1"/>
    <col min="2038" max="2038" width="7.19921875" style="92" customWidth="1"/>
    <col min="2039" max="2039" width="6.3984375" style="92" customWidth="1"/>
    <col min="2040" max="2040" width="11.8984375" style="92" customWidth="1"/>
    <col min="2041" max="2041" width="14.59765625" style="92" customWidth="1"/>
    <col min="2042" max="2042" width="14.3984375" style="92" customWidth="1"/>
    <col min="2043" max="2043" width="12.69921875" style="92" customWidth="1"/>
    <col min="2044" max="2044" width="13.8984375" style="92" customWidth="1"/>
    <col min="2045" max="2045" width="14.3984375" style="92" customWidth="1"/>
    <col min="2046" max="2046" width="12.69921875" style="92" customWidth="1"/>
    <col min="2047" max="2047" width="13.8984375" style="92" customWidth="1"/>
    <col min="2048" max="2048" width="14.3984375" style="92" customWidth="1"/>
    <col min="2049" max="2049" width="12.69921875" style="92" customWidth="1"/>
    <col min="2050" max="2052" width="7.3984375" style="92" customWidth="1"/>
    <col min="2053" max="2053" width="10.69921875" style="92" customWidth="1"/>
    <col min="2054" max="2286" width="9.09765625" style="92"/>
    <col min="2287" max="2287" width="6.59765625" style="92" customWidth="1"/>
    <col min="2288" max="2288" width="11.3984375" style="92" customWidth="1"/>
    <col min="2289" max="2289" width="6.8984375" style="92" customWidth="1"/>
    <col min="2290" max="2290" width="16.3984375" style="92" customWidth="1"/>
    <col min="2291" max="2291" width="14.09765625" style="92" customWidth="1"/>
    <col min="2292" max="2292" width="5.3984375" style="92" customWidth="1"/>
    <col min="2293" max="2293" width="44.8984375" style="92" customWidth="1"/>
    <col min="2294" max="2294" width="7.19921875" style="92" customWidth="1"/>
    <col min="2295" max="2295" width="6.3984375" style="92" customWidth="1"/>
    <col min="2296" max="2296" width="11.8984375" style="92" customWidth="1"/>
    <col min="2297" max="2297" width="14.59765625" style="92" customWidth="1"/>
    <col min="2298" max="2298" width="14.3984375" style="92" customWidth="1"/>
    <col min="2299" max="2299" width="12.69921875" style="92" customWidth="1"/>
    <col min="2300" max="2300" width="13.8984375" style="92" customWidth="1"/>
    <col min="2301" max="2301" width="14.3984375" style="92" customWidth="1"/>
    <col min="2302" max="2302" width="12.69921875" style="92" customWidth="1"/>
    <col min="2303" max="2303" width="13.8984375" style="92" customWidth="1"/>
    <col min="2304" max="2304" width="14.3984375" style="92" customWidth="1"/>
    <col min="2305" max="2305" width="12.69921875" style="92" customWidth="1"/>
    <col min="2306" max="2308" width="7.3984375" style="92" customWidth="1"/>
    <col min="2309" max="2309" width="10.69921875" style="92" customWidth="1"/>
    <col min="2310" max="2542" width="9.09765625" style="92"/>
    <col min="2543" max="2543" width="6.59765625" style="92" customWidth="1"/>
    <col min="2544" max="2544" width="11.3984375" style="92" customWidth="1"/>
    <col min="2545" max="2545" width="6.8984375" style="92" customWidth="1"/>
    <col min="2546" max="2546" width="16.3984375" style="92" customWidth="1"/>
    <col min="2547" max="2547" width="14.09765625" style="92" customWidth="1"/>
    <col min="2548" max="2548" width="5.3984375" style="92" customWidth="1"/>
    <col min="2549" max="2549" width="44.8984375" style="92" customWidth="1"/>
    <col min="2550" max="2550" width="7.19921875" style="92" customWidth="1"/>
    <col min="2551" max="2551" width="6.3984375" style="92" customWidth="1"/>
    <col min="2552" max="2552" width="11.8984375" style="92" customWidth="1"/>
    <col min="2553" max="2553" width="14.59765625" style="92" customWidth="1"/>
    <col min="2554" max="2554" width="14.3984375" style="92" customWidth="1"/>
    <col min="2555" max="2555" width="12.69921875" style="92" customWidth="1"/>
    <col min="2556" max="2556" width="13.8984375" style="92" customWidth="1"/>
    <col min="2557" max="2557" width="14.3984375" style="92" customWidth="1"/>
    <col min="2558" max="2558" width="12.69921875" style="92" customWidth="1"/>
    <col min="2559" max="2559" width="13.8984375" style="92" customWidth="1"/>
    <col min="2560" max="2560" width="14.3984375" style="92" customWidth="1"/>
    <col min="2561" max="2561" width="12.69921875" style="92" customWidth="1"/>
    <col min="2562" max="2564" width="7.3984375" style="92" customWidth="1"/>
    <col min="2565" max="2565" width="10.69921875" style="92" customWidth="1"/>
    <col min="2566" max="2798" width="9.09765625" style="92"/>
    <col min="2799" max="2799" width="6.59765625" style="92" customWidth="1"/>
    <col min="2800" max="2800" width="11.3984375" style="92" customWidth="1"/>
    <col min="2801" max="2801" width="6.8984375" style="92" customWidth="1"/>
    <col min="2802" max="2802" width="16.3984375" style="92" customWidth="1"/>
    <col min="2803" max="2803" width="14.09765625" style="92" customWidth="1"/>
    <col min="2804" max="2804" width="5.3984375" style="92" customWidth="1"/>
    <col min="2805" max="2805" width="44.8984375" style="92" customWidth="1"/>
    <col min="2806" max="2806" width="7.19921875" style="92" customWidth="1"/>
    <col min="2807" max="2807" width="6.3984375" style="92" customWidth="1"/>
    <col min="2808" max="2808" width="11.8984375" style="92" customWidth="1"/>
    <col min="2809" max="2809" width="14.59765625" style="92" customWidth="1"/>
    <col min="2810" max="2810" width="14.3984375" style="92" customWidth="1"/>
    <col min="2811" max="2811" width="12.69921875" style="92" customWidth="1"/>
    <col min="2812" max="2812" width="13.8984375" style="92" customWidth="1"/>
    <col min="2813" max="2813" width="14.3984375" style="92" customWidth="1"/>
    <col min="2814" max="2814" width="12.69921875" style="92" customWidth="1"/>
    <col min="2815" max="2815" width="13.8984375" style="92" customWidth="1"/>
    <col min="2816" max="2816" width="14.3984375" style="92" customWidth="1"/>
    <col min="2817" max="2817" width="12.69921875" style="92" customWidth="1"/>
    <col min="2818" max="2820" width="7.3984375" style="92" customWidth="1"/>
    <col min="2821" max="2821" width="10.69921875" style="92" customWidth="1"/>
    <col min="2822" max="3054" width="9.09765625" style="92"/>
    <col min="3055" max="3055" width="6.59765625" style="92" customWidth="1"/>
    <col min="3056" max="3056" width="11.3984375" style="92" customWidth="1"/>
    <col min="3057" max="3057" width="6.8984375" style="92" customWidth="1"/>
    <col min="3058" max="3058" width="16.3984375" style="92" customWidth="1"/>
    <col min="3059" max="3059" width="14.09765625" style="92" customWidth="1"/>
    <col min="3060" max="3060" width="5.3984375" style="92" customWidth="1"/>
    <col min="3061" max="3061" width="44.8984375" style="92" customWidth="1"/>
    <col min="3062" max="3062" width="7.19921875" style="92" customWidth="1"/>
    <col min="3063" max="3063" width="6.3984375" style="92" customWidth="1"/>
    <col min="3064" max="3064" width="11.8984375" style="92" customWidth="1"/>
    <col min="3065" max="3065" width="14.59765625" style="92" customWidth="1"/>
    <col min="3066" max="3066" width="14.3984375" style="92" customWidth="1"/>
    <col min="3067" max="3067" width="12.69921875" style="92" customWidth="1"/>
    <col min="3068" max="3068" width="13.8984375" style="92" customWidth="1"/>
    <col min="3069" max="3069" width="14.3984375" style="92" customWidth="1"/>
    <col min="3070" max="3070" width="12.69921875" style="92" customWidth="1"/>
    <col min="3071" max="3071" width="13.8984375" style="92" customWidth="1"/>
    <col min="3072" max="3072" width="14.3984375" style="92" customWidth="1"/>
    <col min="3073" max="3073" width="12.69921875" style="92" customWidth="1"/>
    <col min="3074" max="3076" width="7.3984375" style="92" customWidth="1"/>
    <col min="3077" max="3077" width="10.69921875" style="92" customWidth="1"/>
    <col min="3078" max="3310" width="9.09765625" style="92"/>
    <col min="3311" max="3311" width="6.59765625" style="92" customWidth="1"/>
    <col min="3312" max="3312" width="11.3984375" style="92" customWidth="1"/>
    <col min="3313" max="3313" width="6.8984375" style="92" customWidth="1"/>
    <col min="3314" max="3314" width="16.3984375" style="92" customWidth="1"/>
    <col min="3315" max="3315" width="14.09765625" style="92" customWidth="1"/>
    <col min="3316" max="3316" width="5.3984375" style="92" customWidth="1"/>
    <col min="3317" max="3317" width="44.8984375" style="92" customWidth="1"/>
    <col min="3318" max="3318" width="7.19921875" style="92" customWidth="1"/>
    <col min="3319" max="3319" width="6.3984375" style="92" customWidth="1"/>
    <col min="3320" max="3320" width="11.8984375" style="92" customWidth="1"/>
    <col min="3321" max="3321" width="14.59765625" style="92" customWidth="1"/>
    <col min="3322" max="3322" width="14.3984375" style="92" customWidth="1"/>
    <col min="3323" max="3323" width="12.69921875" style="92" customWidth="1"/>
    <col min="3324" max="3324" width="13.8984375" style="92" customWidth="1"/>
    <col min="3325" max="3325" width="14.3984375" style="92" customWidth="1"/>
    <col min="3326" max="3326" width="12.69921875" style="92" customWidth="1"/>
    <col min="3327" max="3327" width="13.8984375" style="92" customWidth="1"/>
    <col min="3328" max="3328" width="14.3984375" style="92" customWidth="1"/>
    <col min="3329" max="3329" width="12.69921875" style="92" customWidth="1"/>
    <col min="3330" max="3332" width="7.3984375" style="92" customWidth="1"/>
    <col min="3333" max="3333" width="10.69921875" style="92" customWidth="1"/>
    <col min="3334" max="3566" width="9.09765625" style="92"/>
    <col min="3567" max="3567" width="6.59765625" style="92" customWidth="1"/>
    <col min="3568" max="3568" width="11.3984375" style="92" customWidth="1"/>
    <col min="3569" max="3569" width="6.8984375" style="92" customWidth="1"/>
    <col min="3570" max="3570" width="16.3984375" style="92" customWidth="1"/>
    <col min="3571" max="3571" width="14.09765625" style="92" customWidth="1"/>
    <col min="3572" max="3572" width="5.3984375" style="92" customWidth="1"/>
    <col min="3573" max="3573" width="44.8984375" style="92" customWidth="1"/>
    <col min="3574" max="3574" width="7.19921875" style="92" customWidth="1"/>
    <col min="3575" max="3575" width="6.3984375" style="92" customWidth="1"/>
    <col min="3576" max="3576" width="11.8984375" style="92" customWidth="1"/>
    <col min="3577" max="3577" width="14.59765625" style="92" customWidth="1"/>
    <col min="3578" max="3578" width="14.3984375" style="92" customWidth="1"/>
    <col min="3579" max="3579" width="12.69921875" style="92" customWidth="1"/>
    <col min="3580" max="3580" width="13.8984375" style="92" customWidth="1"/>
    <col min="3581" max="3581" width="14.3984375" style="92" customWidth="1"/>
    <col min="3582" max="3582" width="12.69921875" style="92" customWidth="1"/>
    <col min="3583" max="3583" width="13.8984375" style="92" customWidth="1"/>
    <col min="3584" max="3584" width="14.3984375" style="92" customWidth="1"/>
    <col min="3585" max="3585" width="12.69921875" style="92" customWidth="1"/>
    <col min="3586" max="3588" width="7.3984375" style="92" customWidth="1"/>
    <col min="3589" max="3589" width="10.69921875" style="92" customWidth="1"/>
    <col min="3590" max="3822" width="9.09765625" style="92"/>
    <col min="3823" max="3823" width="6.59765625" style="92" customWidth="1"/>
    <col min="3824" max="3824" width="11.3984375" style="92" customWidth="1"/>
    <col min="3825" max="3825" width="6.8984375" style="92" customWidth="1"/>
    <col min="3826" max="3826" width="16.3984375" style="92" customWidth="1"/>
    <col min="3827" max="3827" width="14.09765625" style="92" customWidth="1"/>
    <col min="3828" max="3828" width="5.3984375" style="92" customWidth="1"/>
    <col min="3829" max="3829" width="44.8984375" style="92" customWidth="1"/>
    <col min="3830" max="3830" width="7.19921875" style="92" customWidth="1"/>
    <col min="3831" max="3831" width="6.3984375" style="92" customWidth="1"/>
    <col min="3832" max="3832" width="11.8984375" style="92" customWidth="1"/>
    <col min="3833" max="3833" width="14.59765625" style="92" customWidth="1"/>
    <col min="3834" max="3834" width="14.3984375" style="92" customWidth="1"/>
    <col min="3835" max="3835" width="12.69921875" style="92" customWidth="1"/>
    <col min="3836" max="3836" width="13.8984375" style="92" customWidth="1"/>
    <col min="3837" max="3837" width="14.3984375" style="92" customWidth="1"/>
    <col min="3838" max="3838" width="12.69921875" style="92" customWidth="1"/>
    <col min="3839" max="3839" width="13.8984375" style="92" customWidth="1"/>
    <col min="3840" max="3840" width="14.3984375" style="92" customWidth="1"/>
    <col min="3841" max="3841" width="12.69921875" style="92" customWidth="1"/>
    <col min="3842" max="3844" width="7.3984375" style="92" customWidth="1"/>
    <col min="3845" max="3845" width="10.69921875" style="92" customWidth="1"/>
    <col min="3846" max="4078" width="9.09765625" style="92"/>
    <col min="4079" max="4079" width="6.59765625" style="92" customWidth="1"/>
    <col min="4080" max="4080" width="11.3984375" style="92" customWidth="1"/>
    <col min="4081" max="4081" width="6.8984375" style="92" customWidth="1"/>
    <col min="4082" max="4082" width="16.3984375" style="92" customWidth="1"/>
    <col min="4083" max="4083" width="14.09765625" style="92" customWidth="1"/>
    <col min="4084" max="4084" width="5.3984375" style="92" customWidth="1"/>
    <col min="4085" max="4085" width="44.8984375" style="92" customWidth="1"/>
    <col min="4086" max="4086" width="7.19921875" style="92" customWidth="1"/>
    <col min="4087" max="4087" width="6.3984375" style="92" customWidth="1"/>
    <col min="4088" max="4088" width="11.8984375" style="92" customWidth="1"/>
    <col min="4089" max="4089" width="14.59765625" style="92" customWidth="1"/>
    <col min="4090" max="4090" width="14.3984375" style="92" customWidth="1"/>
    <col min="4091" max="4091" width="12.69921875" style="92" customWidth="1"/>
    <col min="4092" max="4092" width="13.8984375" style="92" customWidth="1"/>
    <col min="4093" max="4093" width="14.3984375" style="92" customWidth="1"/>
    <col min="4094" max="4094" width="12.69921875" style="92" customWidth="1"/>
    <col min="4095" max="4095" width="13.8984375" style="92" customWidth="1"/>
    <col min="4096" max="4096" width="14.3984375" style="92" customWidth="1"/>
    <col min="4097" max="4097" width="12.69921875" style="92" customWidth="1"/>
    <col min="4098" max="4100" width="7.3984375" style="92" customWidth="1"/>
    <col min="4101" max="4101" width="10.69921875" style="92" customWidth="1"/>
    <col min="4102" max="4334" width="9.09765625" style="92"/>
    <col min="4335" max="4335" width="6.59765625" style="92" customWidth="1"/>
    <col min="4336" max="4336" width="11.3984375" style="92" customWidth="1"/>
    <col min="4337" max="4337" width="6.8984375" style="92" customWidth="1"/>
    <col min="4338" max="4338" width="16.3984375" style="92" customWidth="1"/>
    <col min="4339" max="4339" width="14.09765625" style="92" customWidth="1"/>
    <col min="4340" max="4340" width="5.3984375" style="92" customWidth="1"/>
    <col min="4341" max="4341" width="44.8984375" style="92" customWidth="1"/>
    <col min="4342" max="4342" width="7.19921875" style="92" customWidth="1"/>
    <col min="4343" max="4343" width="6.3984375" style="92" customWidth="1"/>
    <col min="4344" max="4344" width="11.8984375" style="92" customWidth="1"/>
    <col min="4345" max="4345" width="14.59765625" style="92" customWidth="1"/>
    <col min="4346" max="4346" width="14.3984375" style="92" customWidth="1"/>
    <col min="4347" max="4347" width="12.69921875" style="92" customWidth="1"/>
    <col min="4348" max="4348" width="13.8984375" style="92" customWidth="1"/>
    <col min="4349" max="4349" width="14.3984375" style="92" customWidth="1"/>
    <col min="4350" max="4350" width="12.69921875" style="92" customWidth="1"/>
    <col min="4351" max="4351" width="13.8984375" style="92" customWidth="1"/>
    <col min="4352" max="4352" width="14.3984375" style="92" customWidth="1"/>
    <col min="4353" max="4353" width="12.69921875" style="92" customWidth="1"/>
    <col min="4354" max="4356" width="7.3984375" style="92" customWidth="1"/>
    <col min="4357" max="4357" width="10.69921875" style="92" customWidth="1"/>
    <col min="4358" max="4590" width="9.09765625" style="92"/>
    <col min="4591" max="4591" width="6.59765625" style="92" customWidth="1"/>
    <col min="4592" max="4592" width="11.3984375" style="92" customWidth="1"/>
    <col min="4593" max="4593" width="6.8984375" style="92" customWidth="1"/>
    <col min="4594" max="4594" width="16.3984375" style="92" customWidth="1"/>
    <col min="4595" max="4595" width="14.09765625" style="92" customWidth="1"/>
    <col min="4596" max="4596" width="5.3984375" style="92" customWidth="1"/>
    <col min="4597" max="4597" width="44.8984375" style="92" customWidth="1"/>
    <col min="4598" max="4598" width="7.19921875" style="92" customWidth="1"/>
    <col min="4599" max="4599" width="6.3984375" style="92" customWidth="1"/>
    <col min="4600" max="4600" width="11.8984375" style="92" customWidth="1"/>
    <col min="4601" max="4601" width="14.59765625" style="92" customWidth="1"/>
    <col min="4602" max="4602" width="14.3984375" style="92" customWidth="1"/>
    <col min="4603" max="4603" width="12.69921875" style="92" customWidth="1"/>
    <col min="4604" max="4604" width="13.8984375" style="92" customWidth="1"/>
    <col min="4605" max="4605" width="14.3984375" style="92" customWidth="1"/>
    <col min="4606" max="4606" width="12.69921875" style="92" customWidth="1"/>
    <col min="4607" max="4607" width="13.8984375" style="92" customWidth="1"/>
    <col min="4608" max="4608" width="14.3984375" style="92" customWidth="1"/>
    <col min="4609" max="4609" width="12.69921875" style="92" customWidth="1"/>
    <col min="4610" max="4612" width="7.3984375" style="92" customWidth="1"/>
    <col min="4613" max="4613" width="10.69921875" style="92" customWidth="1"/>
    <col min="4614" max="4846" width="9.09765625" style="92"/>
    <col min="4847" max="4847" width="6.59765625" style="92" customWidth="1"/>
    <col min="4848" max="4848" width="11.3984375" style="92" customWidth="1"/>
    <col min="4849" max="4849" width="6.8984375" style="92" customWidth="1"/>
    <col min="4850" max="4850" width="16.3984375" style="92" customWidth="1"/>
    <col min="4851" max="4851" width="14.09765625" style="92" customWidth="1"/>
    <col min="4852" max="4852" width="5.3984375" style="92" customWidth="1"/>
    <col min="4853" max="4853" width="44.8984375" style="92" customWidth="1"/>
    <col min="4854" max="4854" width="7.19921875" style="92" customWidth="1"/>
    <col min="4855" max="4855" width="6.3984375" style="92" customWidth="1"/>
    <col min="4856" max="4856" width="11.8984375" style="92" customWidth="1"/>
    <col min="4857" max="4857" width="14.59765625" style="92" customWidth="1"/>
    <col min="4858" max="4858" width="14.3984375" style="92" customWidth="1"/>
    <col min="4859" max="4859" width="12.69921875" style="92" customWidth="1"/>
    <col min="4860" max="4860" width="13.8984375" style="92" customWidth="1"/>
    <col min="4861" max="4861" width="14.3984375" style="92" customWidth="1"/>
    <col min="4862" max="4862" width="12.69921875" style="92" customWidth="1"/>
    <col min="4863" max="4863" width="13.8984375" style="92" customWidth="1"/>
    <col min="4864" max="4864" width="14.3984375" style="92" customWidth="1"/>
    <col min="4865" max="4865" width="12.69921875" style="92" customWidth="1"/>
    <col min="4866" max="4868" width="7.3984375" style="92" customWidth="1"/>
    <col min="4869" max="4869" width="10.69921875" style="92" customWidth="1"/>
    <col min="4870" max="5102" width="9.09765625" style="92"/>
    <col min="5103" max="5103" width="6.59765625" style="92" customWidth="1"/>
    <col min="5104" max="5104" width="11.3984375" style="92" customWidth="1"/>
    <col min="5105" max="5105" width="6.8984375" style="92" customWidth="1"/>
    <col min="5106" max="5106" width="16.3984375" style="92" customWidth="1"/>
    <col min="5107" max="5107" width="14.09765625" style="92" customWidth="1"/>
    <col min="5108" max="5108" width="5.3984375" style="92" customWidth="1"/>
    <col min="5109" max="5109" width="44.8984375" style="92" customWidth="1"/>
    <col min="5110" max="5110" width="7.19921875" style="92" customWidth="1"/>
    <col min="5111" max="5111" width="6.3984375" style="92" customWidth="1"/>
    <col min="5112" max="5112" width="11.8984375" style="92" customWidth="1"/>
    <col min="5113" max="5113" width="14.59765625" style="92" customWidth="1"/>
    <col min="5114" max="5114" width="14.3984375" style="92" customWidth="1"/>
    <col min="5115" max="5115" width="12.69921875" style="92" customWidth="1"/>
    <col min="5116" max="5116" width="13.8984375" style="92" customWidth="1"/>
    <col min="5117" max="5117" width="14.3984375" style="92" customWidth="1"/>
    <col min="5118" max="5118" width="12.69921875" style="92" customWidth="1"/>
    <col min="5119" max="5119" width="13.8984375" style="92" customWidth="1"/>
    <col min="5120" max="5120" width="14.3984375" style="92" customWidth="1"/>
    <col min="5121" max="5121" width="12.69921875" style="92" customWidth="1"/>
    <col min="5122" max="5124" width="7.3984375" style="92" customWidth="1"/>
    <col min="5125" max="5125" width="10.69921875" style="92" customWidth="1"/>
    <col min="5126" max="5358" width="9.09765625" style="92"/>
    <col min="5359" max="5359" width="6.59765625" style="92" customWidth="1"/>
    <col min="5360" max="5360" width="11.3984375" style="92" customWidth="1"/>
    <col min="5361" max="5361" width="6.8984375" style="92" customWidth="1"/>
    <col min="5362" max="5362" width="16.3984375" style="92" customWidth="1"/>
    <col min="5363" max="5363" width="14.09765625" style="92" customWidth="1"/>
    <col min="5364" max="5364" width="5.3984375" style="92" customWidth="1"/>
    <col min="5365" max="5365" width="44.8984375" style="92" customWidth="1"/>
    <col min="5366" max="5366" width="7.19921875" style="92" customWidth="1"/>
    <col min="5367" max="5367" width="6.3984375" style="92" customWidth="1"/>
    <col min="5368" max="5368" width="11.8984375" style="92" customWidth="1"/>
    <col min="5369" max="5369" width="14.59765625" style="92" customWidth="1"/>
    <col min="5370" max="5370" width="14.3984375" style="92" customWidth="1"/>
    <col min="5371" max="5371" width="12.69921875" style="92" customWidth="1"/>
    <col min="5372" max="5372" width="13.8984375" style="92" customWidth="1"/>
    <col min="5373" max="5373" width="14.3984375" style="92" customWidth="1"/>
    <col min="5374" max="5374" width="12.69921875" style="92" customWidth="1"/>
    <col min="5375" max="5375" width="13.8984375" style="92" customWidth="1"/>
    <col min="5376" max="5376" width="14.3984375" style="92" customWidth="1"/>
    <col min="5377" max="5377" width="12.69921875" style="92" customWidth="1"/>
    <col min="5378" max="5380" width="7.3984375" style="92" customWidth="1"/>
    <col min="5381" max="5381" width="10.69921875" style="92" customWidth="1"/>
    <col min="5382" max="5614" width="9.09765625" style="92"/>
    <col min="5615" max="5615" width="6.59765625" style="92" customWidth="1"/>
    <col min="5616" max="5616" width="11.3984375" style="92" customWidth="1"/>
    <col min="5617" max="5617" width="6.8984375" style="92" customWidth="1"/>
    <col min="5618" max="5618" width="16.3984375" style="92" customWidth="1"/>
    <col min="5619" max="5619" width="14.09765625" style="92" customWidth="1"/>
    <col min="5620" max="5620" width="5.3984375" style="92" customWidth="1"/>
    <col min="5621" max="5621" width="44.8984375" style="92" customWidth="1"/>
    <col min="5622" max="5622" width="7.19921875" style="92" customWidth="1"/>
    <col min="5623" max="5623" width="6.3984375" style="92" customWidth="1"/>
    <col min="5624" max="5624" width="11.8984375" style="92" customWidth="1"/>
    <col min="5625" max="5625" width="14.59765625" style="92" customWidth="1"/>
    <col min="5626" max="5626" width="14.3984375" style="92" customWidth="1"/>
    <col min="5627" max="5627" width="12.69921875" style="92" customWidth="1"/>
    <col min="5628" max="5628" width="13.8984375" style="92" customWidth="1"/>
    <col min="5629" max="5629" width="14.3984375" style="92" customWidth="1"/>
    <col min="5630" max="5630" width="12.69921875" style="92" customWidth="1"/>
    <col min="5631" max="5631" width="13.8984375" style="92" customWidth="1"/>
    <col min="5632" max="5632" width="14.3984375" style="92" customWidth="1"/>
    <col min="5633" max="5633" width="12.69921875" style="92" customWidth="1"/>
    <col min="5634" max="5636" width="7.3984375" style="92" customWidth="1"/>
    <col min="5637" max="5637" width="10.69921875" style="92" customWidth="1"/>
    <col min="5638" max="5870" width="9.09765625" style="92"/>
    <col min="5871" max="5871" width="6.59765625" style="92" customWidth="1"/>
    <col min="5872" max="5872" width="11.3984375" style="92" customWidth="1"/>
    <col min="5873" max="5873" width="6.8984375" style="92" customWidth="1"/>
    <col min="5874" max="5874" width="16.3984375" style="92" customWidth="1"/>
    <col min="5875" max="5875" width="14.09765625" style="92" customWidth="1"/>
    <col min="5876" max="5876" width="5.3984375" style="92" customWidth="1"/>
    <col min="5877" max="5877" width="44.8984375" style="92" customWidth="1"/>
    <col min="5878" max="5878" width="7.19921875" style="92" customWidth="1"/>
    <col min="5879" max="5879" width="6.3984375" style="92" customWidth="1"/>
    <col min="5880" max="5880" width="11.8984375" style="92" customWidth="1"/>
    <col min="5881" max="5881" width="14.59765625" style="92" customWidth="1"/>
    <col min="5882" max="5882" width="14.3984375" style="92" customWidth="1"/>
    <col min="5883" max="5883" width="12.69921875" style="92" customWidth="1"/>
    <col min="5884" max="5884" width="13.8984375" style="92" customWidth="1"/>
    <col min="5885" max="5885" width="14.3984375" style="92" customWidth="1"/>
    <col min="5886" max="5886" width="12.69921875" style="92" customWidth="1"/>
    <col min="5887" max="5887" width="13.8984375" style="92" customWidth="1"/>
    <col min="5888" max="5888" width="14.3984375" style="92" customWidth="1"/>
    <col min="5889" max="5889" width="12.69921875" style="92" customWidth="1"/>
    <col min="5890" max="5892" width="7.3984375" style="92" customWidth="1"/>
    <col min="5893" max="5893" width="10.69921875" style="92" customWidth="1"/>
    <col min="5894" max="6126" width="9.09765625" style="92"/>
    <col min="6127" max="6127" width="6.59765625" style="92" customWidth="1"/>
    <col min="6128" max="6128" width="11.3984375" style="92" customWidth="1"/>
    <col min="6129" max="6129" width="6.8984375" style="92" customWidth="1"/>
    <col min="6130" max="6130" width="16.3984375" style="92" customWidth="1"/>
    <col min="6131" max="6131" width="14.09765625" style="92" customWidth="1"/>
    <col min="6132" max="6132" width="5.3984375" style="92" customWidth="1"/>
    <col min="6133" max="6133" width="44.8984375" style="92" customWidth="1"/>
    <col min="6134" max="6134" width="7.19921875" style="92" customWidth="1"/>
    <col min="6135" max="6135" width="6.3984375" style="92" customWidth="1"/>
    <col min="6136" max="6136" width="11.8984375" style="92" customWidth="1"/>
    <col min="6137" max="6137" width="14.59765625" style="92" customWidth="1"/>
    <col min="6138" max="6138" width="14.3984375" style="92" customWidth="1"/>
    <col min="6139" max="6139" width="12.69921875" style="92" customWidth="1"/>
    <col min="6140" max="6140" width="13.8984375" style="92" customWidth="1"/>
    <col min="6141" max="6141" width="14.3984375" style="92" customWidth="1"/>
    <col min="6142" max="6142" width="12.69921875" style="92" customWidth="1"/>
    <col min="6143" max="6143" width="13.8984375" style="92" customWidth="1"/>
    <col min="6144" max="6144" width="14.3984375" style="92" customWidth="1"/>
    <col min="6145" max="6145" width="12.69921875" style="92" customWidth="1"/>
    <col min="6146" max="6148" width="7.3984375" style="92" customWidth="1"/>
    <col min="6149" max="6149" width="10.69921875" style="92" customWidth="1"/>
    <col min="6150" max="6382" width="9.09765625" style="92"/>
    <col min="6383" max="6383" width="6.59765625" style="92" customWidth="1"/>
    <col min="6384" max="6384" width="11.3984375" style="92" customWidth="1"/>
    <col min="6385" max="6385" width="6.8984375" style="92" customWidth="1"/>
    <col min="6386" max="6386" width="16.3984375" style="92" customWidth="1"/>
    <col min="6387" max="6387" width="14.09765625" style="92" customWidth="1"/>
    <col min="6388" max="6388" width="5.3984375" style="92" customWidth="1"/>
    <col min="6389" max="6389" width="44.8984375" style="92" customWidth="1"/>
    <col min="6390" max="6390" width="7.19921875" style="92" customWidth="1"/>
    <col min="6391" max="6391" width="6.3984375" style="92" customWidth="1"/>
    <col min="6392" max="6392" width="11.8984375" style="92" customWidth="1"/>
    <col min="6393" max="6393" width="14.59765625" style="92" customWidth="1"/>
    <col min="6394" max="6394" width="14.3984375" style="92" customWidth="1"/>
    <col min="6395" max="6395" width="12.69921875" style="92" customWidth="1"/>
    <col min="6396" max="6396" width="13.8984375" style="92" customWidth="1"/>
    <col min="6397" max="6397" width="14.3984375" style="92" customWidth="1"/>
    <col min="6398" max="6398" width="12.69921875" style="92" customWidth="1"/>
    <col min="6399" max="6399" width="13.8984375" style="92" customWidth="1"/>
    <col min="6400" max="6400" width="14.3984375" style="92" customWidth="1"/>
    <col min="6401" max="6401" width="12.69921875" style="92" customWidth="1"/>
    <col min="6402" max="6404" width="7.3984375" style="92" customWidth="1"/>
    <col min="6405" max="6405" width="10.69921875" style="92" customWidth="1"/>
    <col min="6406" max="6638" width="9.09765625" style="92"/>
    <col min="6639" max="6639" width="6.59765625" style="92" customWidth="1"/>
    <col min="6640" max="6640" width="11.3984375" style="92" customWidth="1"/>
    <col min="6641" max="6641" width="6.8984375" style="92" customWidth="1"/>
    <col min="6642" max="6642" width="16.3984375" style="92" customWidth="1"/>
    <col min="6643" max="6643" width="14.09765625" style="92" customWidth="1"/>
    <col min="6644" max="6644" width="5.3984375" style="92" customWidth="1"/>
    <col min="6645" max="6645" width="44.8984375" style="92" customWidth="1"/>
    <col min="6646" max="6646" width="7.19921875" style="92" customWidth="1"/>
    <col min="6647" max="6647" width="6.3984375" style="92" customWidth="1"/>
    <col min="6648" max="6648" width="11.8984375" style="92" customWidth="1"/>
    <col min="6649" max="6649" width="14.59765625" style="92" customWidth="1"/>
    <col min="6650" max="6650" width="14.3984375" style="92" customWidth="1"/>
    <col min="6651" max="6651" width="12.69921875" style="92" customWidth="1"/>
    <col min="6652" max="6652" width="13.8984375" style="92" customWidth="1"/>
    <col min="6653" max="6653" width="14.3984375" style="92" customWidth="1"/>
    <col min="6654" max="6654" width="12.69921875" style="92" customWidth="1"/>
    <col min="6655" max="6655" width="13.8984375" style="92" customWidth="1"/>
    <col min="6656" max="6656" width="14.3984375" style="92" customWidth="1"/>
    <col min="6657" max="6657" width="12.69921875" style="92" customWidth="1"/>
    <col min="6658" max="6660" width="7.3984375" style="92" customWidth="1"/>
    <col min="6661" max="6661" width="10.69921875" style="92" customWidth="1"/>
    <col min="6662" max="6894" width="9.09765625" style="92"/>
    <col min="6895" max="6895" width="6.59765625" style="92" customWidth="1"/>
    <col min="6896" max="6896" width="11.3984375" style="92" customWidth="1"/>
    <col min="6897" max="6897" width="6.8984375" style="92" customWidth="1"/>
    <col min="6898" max="6898" width="16.3984375" style="92" customWidth="1"/>
    <col min="6899" max="6899" width="14.09765625" style="92" customWidth="1"/>
    <col min="6900" max="6900" width="5.3984375" style="92" customWidth="1"/>
    <col min="6901" max="6901" width="44.8984375" style="92" customWidth="1"/>
    <col min="6902" max="6902" width="7.19921875" style="92" customWidth="1"/>
    <col min="6903" max="6903" width="6.3984375" style="92" customWidth="1"/>
    <col min="6904" max="6904" width="11.8984375" style="92" customWidth="1"/>
    <col min="6905" max="6905" width="14.59765625" style="92" customWidth="1"/>
    <col min="6906" max="6906" width="14.3984375" style="92" customWidth="1"/>
    <col min="6907" max="6907" width="12.69921875" style="92" customWidth="1"/>
    <col min="6908" max="6908" width="13.8984375" style="92" customWidth="1"/>
    <col min="6909" max="6909" width="14.3984375" style="92" customWidth="1"/>
    <col min="6910" max="6910" width="12.69921875" style="92" customWidth="1"/>
    <col min="6911" max="6911" width="13.8984375" style="92" customWidth="1"/>
    <col min="6912" max="6912" width="14.3984375" style="92" customWidth="1"/>
    <col min="6913" max="6913" width="12.69921875" style="92" customWidth="1"/>
    <col min="6914" max="6916" width="7.3984375" style="92" customWidth="1"/>
    <col min="6917" max="6917" width="10.69921875" style="92" customWidth="1"/>
    <col min="6918" max="7150" width="9.09765625" style="92"/>
    <col min="7151" max="7151" width="6.59765625" style="92" customWidth="1"/>
    <col min="7152" max="7152" width="11.3984375" style="92" customWidth="1"/>
    <col min="7153" max="7153" width="6.8984375" style="92" customWidth="1"/>
    <col min="7154" max="7154" width="16.3984375" style="92" customWidth="1"/>
    <col min="7155" max="7155" width="14.09765625" style="92" customWidth="1"/>
    <col min="7156" max="7156" width="5.3984375" style="92" customWidth="1"/>
    <col min="7157" max="7157" width="44.8984375" style="92" customWidth="1"/>
    <col min="7158" max="7158" width="7.19921875" style="92" customWidth="1"/>
    <col min="7159" max="7159" width="6.3984375" style="92" customWidth="1"/>
    <col min="7160" max="7160" width="11.8984375" style="92" customWidth="1"/>
    <col min="7161" max="7161" width="14.59765625" style="92" customWidth="1"/>
    <col min="7162" max="7162" width="14.3984375" style="92" customWidth="1"/>
    <col min="7163" max="7163" width="12.69921875" style="92" customWidth="1"/>
    <col min="7164" max="7164" width="13.8984375" style="92" customWidth="1"/>
    <col min="7165" max="7165" width="14.3984375" style="92" customWidth="1"/>
    <col min="7166" max="7166" width="12.69921875" style="92" customWidth="1"/>
    <col min="7167" max="7167" width="13.8984375" style="92" customWidth="1"/>
    <col min="7168" max="7168" width="14.3984375" style="92" customWidth="1"/>
    <col min="7169" max="7169" width="12.69921875" style="92" customWidth="1"/>
    <col min="7170" max="7172" width="7.3984375" style="92" customWidth="1"/>
    <col min="7173" max="7173" width="10.69921875" style="92" customWidth="1"/>
    <col min="7174" max="7406" width="9.09765625" style="92"/>
    <col min="7407" max="7407" width="6.59765625" style="92" customWidth="1"/>
    <col min="7408" max="7408" width="11.3984375" style="92" customWidth="1"/>
    <col min="7409" max="7409" width="6.8984375" style="92" customWidth="1"/>
    <col min="7410" max="7410" width="16.3984375" style="92" customWidth="1"/>
    <col min="7411" max="7411" width="14.09765625" style="92" customWidth="1"/>
    <col min="7412" max="7412" width="5.3984375" style="92" customWidth="1"/>
    <col min="7413" max="7413" width="44.8984375" style="92" customWidth="1"/>
    <col min="7414" max="7414" width="7.19921875" style="92" customWidth="1"/>
    <col min="7415" max="7415" width="6.3984375" style="92" customWidth="1"/>
    <col min="7416" max="7416" width="11.8984375" style="92" customWidth="1"/>
    <col min="7417" max="7417" width="14.59765625" style="92" customWidth="1"/>
    <col min="7418" max="7418" width="14.3984375" style="92" customWidth="1"/>
    <col min="7419" max="7419" width="12.69921875" style="92" customWidth="1"/>
    <col min="7420" max="7420" width="13.8984375" style="92" customWidth="1"/>
    <col min="7421" max="7421" width="14.3984375" style="92" customWidth="1"/>
    <col min="7422" max="7422" width="12.69921875" style="92" customWidth="1"/>
    <col min="7423" max="7423" width="13.8984375" style="92" customWidth="1"/>
    <col min="7424" max="7424" width="14.3984375" style="92" customWidth="1"/>
    <col min="7425" max="7425" width="12.69921875" style="92" customWidth="1"/>
    <col min="7426" max="7428" width="7.3984375" style="92" customWidth="1"/>
    <col min="7429" max="7429" width="10.69921875" style="92" customWidth="1"/>
    <col min="7430" max="7662" width="9.09765625" style="92"/>
    <col min="7663" max="7663" width="6.59765625" style="92" customWidth="1"/>
    <col min="7664" max="7664" width="11.3984375" style="92" customWidth="1"/>
    <col min="7665" max="7665" width="6.8984375" style="92" customWidth="1"/>
    <col min="7666" max="7666" width="16.3984375" style="92" customWidth="1"/>
    <col min="7667" max="7667" width="14.09765625" style="92" customWidth="1"/>
    <col min="7668" max="7668" width="5.3984375" style="92" customWidth="1"/>
    <col min="7669" max="7669" width="44.8984375" style="92" customWidth="1"/>
    <col min="7670" max="7670" width="7.19921875" style="92" customWidth="1"/>
    <col min="7671" max="7671" width="6.3984375" style="92" customWidth="1"/>
    <col min="7672" max="7672" width="11.8984375" style="92" customWidth="1"/>
    <col min="7673" max="7673" width="14.59765625" style="92" customWidth="1"/>
    <col min="7674" max="7674" width="14.3984375" style="92" customWidth="1"/>
    <col min="7675" max="7675" width="12.69921875" style="92" customWidth="1"/>
    <col min="7676" max="7676" width="13.8984375" style="92" customWidth="1"/>
    <col min="7677" max="7677" width="14.3984375" style="92" customWidth="1"/>
    <col min="7678" max="7678" width="12.69921875" style="92" customWidth="1"/>
    <col min="7679" max="7679" width="13.8984375" style="92" customWidth="1"/>
    <col min="7680" max="7680" width="14.3984375" style="92" customWidth="1"/>
    <col min="7681" max="7681" width="12.69921875" style="92" customWidth="1"/>
    <col min="7682" max="7684" width="7.3984375" style="92" customWidth="1"/>
    <col min="7685" max="7685" width="10.69921875" style="92" customWidth="1"/>
    <col min="7686" max="7918" width="9.09765625" style="92"/>
    <col min="7919" max="7919" width="6.59765625" style="92" customWidth="1"/>
    <col min="7920" max="7920" width="11.3984375" style="92" customWidth="1"/>
    <col min="7921" max="7921" width="6.8984375" style="92" customWidth="1"/>
    <col min="7922" max="7922" width="16.3984375" style="92" customWidth="1"/>
    <col min="7923" max="7923" width="14.09765625" style="92" customWidth="1"/>
    <col min="7924" max="7924" width="5.3984375" style="92" customWidth="1"/>
    <col min="7925" max="7925" width="44.8984375" style="92" customWidth="1"/>
    <col min="7926" max="7926" width="7.19921875" style="92" customWidth="1"/>
    <col min="7927" max="7927" width="6.3984375" style="92" customWidth="1"/>
    <col min="7928" max="7928" width="11.8984375" style="92" customWidth="1"/>
    <col min="7929" max="7929" width="14.59765625" style="92" customWidth="1"/>
    <col min="7930" max="7930" width="14.3984375" style="92" customWidth="1"/>
    <col min="7931" max="7931" width="12.69921875" style="92" customWidth="1"/>
    <col min="7932" max="7932" width="13.8984375" style="92" customWidth="1"/>
    <col min="7933" max="7933" width="14.3984375" style="92" customWidth="1"/>
    <col min="7934" max="7934" width="12.69921875" style="92" customWidth="1"/>
    <col min="7935" max="7935" width="13.8984375" style="92" customWidth="1"/>
    <col min="7936" max="7936" width="14.3984375" style="92" customWidth="1"/>
    <col min="7937" max="7937" width="12.69921875" style="92" customWidth="1"/>
    <col min="7938" max="7940" width="7.3984375" style="92" customWidth="1"/>
    <col min="7941" max="7941" width="10.69921875" style="92" customWidth="1"/>
    <col min="7942" max="8174" width="9.09765625" style="92"/>
    <col min="8175" max="8175" width="6.59765625" style="92" customWidth="1"/>
    <col min="8176" max="8176" width="11.3984375" style="92" customWidth="1"/>
    <col min="8177" max="8177" width="6.8984375" style="92" customWidth="1"/>
    <col min="8178" max="8178" width="16.3984375" style="92" customWidth="1"/>
    <col min="8179" max="8179" width="14.09765625" style="92" customWidth="1"/>
    <col min="8180" max="8180" width="5.3984375" style="92" customWidth="1"/>
    <col min="8181" max="8181" width="44.8984375" style="92" customWidth="1"/>
    <col min="8182" max="8182" width="7.19921875" style="92" customWidth="1"/>
    <col min="8183" max="8183" width="6.3984375" style="92" customWidth="1"/>
    <col min="8184" max="8184" width="11.8984375" style="92" customWidth="1"/>
    <col min="8185" max="8185" width="14.59765625" style="92" customWidth="1"/>
    <col min="8186" max="8186" width="14.3984375" style="92" customWidth="1"/>
    <col min="8187" max="8187" width="12.69921875" style="92" customWidth="1"/>
    <col min="8188" max="8188" width="13.8984375" style="92" customWidth="1"/>
    <col min="8189" max="8189" width="14.3984375" style="92" customWidth="1"/>
    <col min="8190" max="8190" width="12.69921875" style="92" customWidth="1"/>
    <col min="8191" max="8191" width="13.8984375" style="92" customWidth="1"/>
    <col min="8192" max="8192" width="14.3984375" style="92" customWidth="1"/>
    <col min="8193" max="8193" width="12.69921875" style="92" customWidth="1"/>
    <col min="8194" max="8196" width="7.3984375" style="92" customWidth="1"/>
    <col min="8197" max="8197" width="10.69921875" style="92" customWidth="1"/>
    <col min="8198" max="8430" width="9.09765625" style="92"/>
    <col min="8431" max="8431" width="6.59765625" style="92" customWidth="1"/>
    <col min="8432" max="8432" width="11.3984375" style="92" customWidth="1"/>
    <col min="8433" max="8433" width="6.8984375" style="92" customWidth="1"/>
    <col min="8434" max="8434" width="16.3984375" style="92" customWidth="1"/>
    <col min="8435" max="8435" width="14.09765625" style="92" customWidth="1"/>
    <col min="8436" max="8436" width="5.3984375" style="92" customWidth="1"/>
    <col min="8437" max="8437" width="44.8984375" style="92" customWidth="1"/>
    <col min="8438" max="8438" width="7.19921875" style="92" customWidth="1"/>
    <col min="8439" max="8439" width="6.3984375" style="92" customWidth="1"/>
    <col min="8440" max="8440" width="11.8984375" style="92" customWidth="1"/>
    <col min="8441" max="8441" width="14.59765625" style="92" customWidth="1"/>
    <col min="8442" max="8442" width="14.3984375" style="92" customWidth="1"/>
    <col min="8443" max="8443" width="12.69921875" style="92" customWidth="1"/>
    <col min="8444" max="8444" width="13.8984375" style="92" customWidth="1"/>
    <col min="8445" max="8445" width="14.3984375" style="92" customWidth="1"/>
    <col min="8446" max="8446" width="12.69921875" style="92" customWidth="1"/>
    <col min="8447" max="8447" width="13.8984375" style="92" customWidth="1"/>
    <col min="8448" max="8448" width="14.3984375" style="92" customWidth="1"/>
    <col min="8449" max="8449" width="12.69921875" style="92" customWidth="1"/>
    <col min="8450" max="8452" width="7.3984375" style="92" customWidth="1"/>
    <col min="8453" max="8453" width="10.69921875" style="92" customWidth="1"/>
    <col min="8454" max="8686" width="9.09765625" style="92"/>
    <col min="8687" max="8687" width="6.59765625" style="92" customWidth="1"/>
    <col min="8688" max="8688" width="11.3984375" style="92" customWidth="1"/>
    <col min="8689" max="8689" width="6.8984375" style="92" customWidth="1"/>
    <col min="8690" max="8690" width="16.3984375" style="92" customWidth="1"/>
    <col min="8691" max="8691" width="14.09765625" style="92" customWidth="1"/>
    <col min="8692" max="8692" width="5.3984375" style="92" customWidth="1"/>
    <col min="8693" max="8693" width="44.8984375" style="92" customWidth="1"/>
    <col min="8694" max="8694" width="7.19921875" style="92" customWidth="1"/>
    <col min="8695" max="8695" width="6.3984375" style="92" customWidth="1"/>
    <col min="8696" max="8696" width="11.8984375" style="92" customWidth="1"/>
    <col min="8697" max="8697" width="14.59765625" style="92" customWidth="1"/>
    <col min="8698" max="8698" width="14.3984375" style="92" customWidth="1"/>
    <col min="8699" max="8699" width="12.69921875" style="92" customWidth="1"/>
    <col min="8700" max="8700" width="13.8984375" style="92" customWidth="1"/>
    <col min="8701" max="8701" width="14.3984375" style="92" customWidth="1"/>
    <col min="8702" max="8702" width="12.69921875" style="92" customWidth="1"/>
    <col min="8703" max="8703" width="13.8984375" style="92" customWidth="1"/>
    <col min="8704" max="8704" width="14.3984375" style="92" customWidth="1"/>
    <col min="8705" max="8705" width="12.69921875" style="92" customWidth="1"/>
    <col min="8706" max="8708" width="7.3984375" style="92" customWidth="1"/>
    <col min="8709" max="8709" width="10.69921875" style="92" customWidth="1"/>
    <col min="8710" max="8942" width="9.09765625" style="92"/>
    <col min="8943" max="8943" width="6.59765625" style="92" customWidth="1"/>
    <col min="8944" max="8944" width="11.3984375" style="92" customWidth="1"/>
    <col min="8945" max="8945" width="6.8984375" style="92" customWidth="1"/>
    <col min="8946" max="8946" width="16.3984375" style="92" customWidth="1"/>
    <col min="8947" max="8947" width="14.09765625" style="92" customWidth="1"/>
    <col min="8948" max="8948" width="5.3984375" style="92" customWidth="1"/>
    <col min="8949" max="8949" width="44.8984375" style="92" customWidth="1"/>
    <col min="8950" max="8950" width="7.19921875" style="92" customWidth="1"/>
    <col min="8951" max="8951" width="6.3984375" style="92" customWidth="1"/>
    <col min="8952" max="8952" width="11.8984375" style="92" customWidth="1"/>
    <col min="8953" max="8953" width="14.59765625" style="92" customWidth="1"/>
    <col min="8954" max="8954" width="14.3984375" style="92" customWidth="1"/>
    <col min="8955" max="8955" width="12.69921875" style="92" customWidth="1"/>
    <col min="8956" max="8956" width="13.8984375" style="92" customWidth="1"/>
    <col min="8957" max="8957" width="14.3984375" style="92" customWidth="1"/>
    <col min="8958" max="8958" width="12.69921875" style="92" customWidth="1"/>
    <col min="8959" max="8959" width="13.8984375" style="92" customWidth="1"/>
    <col min="8960" max="8960" width="14.3984375" style="92" customWidth="1"/>
    <col min="8961" max="8961" width="12.69921875" style="92" customWidth="1"/>
    <col min="8962" max="8964" width="7.3984375" style="92" customWidth="1"/>
    <col min="8965" max="8965" width="10.69921875" style="92" customWidth="1"/>
    <col min="8966" max="9198" width="9.09765625" style="92"/>
    <col min="9199" max="9199" width="6.59765625" style="92" customWidth="1"/>
    <col min="9200" max="9200" width="11.3984375" style="92" customWidth="1"/>
    <col min="9201" max="9201" width="6.8984375" style="92" customWidth="1"/>
    <col min="9202" max="9202" width="16.3984375" style="92" customWidth="1"/>
    <col min="9203" max="9203" width="14.09765625" style="92" customWidth="1"/>
    <col min="9204" max="9204" width="5.3984375" style="92" customWidth="1"/>
    <col min="9205" max="9205" width="44.8984375" style="92" customWidth="1"/>
    <col min="9206" max="9206" width="7.19921875" style="92" customWidth="1"/>
    <col min="9207" max="9207" width="6.3984375" style="92" customWidth="1"/>
    <col min="9208" max="9208" width="11.8984375" style="92" customWidth="1"/>
    <col min="9209" max="9209" width="14.59765625" style="92" customWidth="1"/>
    <col min="9210" max="9210" width="14.3984375" style="92" customWidth="1"/>
    <col min="9211" max="9211" width="12.69921875" style="92" customWidth="1"/>
    <col min="9212" max="9212" width="13.8984375" style="92" customWidth="1"/>
    <col min="9213" max="9213" width="14.3984375" style="92" customWidth="1"/>
    <col min="9214" max="9214" width="12.69921875" style="92" customWidth="1"/>
    <col min="9215" max="9215" width="13.8984375" style="92" customWidth="1"/>
    <col min="9216" max="9216" width="14.3984375" style="92" customWidth="1"/>
    <col min="9217" max="9217" width="12.69921875" style="92" customWidth="1"/>
    <col min="9218" max="9220" width="7.3984375" style="92" customWidth="1"/>
    <col min="9221" max="9221" width="10.69921875" style="92" customWidth="1"/>
    <col min="9222" max="9454" width="9.09765625" style="92"/>
    <col min="9455" max="9455" width="6.59765625" style="92" customWidth="1"/>
    <col min="9456" max="9456" width="11.3984375" style="92" customWidth="1"/>
    <col min="9457" max="9457" width="6.8984375" style="92" customWidth="1"/>
    <col min="9458" max="9458" width="16.3984375" style="92" customWidth="1"/>
    <col min="9459" max="9459" width="14.09765625" style="92" customWidth="1"/>
    <col min="9460" max="9460" width="5.3984375" style="92" customWidth="1"/>
    <col min="9461" max="9461" width="44.8984375" style="92" customWidth="1"/>
    <col min="9462" max="9462" width="7.19921875" style="92" customWidth="1"/>
    <col min="9463" max="9463" width="6.3984375" style="92" customWidth="1"/>
    <col min="9464" max="9464" width="11.8984375" style="92" customWidth="1"/>
    <col min="9465" max="9465" width="14.59765625" style="92" customWidth="1"/>
    <col min="9466" max="9466" width="14.3984375" style="92" customWidth="1"/>
    <col min="9467" max="9467" width="12.69921875" style="92" customWidth="1"/>
    <col min="9468" max="9468" width="13.8984375" style="92" customWidth="1"/>
    <col min="9469" max="9469" width="14.3984375" style="92" customWidth="1"/>
    <col min="9470" max="9470" width="12.69921875" style="92" customWidth="1"/>
    <col min="9471" max="9471" width="13.8984375" style="92" customWidth="1"/>
    <col min="9472" max="9472" width="14.3984375" style="92" customWidth="1"/>
    <col min="9473" max="9473" width="12.69921875" style="92" customWidth="1"/>
    <col min="9474" max="9476" width="7.3984375" style="92" customWidth="1"/>
    <col min="9477" max="9477" width="10.69921875" style="92" customWidth="1"/>
    <col min="9478" max="9710" width="9.09765625" style="92"/>
    <col min="9711" max="9711" width="6.59765625" style="92" customWidth="1"/>
    <col min="9712" max="9712" width="11.3984375" style="92" customWidth="1"/>
    <col min="9713" max="9713" width="6.8984375" style="92" customWidth="1"/>
    <col min="9714" max="9714" width="16.3984375" style="92" customWidth="1"/>
    <col min="9715" max="9715" width="14.09765625" style="92" customWidth="1"/>
    <col min="9716" max="9716" width="5.3984375" style="92" customWidth="1"/>
    <col min="9717" max="9717" width="44.8984375" style="92" customWidth="1"/>
    <col min="9718" max="9718" width="7.19921875" style="92" customWidth="1"/>
    <col min="9719" max="9719" width="6.3984375" style="92" customWidth="1"/>
    <col min="9720" max="9720" width="11.8984375" style="92" customWidth="1"/>
    <col min="9721" max="9721" width="14.59765625" style="92" customWidth="1"/>
    <col min="9722" max="9722" width="14.3984375" style="92" customWidth="1"/>
    <col min="9723" max="9723" width="12.69921875" style="92" customWidth="1"/>
    <col min="9724" max="9724" width="13.8984375" style="92" customWidth="1"/>
    <col min="9725" max="9725" width="14.3984375" style="92" customWidth="1"/>
    <col min="9726" max="9726" width="12.69921875" style="92" customWidth="1"/>
    <col min="9727" max="9727" width="13.8984375" style="92" customWidth="1"/>
    <col min="9728" max="9728" width="14.3984375" style="92" customWidth="1"/>
    <col min="9729" max="9729" width="12.69921875" style="92" customWidth="1"/>
    <col min="9730" max="9732" width="7.3984375" style="92" customWidth="1"/>
    <col min="9733" max="9733" width="10.69921875" style="92" customWidth="1"/>
    <col min="9734" max="9966" width="9.09765625" style="92"/>
    <col min="9967" max="9967" width="6.59765625" style="92" customWidth="1"/>
    <col min="9968" max="9968" width="11.3984375" style="92" customWidth="1"/>
    <col min="9969" max="9969" width="6.8984375" style="92" customWidth="1"/>
    <col min="9970" max="9970" width="16.3984375" style="92" customWidth="1"/>
    <col min="9971" max="9971" width="14.09765625" style="92" customWidth="1"/>
    <col min="9972" max="9972" width="5.3984375" style="92" customWidth="1"/>
    <col min="9973" max="9973" width="44.8984375" style="92" customWidth="1"/>
    <col min="9974" max="9974" width="7.19921875" style="92" customWidth="1"/>
    <col min="9975" max="9975" width="6.3984375" style="92" customWidth="1"/>
    <col min="9976" max="9976" width="11.8984375" style="92" customWidth="1"/>
    <col min="9977" max="9977" width="14.59765625" style="92" customWidth="1"/>
    <col min="9978" max="9978" width="14.3984375" style="92" customWidth="1"/>
    <col min="9979" max="9979" width="12.69921875" style="92" customWidth="1"/>
    <col min="9980" max="9980" width="13.8984375" style="92" customWidth="1"/>
    <col min="9981" max="9981" width="14.3984375" style="92" customWidth="1"/>
    <col min="9982" max="9982" width="12.69921875" style="92" customWidth="1"/>
    <col min="9983" max="9983" width="13.8984375" style="92" customWidth="1"/>
    <col min="9984" max="9984" width="14.3984375" style="92" customWidth="1"/>
    <col min="9985" max="9985" width="12.69921875" style="92" customWidth="1"/>
    <col min="9986" max="9988" width="7.3984375" style="92" customWidth="1"/>
    <col min="9989" max="9989" width="10.69921875" style="92" customWidth="1"/>
    <col min="9990" max="10222" width="9.09765625" style="92"/>
    <col min="10223" max="10223" width="6.59765625" style="92" customWidth="1"/>
    <col min="10224" max="10224" width="11.3984375" style="92" customWidth="1"/>
    <col min="10225" max="10225" width="6.8984375" style="92" customWidth="1"/>
    <col min="10226" max="10226" width="16.3984375" style="92" customWidth="1"/>
    <col min="10227" max="10227" width="14.09765625" style="92" customWidth="1"/>
    <col min="10228" max="10228" width="5.3984375" style="92" customWidth="1"/>
    <col min="10229" max="10229" width="44.8984375" style="92" customWidth="1"/>
    <col min="10230" max="10230" width="7.19921875" style="92" customWidth="1"/>
    <col min="10231" max="10231" width="6.3984375" style="92" customWidth="1"/>
    <col min="10232" max="10232" width="11.8984375" style="92" customWidth="1"/>
    <col min="10233" max="10233" width="14.59765625" style="92" customWidth="1"/>
    <col min="10234" max="10234" width="14.3984375" style="92" customWidth="1"/>
    <col min="10235" max="10235" width="12.69921875" style="92" customWidth="1"/>
    <col min="10236" max="10236" width="13.8984375" style="92" customWidth="1"/>
    <col min="10237" max="10237" width="14.3984375" style="92" customWidth="1"/>
    <col min="10238" max="10238" width="12.69921875" style="92" customWidth="1"/>
    <col min="10239" max="10239" width="13.8984375" style="92" customWidth="1"/>
    <col min="10240" max="10240" width="14.3984375" style="92" customWidth="1"/>
    <col min="10241" max="10241" width="12.69921875" style="92" customWidth="1"/>
    <col min="10242" max="10244" width="7.3984375" style="92" customWidth="1"/>
    <col min="10245" max="10245" width="10.69921875" style="92" customWidth="1"/>
    <col min="10246" max="10478" width="9.09765625" style="92"/>
    <col min="10479" max="10479" width="6.59765625" style="92" customWidth="1"/>
    <col min="10480" max="10480" width="11.3984375" style="92" customWidth="1"/>
    <col min="10481" max="10481" width="6.8984375" style="92" customWidth="1"/>
    <col min="10482" max="10482" width="16.3984375" style="92" customWidth="1"/>
    <col min="10483" max="10483" width="14.09765625" style="92" customWidth="1"/>
    <col min="10484" max="10484" width="5.3984375" style="92" customWidth="1"/>
    <col min="10485" max="10485" width="44.8984375" style="92" customWidth="1"/>
    <col min="10486" max="10486" width="7.19921875" style="92" customWidth="1"/>
    <col min="10487" max="10487" width="6.3984375" style="92" customWidth="1"/>
    <col min="10488" max="10488" width="11.8984375" style="92" customWidth="1"/>
    <col min="10489" max="10489" width="14.59765625" style="92" customWidth="1"/>
    <col min="10490" max="10490" width="14.3984375" style="92" customWidth="1"/>
    <col min="10491" max="10491" width="12.69921875" style="92" customWidth="1"/>
    <col min="10492" max="10492" width="13.8984375" style="92" customWidth="1"/>
    <col min="10493" max="10493" width="14.3984375" style="92" customWidth="1"/>
    <col min="10494" max="10494" width="12.69921875" style="92" customWidth="1"/>
    <col min="10495" max="10495" width="13.8984375" style="92" customWidth="1"/>
    <col min="10496" max="10496" width="14.3984375" style="92" customWidth="1"/>
    <col min="10497" max="10497" width="12.69921875" style="92" customWidth="1"/>
    <col min="10498" max="10500" width="7.3984375" style="92" customWidth="1"/>
    <col min="10501" max="10501" width="10.69921875" style="92" customWidth="1"/>
    <col min="10502" max="10734" width="9.09765625" style="92"/>
    <col min="10735" max="10735" width="6.59765625" style="92" customWidth="1"/>
    <col min="10736" max="10736" width="11.3984375" style="92" customWidth="1"/>
    <col min="10737" max="10737" width="6.8984375" style="92" customWidth="1"/>
    <col min="10738" max="10738" width="16.3984375" style="92" customWidth="1"/>
    <col min="10739" max="10739" width="14.09765625" style="92" customWidth="1"/>
    <col min="10740" max="10740" width="5.3984375" style="92" customWidth="1"/>
    <col min="10741" max="10741" width="44.8984375" style="92" customWidth="1"/>
    <col min="10742" max="10742" width="7.19921875" style="92" customWidth="1"/>
    <col min="10743" max="10743" width="6.3984375" style="92" customWidth="1"/>
    <col min="10744" max="10744" width="11.8984375" style="92" customWidth="1"/>
    <col min="10745" max="10745" width="14.59765625" style="92" customWidth="1"/>
    <col min="10746" max="10746" width="14.3984375" style="92" customWidth="1"/>
    <col min="10747" max="10747" width="12.69921875" style="92" customWidth="1"/>
    <col min="10748" max="10748" width="13.8984375" style="92" customWidth="1"/>
    <col min="10749" max="10749" width="14.3984375" style="92" customWidth="1"/>
    <col min="10750" max="10750" width="12.69921875" style="92" customWidth="1"/>
    <col min="10751" max="10751" width="13.8984375" style="92" customWidth="1"/>
    <col min="10752" max="10752" width="14.3984375" style="92" customWidth="1"/>
    <col min="10753" max="10753" width="12.69921875" style="92" customWidth="1"/>
    <col min="10754" max="10756" width="7.3984375" style="92" customWidth="1"/>
    <col min="10757" max="10757" width="10.69921875" style="92" customWidth="1"/>
    <col min="10758" max="10990" width="9.09765625" style="92"/>
    <col min="10991" max="10991" width="6.59765625" style="92" customWidth="1"/>
    <col min="10992" max="10992" width="11.3984375" style="92" customWidth="1"/>
    <col min="10993" max="10993" width="6.8984375" style="92" customWidth="1"/>
    <col min="10994" max="10994" width="16.3984375" style="92" customWidth="1"/>
    <col min="10995" max="10995" width="14.09765625" style="92" customWidth="1"/>
    <col min="10996" max="10996" width="5.3984375" style="92" customWidth="1"/>
    <col min="10997" max="10997" width="44.8984375" style="92" customWidth="1"/>
    <col min="10998" max="10998" width="7.19921875" style="92" customWidth="1"/>
    <col min="10999" max="10999" width="6.3984375" style="92" customWidth="1"/>
    <col min="11000" max="11000" width="11.8984375" style="92" customWidth="1"/>
    <col min="11001" max="11001" width="14.59765625" style="92" customWidth="1"/>
    <col min="11002" max="11002" width="14.3984375" style="92" customWidth="1"/>
    <col min="11003" max="11003" width="12.69921875" style="92" customWidth="1"/>
    <col min="11004" max="11004" width="13.8984375" style="92" customWidth="1"/>
    <col min="11005" max="11005" width="14.3984375" style="92" customWidth="1"/>
    <col min="11006" max="11006" width="12.69921875" style="92" customWidth="1"/>
    <col min="11007" max="11007" width="13.8984375" style="92" customWidth="1"/>
    <col min="11008" max="11008" width="14.3984375" style="92" customWidth="1"/>
    <col min="11009" max="11009" width="12.69921875" style="92" customWidth="1"/>
    <col min="11010" max="11012" width="7.3984375" style="92" customWidth="1"/>
    <col min="11013" max="11013" width="10.69921875" style="92" customWidth="1"/>
    <col min="11014" max="11246" width="9.09765625" style="92"/>
    <col min="11247" max="11247" width="6.59765625" style="92" customWidth="1"/>
    <col min="11248" max="11248" width="11.3984375" style="92" customWidth="1"/>
    <col min="11249" max="11249" width="6.8984375" style="92" customWidth="1"/>
    <col min="11250" max="11250" width="16.3984375" style="92" customWidth="1"/>
    <col min="11251" max="11251" width="14.09765625" style="92" customWidth="1"/>
    <col min="11252" max="11252" width="5.3984375" style="92" customWidth="1"/>
    <col min="11253" max="11253" width="44.8984375" style="92" customWidth="1"/>
    <col min="11254" max="11254" width="7.19921875" style="92" customWidth="1"/>
    <col min="11255" max="11255" width="6.3984375" style="92" customWidth="1"/>
    <col min="11256" max="11256" width="11.8984375" style="92" customWidth="1"/>
    <col min="11257" max="11257" width="14.59765625" style="92" customWidth="1"/>
    <col min="11258" max="11258" width="14.3984375" style="92" customWidth="1"/>
    <col min="11259" max="11259" width="12.69921875" style="92" customWidth="1"/>
    <col min="11260" max="11260" width="13.8984375" style="92" customWidth="1"/>
    <col min="11261" max="11261" width="14.3984375" style="92" customWidth="1"/>
    <col min="11262" max="11262" width="12.69921875" style="92" customWidth="1"/>
    <col min="11263" max="11263" width="13.8984375" style="92" customWidth="1"/>
    <col min="11264" max="11264" width="14.3984375" style="92" customWidth="1"/>
    <col min="11265" max="11265" width="12.69921875" style="92" customWidth="1"/>
    <col min="11266" max="11268" width="7.3984375" style="92" customWidth="1"/>
    <col min="11269" max="11269" width="10.69921875" style="92" customWidth="1"/>
    <col min="11270" max="11502" width="9.09765625" style="92"/>
    <col min="11503" max="11503" width="6.59765625" style="92" customWidth="1"/>
    <col min="11504" max="11504" width="11.3984375" style="92" customWidth="1"/>
    <col min="11505" max="11505" width="6.8984375" style="92" customWidth="1"/>
    <col min="11506" max="11506" width="16.3984375" style="92" customWidth="1"/>
    <col min="11507" max="11507" width="14.09765625" style="92" customWidth="1"/>
    <col min="11508" max="11508" width="5.3984375" style="92" customWidth="1"/>
    <col min="11509" max="11509" width="44.8984375" style="92" customWidth="1"/>
    <col min="11510" max="11510" width="7.19921875" style="92" customWidth="1"/>
    <col min="11511" max="11511" width="6.3984375" style="92" customWidth="1"/>
    <col min="11512" max="11512" width="11.8984375" style="92" customWidth="1"/>
    <col min="11513" max="11513" width="14.59765625" style="92" customWidth="1"/>
    <col min="11514" max="11514" width="14.3984375" style="92" customWidth="1"/>
    <col min="11515" max="11515" width="12.69921875" style="92" customWidth="1"/>
    <col min="11516" max="11516" width="13.8984375" style="92" customWidth="1"/>
    <col min="11517" max="11517" width="14.3984375" style="92" customWidth="1"/>
    <col min="11518" max="11518" width="12.69921875" style="92" customWidth="1"/>
    <col min="11519" max="11519" width="13.8984375" style="92" customWidth="1"/>
    <col min="11520" max="11520" width="14.3984375" style="92" customWidth="1"/>
    <col min="11521" max="11521" width="12.69921875" style="92" customWidth="1"/>
    <col min="11522" max="11524" width="7.3984375" style="92" customWidth="1"/>
    <col min="11525" max="11525" width="10.69921875" style="92" customWidth="1"/>
    <col min="11526" max="11758" width="9.09765625" style="92"/>
    <col min="11759" max="11759" width="6.59765625" style="92" customWidth="1"/>
    <col min="11760" max="11760" width="11.3984375" style="92" customWidth="1"/>
    <col min="11761" max="11761" width="6.8984375" style="92" customWidth="1"/>
    <col min="11762" max="11762" width="16.3984375" style="92" customWidth="1"/>
    <col min="11763" max="11763" width="14.09765625" style="92" customWidth="1"/>
    <col min="11764" max="11764" width="5.3984375" style="92" customWidth="1"/>
    <col min="11765" max="11765" width="44.8984375" style="92" customWidth="1"/>
    <col min="11766" max="11766" width="7.19921875" style="92" customWidth="1"/>
    <col min="11767" max="11767" width="6.3984375" style="92" customWidth="1"/>
    <col min="11768" max="11768" width="11.8984375" style="92" customWidth="1"/>
    <col min="11769" max="11769" width="14.59765625" style="92" customWidth="1"/>
    <col min="11770" max="11770" width="14.3984375" style="92" customWidth="1"/>
    <col min="11771" max="11771" width="12.69921875" style="92" customWidth="1"/>
    <col min="11772" max="11772" width="13.8984375" style="92" customWidth="1"/>
    <col min="11773" max="11773" width="14.3984375" style="92" customWidth="1"/>
    <col min="11774" max="11774" width="12.69921875" style="92" customWidth="1"/>
    <col min="11775" max="11775" width="13.8984375" style="92" customWidth="1"/>
    <col min="11776" max="11776" width="14.3984375" style="92" customWidth="1"/>
    <col min="11777" max="11777" width="12.69921875" style="92" customWidth="1"/>
    <col min="11778" max="11780" width="7.3984375" style="92" customWidth="1"/>
    <col min="11781" max="11781" width="10.69921875" style="92" customWidth="1"/>
    <col min="11782" max="12014" width="9.09765625" style="92"/>
    <col min="12015" max="12015" width="6.59765625" style="92" customWidth="1"/>
    <col min="12016" max="12016" width="11.3984375" style="92" customWidth="1"/>
    <col min="12017" max="12017" width="6.8984375" style="92" customWidth="1"/>
    <col min="12018" max="12018" width="16.3984375" style="92" customWidth="1"/>
    <col min="12019" max="12019" width="14.09765625" style="92" customWidth="1"/>
    <col min="12020" max="12020" width="5.3984375" style="92" customWidth="1"/>
    <col min="12021" max="12021" width="44.8984375" style="92" customWidth="1"/>
    <col min="12022" max="12022" width="7.19921875" style="92" customWidth="1"/>
    <col min="12023" max="12023" width="6.3984375" style="92" customWidth="1"/>
    <col min="12024" max="12024" width="11.8984375" style="92" customWidth="1"/>
    <col min="12025" max="12025" width="14.59765625" style="92" customWidth="1"/>
    <col min="12026" max="12026" width="14.3984375" style="92" customWidth="1"/>
    <col min="12027" max="12027" width="12.69921875" style="92" customWidth="1"/>
    <col min="12028" max="12028" width="13.8984375" style="92" customWidth="1"/>
    <col min="12029" max="12029" width="14.3984375" style="92" customWidth="1"/>
    <col min="12030" max="12030" width="12.69921875" style="92" customWidth="1"/>
    <col min="12031" max="12031" width="13.8984375" style="92" customWidth="1"/>
    <col min="12032" max="12032" width="14.3984375" style="92" customWidth="1"/>
    <col min="12033" max="12033" width="12.69921875" style="92" customWidth="1"/>
    <col min="12034" max="12036" width="7.3984375" style="92" customWidth="1"/>
    <col min="12037" max="12037" width="10.69921875" style="92" customWidth="1"/>
    <col min="12038" max="12270" width="9.09765625" style="92"/>
    <col min="12271" max="12271" width="6.59765625" style="92" customWidth="1"/>
    <col min="12272" max="12272" width="11.3984375" style="92" customWidth="1"/>
    <col min="12273" max="12273" width="6.8984375" style="92" customWidth="1"/>
    <col min="12274" max="12274" width="16.3984375" style="92" customWidth="1"/>
    <col min="12275" max="12275" width="14.09765625" style="92" customWidth="1"/>
    <col min="12276" max="12276" width="5.3984375" style="92" customWidth="1"/>
    <col min="12277" max="12277" width="44.8984375" style="92" customWidth="1"/>
    <col min="12278" max="12278" width="7.19921875" style="92" customWidth="1"/>
    <col min="12279" max="12279" width="6.3984375" style="92" customWidth="1"/>
    <col min="12280" max="12280" width="11.8984375" style="92" customWidth="1"/>
    <col min="12281" max="12281" width="14.59765625" style="92" customWidth="1"/>
    <col min="12282" max="12282" width="14.3984375" style="92" customWidth="1"/>
    <col min="12283" max="12283" width="12.69921875" style="92" customWidth="1"/>
    <col min="12284" max="12284" width="13.8984375" style="92" customWidth="1"/>
    <col min="12285" max="12285" width="14.3984375" style="92" customWidth="1"/>
    <col min="12286" max="12286" width="12.69921875" style="92" customWidth="1"/>
    <col min="12287" max="12287" width="13.8984375" style="92" customWidth="1"/>
    <col min="12288" max="12288" width="14.3984375" style="92" customWidth="1"/>
    <col min="12289" max="12289" width="12.69921875" style="92" customWidth="1"/>
    <col min="12290" max="12292" width="7.3984375" style="92" customWidth="1"/>
    <col min="12293" max="12293" width="10.69921875" style="92" customWidth="1"/>
    <col min="12294" max="12526" width="9.09765625" style="92"/>
    <col min="12527" max="12527" width="6.59765625" style="92" customWidth="1"/>
    <col min="12528" max="12528" width="11.3984375" style="92" customWidth="1"/>
    <col min="12529" max="12529" width="6.8984375" style="92" customWidth="1"/>
    <col min="12530" max="12530" width="16.3984375" style="92" customWidth="1"/>
    <col min="12531" max="12531" width="14.09765625" style="92" customWidth="1"/>
    <col min="12532" max="12532" width="5.3984375" style="92" customWidth="1"/>
    <col min="12533" max="12533" width="44.8984375" style="92" customWidth="1"/>
    <col min="12534" max="12534" width="7.19921875" style="92" customWidth="1"/>
    <col min="12535" max="12535" width="6.3984375" style="92" customWidth="1"/>
    <col min="12536" max="12536" width="11.8984375" style="92" customWidth="1"/>
    <col min="12537" max="12537" width="14.59765625" style="92" customWidth="1"/>
    <col min="12538" max="12538" width="14.3984375" style="92" customWidth="1"/>
    <col min="12539" max="12539" width="12.69921875" style="92" customWidth="1"/>
    <col min="12540" max="12540" width="13.8984375" style="92" customWidth="1"/>
    <col min="12541" max="12541" width="14.3984375" style="92" customWidth="1"/>
    <col min="12542" max="12542" width="12.69921875" style="92" customWidth="1"/>
    <col min="12543" max="12543" width="13.8984375" style="92" customWidth="1"/>
    <col min="12544" max="12544" width="14.3984375" style="92" customWidth="1"/>
    <col min="12545" max="12545" width="12.69921875" style="92" customWidth="1"/>
    <col min="12546" max="12548" width="7.3984375" style="92" customWidth="1"/>
    <col min="12549" max="12549" width="10.69921875" style="92" customWidth="1"/>
    <col min="12550" max="12782" width="9.09765625" style="92"/>
    <col min="12783" max="12783" width="6.59765625" style="92" customWidth="1"/>
    <col min="12784" max="12784" width="11.3984375" style="92" customWidth="1"/>
    <col min="12785" max="12785" width="6.8984375" style="92" customWidth="1"/>
    <col min="12786" max="12786" width="16.3984375" style="92" customWidth="1"/>
    <col min="12787" max="12787" width="14.09765625" style="92" customWidth="1"/>
    <col min="12788" max="12788" width="5.3984375" style="92" customWidth="1"/>
    <col min="12789" max="12789" width="44.8984375" style="92" customWidth="1"/>
    <col min="12790" max="12790" width="7.19921875" style="92" customWidth="1"/>
    <col min="12791" max="12791" width="6.3984375" style="92" customWidth="1"/>
    <col min="12792" max="12792" width="11.8984375" style="92" customWidth="1"/>
    <col min="12793" max="12793" width="14.59765625" style="92" customWidth="1"/>
    <col min="12794" max="12794" width="14.3984375" style="92" customWidth="1"/>
    <col min="12795" max="12795" width="12.69921875" style="92" customWidth="1"/>
    <col min="12796" max="12796" width="13.8984375" style="92" customWidth="1"/>
    <col min="12797" max="12797" width="14.3984375" style="92" customWidth="1"/>
    <col min="12798" max="12798" width="12.69921875" style="92" customWidth="1"/>
    <col min="12799" max="12799" width="13.8984375" style="92" customWidth="1"/>
    <col min="12800" max="12800" width="14.3984375" style="92" customWidth="1"/>
    <col min="12801" max="12801" width="12.69921875" style="92" customWidth="1"/>
    <col min="12802" max="12804" width="7.3984375" style="92" customWidth="1"/>
    <col min="12805" max="12805" width="10.69921875" style="92" customWidth="1"/>
    <col min="12806" max="13038" width="9.09765625" style="92"/>
    <col min="13039" max="13039" width="6.59765625" style="92" customWidth="1"/>
    <col min="13040" max="13040" width="11.3984375" style="92" customWidth="1"/>
    <col min="13041" max="13041" width="6.8984375" style="92" customWidth="1"/>
    <col min="13042" max="13042" width="16.3984375" style="92" customWidth="1"/>
    <col min="13043" max="13043" width="14.09765625" style="92" customWidth="1"/>
    <col min="13044" max="13044" width="5.3984375" style="92" customWidth="1"/>
    <col min="13045" max="13045" width="44.8984375" style="92" customWidth="1"/>
    <col min="13046" max="13046" width="7.19921875" style="92" customWidth="1"/>
    <col min="13047" max="13047" width="6.3984375" style="92" customWidth="1"/>
    <col min="13048" max="13048" width="11.8984375" style="92" customWidth="1"/>
    <col min="13049" max="13049" width="14.59765625" style="92" customWidth="1"/>
    <col min="13050" max="13050" width="14.3984375" style="92" customWidth="1"/>
    <col min="13051" max="13051" width="12.69921875" style="92" customWidth="1"/>
    <col min="13052" max="13052" width="13.8984375" style="92" customWidth="1"/>
    <col min="13053" max="13053" width="14.3984375" style="92" customWidth="1"/>
    <col min="13054" max="13054" width="12.69921875" style="92" customWidth="1"/>
    <col min="13055" max="13055" width="13.8984375" style="92" customWidth="1"/>
    <col min="13056" max="13056" width="14.3984375" style="92" customWidth="1"/>
    <col min="13057" max="13057" width="12.69921875" style="92" customWidth="1"/>
    <col min="13058" max="13060" width="7.3984375" style="92" customWidth="1"/>
    <col min="13061" max="13061" width="10.69921875" style="92" customWidth="1"/>
    <col min="13062" max="13294" width="9.09765625" style="92"/>
    <col min="13295" max="13295" width="6.59765625" style="92" customWidth="1"/>
    <col min="13296" max="13296" width="11.3984375" style="92" customWidth="1"/>
    <col min="13297" max="13297" width="6.8984375" style="92" customWidth="1"/>
    <col min="13298" max="13298" width="16.3984375" style="92" customWidth="1"/>
    <col min="13299" max="13299" width="14.09765625" style="92" customWidth="1"/>
    <col min="13300" max="13300" width="5.3984375" style="92" customWidth="1"/>
    <col min="13301" max="13301" width="44.8984375" style="92" customWidth="1"/>
    <col min="13302" max="13302" width="7.19921875" style="92" customWidth="1"/>
    <col min="13303" max="13303" width="6.3984375" style="92" customWidth="1"/>
    <col min="13304" max="13304" width="11.8984375" style="92" customWidth="1"/>
    <col min="13305" max="13305" width="14.59765625" style="92" customWidth="1"/>
    <col min="13306" max="13306" width="14.3984375" style="92" customWidth="1"/>
    <col min="13307" max="13307" width="12.69921875" style="92" customWidth="1"/>
    <col min="13308" max="13308" width="13.8984375" style="92" customWidth="1"/>
    <col min="13309" max="13309" width="14.3984375" style="92" customWidth="1"/>
    <col min="13310" max="13310" width="12.69921875" style="92" customWidth="1"/>
    <col min="13311" max="13311" width="13.8984375" style="92" customWidth="1"/>
    <col min="13312" max="13312" width="14.3984375" style="92" customWidth="1"/>
    <col min="13313" max="13313" width="12.69921875" style="92" customWidth="1"/>
    <col min="13314" max="13316" width="7.3984375" style="92" customWidth="1"/>
    <col min="13317" max="13317" width="10.69921875" style="92" customWidth="1"/>
    <col min="13318" max="13550" width="9.09765625" style="92"/>
    <col min="13551" max="13551" width="6.59765625" style="92" customWidth="1"/>
    <col min="13552" max="13552" width="11.3984375" style="92" customWidth="1"/>
    <col min="13553" max="13553" width="6.8984375" style="92" customWidth="1"/>
    <col min="13554" max="13554" width="16.3984375" style="92" customWidth="1"/>
    <col min="13555" max="13555" width="14.09765625" style="92" customWidth="1"/>
    <col min="13556" max="13556" width="5.3984375" style="92" customWidth="1"/>
    <col min="13557" max="13557" width="44.8984375" style="92" customWidth="1"/>
    <col min="13558" max="13558" width="7.19921875" style="92" customWidth="1"/>
    <col min="13559" max="13559" width="6.3984375" style="92" customWidth="1"/>
    <col min="13560" max="13560" width="11.8984375" style="92" customWidth="1"/>
    <col min="13561" max="13561" width="14.59765625" style="92" customWidth="1"/>
    <col min="13562" max="13562" width="14.3984375" style="92" customWidth="1"/>
    <col min="13563" max="13563" width="12.69921875" style="92" customWidth="1"/>
    <col min="13564" max="13564" width="13.8984375" style="92" customWidth="1"/>
    <col min="13565" max="13565" width="14.3984375" style="92" customWidth="1"/>
    <col min="13566" max="13566" width="12.69921875" style="92" customWidth="1"/>
    <col min="13567" max="13567" width="13.8984375" style="92" customWidth="1"/>
    <col min="13568" max="13568" width="14.3984375" style="92" customWidth="1"/>
    <col min="13569" max="13569" width="12.69921875" style="92" customWidth="1"/>
    <col min="13570" max="13572" width="7.3984375" style="92" customWidth="1"/>
    <col min="13573" max="13573" width="10.69921875" style="92" customWidth="1"/>
    <col min="13574" max="13806" width="9.09765625" style="92"/>
    <col min="13807" max="13807" width="6.59765625" style="92" customWidth="1"/>
    <col min="13808" max="13808" width="11.3984375" style="92" customWidth="1"/>
    <col min="13809" max="13809" width="6.8984375" style="92" customWidth="1"/>
    <col min="13810" max="13810" width="16.3984375" style="92" customWidth="1"/>
    <col min="13811" max="13811" width="14.09765625" style="92" customWidth="1"/>
    <col min="13812" max="13812" width="5.3984375" style="92" customWidth="1"/>
    <col min="13813" max="13813" width="44.8984375" style="92" customWidth="1"/>
    <col min="13814" max="13814" width="7.19921875" style="92" customWidth="1"/>
    <col min="13815" max="13815" width="6.3984375" style="92" customWidth="1"/>
    <col min="13816" max="13816" width="11.8984375" style="92" customWidth="1"/>
    <col min="13817" max="13817" width="14.59765625" style="92" customWidth="1"/>
    <col min="13818" max="13818" width="14.3984375" style="92" customWidth="1"/>
    <col min="13819" max="13819" width="12.69921875" style="92" customWidth="1"/>
    <col min="13820" max="13820" width="13.8984375" style="92" customWidth="1"/>
    <col min="13821" max="13821" width="14.3984375" style="92" customWidth="1"/>
    <col min="13822" max="13822" width="12.69921875" style="92" customWidth="1"/>
    <col min="13823" max="13823" width="13.8984375" style="92" customWidth="1"/>
    <col min="13824" max="13824" width="14.3984375" style="92" customWidth="1"/>
    <col min="13825" max="13825" width="12.69921875" style="92" customWidth="1"/>
    <col min="13826" max="13828" width="7.3984375" style="92" customWidth="1"/>
    <col min="13829" max="13829" width="10.69921875" style="92" customWidth="1"/>
    <col min="13830" max="14062" width="9.09765625" style="92"/>
    <col min="14063" max="14063" width="6.59765625" style="92" customWidth="1"/>
    <col min="14064" max="14064" width="11.3984375" style="92" customWidth="1"/>
    <col min="14065" max="14065" width="6.8984375" style="92" customWidth="1"/>
    <col min="14066" max="14066" width="16.3984375" style="92" customWidth="1"/>
    <col min="14067" max="14067" width="14.09765625" style="92" customWidth="1"/>
    <col min="14068" max="14068" width="5.3984375" style="92" customWidth="1"/>
    <col min="14069" max="14069" width="44.8984375" style="92" customWidth="1"/>
    <col min="14070" max="14070" width="7.19921875" style="92" customWidth="1"/>
    <col min="14071" max="14071" width="6.3984375" style="92" customWidth="1"/>
    <col min="14072" max="14072" width="11.8984375" style="92" customWidth="1"/>
    <col min="14073" max="14073" width="14.59765625" style="92" customWidth="1"/>
    <col min="14074" max="14074" width="14.3984375" style="92" customWidth="1"/>
    <col min="14075" max="14075" width="12.69921875" style="92" customWidth="1"/>
    <col min="14076" max="14076" width="13.8984375" style="92" customWidth="1"/>
    <col min="14077" max="14077" width="14.3984375" style="92" customWidth="1"/>
    <col min="14078" max="14078" width="12.69921875" style="92" customWidth="1"/>
    <col min="14079" max="14079" width="13.8984375" style="92" customWidth="1"/>
    <col min="14080" max="14080" width="14.3984375" style="92" customWidth="1"/>
    <col min="14081" max="14081" width="12.69921875" style="92" customWidth="1"/>
    <col min="14082" max="14084" width="7.3984375" style="92" customWidth="1"/>
    <col min="14085" max="14085" width="10.69921875" style="92" customWidth="1"/>
    <col min="14086" max="14318" width="9.09765625" style="92"/>
    <col min="14319" max="14319" width="6.59765625" style="92" customWidth="1"/>
    <col min="14320" max="14320" width="11.3984375" style="92" customWidth="1"/>
    <col min="14321" max="14321" width="6.8984375" style="92" customWidth="1"/>
    <col min="14322" max="14322" width="16.3984375" style="92" customWidth="1"/>
    <col min="14323" max="14323" width="14.09765625" style="92" customWidth="1"/>
    <col min="14324" max="14324" width="5.3984375" style="92" customWidth="1"/>
    <col min="14325" max="14325" width="44.8984375" style="92" customWidth="1"/>
    <col min="14326" max="14326" width="7.19921875" style="92" customWidth="1"/>
    <col min="14327" max="14327" width="6.3984375" style="92" customWidth="1"/>
    <col min="14328" max="14328" width="11.8984375" style="92" customWidth="1"/>
    <col min="14329" max="14329" width="14.59765625" style="92" customWidth="1"/>
    <col min="14330" max="14330" width="14.3984375" style="92" customWidth="1"/>
    <col min="14331" max="14331" width="12.69921875" style="92" customWidth="1"/>
    <col min="14332" max="14332" width="13.8984375" style="92" customWidth="1"/>
    <col min="14333" max="14333" width="14.3984375" style="92" customWidth="1"/>
    <col min="14334" max="14334" width="12.69921875" style="92" customWidth="1"/>
    <col min="14335" max="14335" width="13.8984375" style="92" customWidth="1"/>
    <col min="14336" max="14336" width="14.3984375" style="92" customWidth="1"/>
    <col min="14337" max="14337" width="12.69921875" style="92" customWidth="1"/>
    <col min="14338" max="14340" width="7.3984375" style="92" customWidth="1"/>
    <col min="14341" max="14341" width="10.69921875" style="92" customWidth="1"/>
    <col min="14342" max="14574" width="9.09765625" style="92"/>
    <col min="14575" max="14575" width="6.59765625" style="92" customWidth="1"/>
    <col min="14576" max="14576" width="11.3984375" style="92" customWidth="1"/>
    <col min="14577" max="14577" width="6.8984375" style="92" customWidth="1"/>
    <col min="14578" max="14578" width="16.3984375" style="92" customWidth="1"/>
    <col min="14579" max="14579" width="14.09765625" style="92" customWidth="1"/>
    <col min="14580" max="14580" width="5.3984375" style="92" customWidth="1"/>
    <col min="14581" max="14581" width="44.8984375" style="92" customWidth="1"/>
    <col min="14582" max="14582" width="7.19921875" style="92" customWidth="1"/>
    <col min="14583" max="14583" width="6.3984375" style="92" customWidth="1"/>
    <col min="14584" max="14584" width="11.8984375" style="92" customWidth="1"/>
    <col min="14585" max="14585" width="14.59765625" style="92" customWidth="1"/>
    <col min="14586" max="14586" width="14.3984375" style="92" customWidth="1"/>
    <col min="14587" max="14587" width="12.69921875" style="92" customWidth="1"/>
    <col min="14588" max="14588" width="13.8984375" style="92" customWidth="1"/>
    <col min="14589" max="14589" width="14.3984375" style="92" customWidth="1"/>
    <col min="14590" max="14590" width="12.69921875" style="92" customWidth="1"/>
    <col min="14591" max="14591" width="13.8984375" style="92" customWidth="1"/>
    <col min="14592" max="14592" width="14.3984375" style="92" customWidth="1"/>
    <col min="14593" max="14593" width="12.69921875" style="92" customWidth="1"/>
    <col min="14594" max="14596" width="7.3984375" style="92" customWidth="1"/>
    <col min="14597" max="14597" width="10.69921875" style="92" customWidth="1"/>
    <col min="14598" max="14830" width="9.09765625" style="92"/>
    <col min="14831" max="14831" width="6.59765625" style="92" customWidth="1"/>
    <col min="14832" max="14832" width="11.3984375" style="92" customWidth="1"/>
    <col min="14833" max="14833" width="6.8984375" style="92" customWidth="1"/>
    <col min="14834" max="14834" width="16.3984375" style="92" customWidth="1"/>
    <col min="14835" max="14835" width="14.09765625" style="92" customWidth="1"/>
    <col min="14836" max="14836" width="5.3984375" style="92" customWidth="1"/>
    <col min="14837" max="14837" width="44.8984375" style="92" customWidth="1"/>
    <col min="14838" max="14838" width="7.19921875" style="92" customWidth="1"/>
    <col min="14839" max="14839" width="6.3984375" style="92" customWidth="1"/>
    <col min="14840" max="14840" width="11.8984375" style="92" customWidth="1"/>
    <col min="14841" max="14841" width="14.59765625" style="92" customWidth="1"/>
    <col min="14842" max="14842" width="14.3984375" style="92" customWidth="1"/>
    <col min="14843" max="14843" width="12.69921875" style="92" customWidth="1"/>
    <col min="14844" max="14844" width="13.8984375" style="92" customWidth="1"/>
    <col min="14845" max="14845" width="14.3984375" style="92" customWidth="1"/>
    <col min="14846" max="14846" width="12.69921875" style="92" customWidth="1"/>
    <col min="14847" max="14847" width="13.8984375" style="92" customWidth="1"/>
    <col min="14848" max="14848" width="14.3984375" style="92" customWidth="1"/>
    <col min="14849" max="14849" width="12.69921875" style="92" customWidth="1"/>
    <col min="14850" max="14852" width="7.3984375" style="92" customWidth="1"/>
    <col min="14853" max="14853" width="10.69921875" style="92" customWidth="1"/>
    <col min="14854" max="15086" width="9.09765625" style="92"/>
    <col min="15087" max="15087" width="6.59765625" style="92" customWidth="1"/>
    <col min="15088" max="15088" width="11.3984375" style="92" customWidth="1"/>
    <col min="15089" max="15089" width="6.8984375" style="92" customWidth="1"/>
    <col min="15090" max="15090" width="16.3984375" style="92" customWidth="1"/>
    <col min="15091" max="15091" width="14.09765625" style="92" customWidth="1"/>
    <col min="15092" max="15092" width="5.3984375" style="92" customWidth="1"/>
    <col min="15093" max="15093" width="44.8984375" style="92" customWidth="1"/>
    <col min="15094" max="15094" width="7.19921875" style="92" customWidth="1"/>
    <col min="15095" max="15095" width="6.3984375" style="92" customWidth="1"/>
    <col min="15096" max="15096" width="11.8984375" style="92" customWidth="1"/>
    <col min="15097" max="15097" width="14.59765625" style="92" customWidth="1"/>
    <col min="15098" max="15098" width="14.3984375" style="92" customWidth="1"/>
    <col min="15099" max="15099" width="12.69921875" style="92" customWidth="1"/>
    <col min="15100" max="15100" width="13.8984375" style="92" customWidth="1"/>
    <col min="15101" max="15101" width="14.3984375" style="92" customWidth="1"/>
    <col min="15102" max="15102" width="12.69921875" style="92" customWidth="1"/>
    <col min="15103" max="15103" width="13.8984375" style="92" customWidth="1"/>
    <col min="15104" max="15104" width="14.3984375" style="92" customWidth="1"/>
    <col min="15105" max="15105" width="12.69921875" style="92" customWidth="1"/>
    <col min="15106" max="15108" width="7.3984375" style="92" customWidth="1"/>
    <col min="15109" max="15109" width="10.69921875" style="92" customWidth="1"/>
    <col min="15110" max="15342" width="9.09765625" style="92"/>
    <col min="15343" max="15343" width="6.59765625" style="92" customWidth="1"/>
    <col min="15344" max="15344" width="11.3984375" style="92" customWidth="1"/>
    <col min="15345" max="15345" width="6.8984375" style="92" customWidth="1"/>
    <col min="15346" max="15346" width="16.3984375" style="92" customWidth="1"/>
    <col min="15347" max="15347" width="14.09765625" style="92" customWidth="1"/>
    <col min="15348" max="15348" width="5.3984375" style="92" customWidth="1"/>
    <col min="15349" max="15349" width="44.8984375" style="92" customWidth="1"/>
    <col min="15350" max="15350" width="7.19921875" style="92" customWidth="1"/>
    <col min="15351" max="15351" width="6.3984375" style="92" customWidth="1"/>
    <col min="15352" max="15352" width="11.8984375" style="92" customWidth="1"/>
    <col min="15353" max="15353" width="14.59765625" style="92" customWidth="1"/>
    <col min="15354" max="15354" width="14.3984375" style="92" customWidth="1"/>
    <col min="15355" max="15355" width="12.69921875" style="92" customWidth="1"/>
    <col min="15356" max="15356" width="13.8984375" style="92" customWidth="1"/>
    <col min="15357" max="15357" width="14.3984375" style="92" customWidth="1"/>
    <col min="15358" max="15358" width="12.69921875" style="92" customWidth="1"/>
    <col min="15359" max="15359" width="13.8984375" style="92" customWidth="1"/>
    <col min="15360" max="15360" width="14.3984375" style="92" customWidth="1"/>
    <col min="15361" max="15361" width="12.69921875" style="92" customWidth="1"/>
    <col min="15362" max="15364" width="7.3984375" style="92" customWidth="1"/>
    <col min="15365" max="15365" width="10.69921875" style="92" customWidth="1"/>
    <col min="15366" max="15598" width="9.09765625" style="92"/>
    <col min="15599" max="15599" width="6.59765625" style="92" customWidth="1"/>
    <col min="15600" max="15600" width="11.3984375" style="92" customWidth="1"/>
    <col min="15601" max="15601" width="6.8984375" style="92" customWidth="1"/>
    <col min="15602" max="15602" width="16.3984375" style="92" customWidth="1"/>
    <col min="15603" max="15603" width="14.09765625" style="92" customWidth="1"/>
    <col min="15604" max="15604" width="5.3984375" style="92" customWidth="1"/>
    <col min="15605" max="15605" width="44.8984375" style="92" customWidth="1"/>
    <col min="15606" max="15606" width="7.19921875" style="92" customWidth="1"/>
    <col min="15607" max="15607" width="6.3984375" style="92" customWidth="1"/>
    <col min="15608" max="15608" width="11.8984375" style="92" customWidth="1"/>
    <col min="15609" max="15609" width="14.59765625" style="92" customWidth="1"/>
    <col min="15610" max="15610" width="14.3984375" style="92" customWidth="1"/>
    <col min="15611" max="15611" width="12.69921875" style="92" customWidth="1"/>
    <col min="15612" max="15612" width="13.8984375" style="92" customWidth="1"/>
    <col min="15613" max="15613" width="14.3984375" style="92" customWidth="1"/>
    <col min="15614" max="15614" width="12.69921875" style="92" customWidth="1"/>
    <col min="15615" max="15615" width="13.8984375" style="92" customWidth="1"/>
    <col min="15616" max="15616" width="14.3984375" style="92" customWidth="1"/>
    <col min="15617" max="15617" width="12.69921875" style="92" customWidth="1"/>
    <col min="15618" max="15620" width="7.3984375" style="92" customWidth="1"/>
    <col min="15621" max="15621" width="10.69921875" style="92" customWidth="1"/>
    <col min="15622" max="15854" width="9.09765625" style="92"/>
    <col min="15855" max="15855" width="6.59765625" style="92" customWidth="1"/>
    <col min="15856" max="15856" width="11.3984375" style="92" customWidth="1"/>
    <col min="15857" max="15857" width="6.8984375" style="92" customWidth="1"/>
    <col min="15858" max="15858" width="16.3984375" style="92" customWidth="1"/>
    <col min="15859" max="15859" width="14.09765625" style="92" customWidth="1"/>
    <col min="15860" max="15860" width="5.3984375" style="92" customWidth="1"/>
    <col min="15861" max="15861" width="44.8984375" style="92" customWidth="1"/>
    <col min="15862" max="15862" width="7.19921875" style="92" customWidth="1"/>
    <col min="15863" max="15863" width="6.3984375" style="92" customWidth="1"/>
    <col min="15864" max="15864" width="11.8984375" style="92" customWidth="1"/>
    <col min="15865" max="15865" width="14.59765625" style="92" customWidth="1"/>
    <col min="15866" max="15866" width="14.3984375" style="92" customWidth="1"/>
    <col min="15867" max="15867" width="12.69921875" style="92" customWidth="1"/>
    <col min="15868" max="15868" width="13.8984375" style="92" customWidth="1"/>
    <col min="15869" max="15869" width="14.3984375" style="92" customWidth="1"/>
    <col min="15870" max="15870" width="12.69921875" style="92" customWidth="1"/>
    <col min="15871" max="15871" width="13.8984375" style="92" customWidth="1"/>
    <col min="15872" max="15872" width="14.3984375" style="92" customWidth="1"/>
    <col min="15873" max="15873" width="12.69921875" style="92" customWidth="1"/>
    <col min="15874" max="15876" width="7.3984375" style="92" customWidth="1"/>
    <col min="15877" max="15877" width="10.69921875" style="92" customWidth="1"/>
    <col min="15878" max="16110" width="9.09765625" style="92"/>
    <col min="16111" max="16111" width="6.59765625" style="92" customWidth="1"/>
    <col min="16112" max="16112" width="11.3984375" style="92" customWidth="1"/>
    <col min="16113" max="16113" width="6.8984375" style="92" customWidth="1"/>
    <col min="16114" max="16114" width="16.3984375" style="92" customWidth="1"/>
    <col min="16115" max="16115" width="14.09765625" style="92" customWidth="1"/>
    <col min="16116" max="16116" width="5.3984375" style="92" customWidth="1"/>
    <col min="16117" max="16117" width="44.8984375" style="92" customWidth="1"/>
    <col min="16118" max="16118" width="7.19921875" style="92" customWidth="1"/>
    <col min="16119" max="16119" width="6.3984375" style="92" customWidth="1"/>
    <col min="16120" max="16120" width="11.8984375" style="92" customWidth="1"/>
    <col min="16121" max="16121" width="14.59765625" style="92" customWidth="1"/>
    <col min="16122" max="16122" width="14.3984375" style="92" customWidth="1"/>
    <col min="16123" max="16123" width="12.69921875" style="92" customWidth="1"/>
    <col min="16124" max="16124" width="13.8984375" style="92" customWidth="1"/>
    <col min="16125" max="16125" width="14.3984375" style="92" customWidth="1"/>
    <col min="16126" max="16126" width="12.69921875" style="92" customWidth="1"/>
    <col min="16127" max="16127" width="13.8984375" style="92" customWidth="1"/>
    <col min="16128" max="16128" width="14.3984375" style="92" customWidth="1"/>
    <col min="16129" max="16129" width="12.69921875" style="92" customWidth="1"/>
    <col min="16130" max="16132" width="7.3984375" style="92" customWidth="1"/>
    <col min="16133" max="16133" width="10.69921875" style="92" customWidth="1"/>
    <col min="16134" max="16383" width="9.09765625" style="92"/>
    <col min="16384" max="16384" width="9.09765625" style="92" customWidth="1"/>
  </cols>
  <sheetData>
    <row r="1" spans="1:18" x14ac:dyDescent="0.7">
      <c r="A1" s="355" t="s">
        <v>583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88" t="s">
        <v>584</v>
      </c>
      <c r="N1" s="89"/>
      <c r="O1" s="89"/>
      <c r="P1" s="89"/>
    </row>
    <row r="2" spans="1:18" ht="24" customHeight="1" x14ac:dyDescent="0.7">
      <c r="A2" s="356" t="str">
        <f>'1.สรุปรายงานการส่งงบ '!A3:H3</f>
        <v xml:space="preserve">สำหรับเดือน มิถุนายน   ปีงบประมาณ 2565 (ข้อมูล ณ วันที่ 26 กรกฎาคม 2565 เวลา 09.30 น.) 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93"/>
      <c r="N2" s="94"/>
      <c r="O2" s="94"/>
      <c r="P2" s="94"/>
    </row>
    <row r="3" spans="1:18" s="95" customFormat="1" ht="36.75" customHeight="1" x14ac:dyDescent="0.25">
      <c r="A3" s="363" t="s">
        <v>51</v>
      </c>
      <c r="B3" s="363" t="s">
        <v>149</v>
      </c>
      <c r="C3" s="363" t="s">
        <v>150</v>
      </c>
      <c r="D3" s="363" t="s">
        <v>151</v>
      </c>
      <c r="E3" s="363" t="s">
        <v>63</v>
      </c>
      <c r="F3" s="363" t="s">
        <v>152</v>
      </c>
      <c r="G3" s="363" t="s">
        <v>153</v>
      </c>
      <c r="H3" s="375" t="s">
        <v>154</v>
      </c>
      <c r="I3" s="363" t="s">
        <v>155</v>
      </c>
      <c r="J3" s="372" t="s">
        <v>156</v>
      </c>
      <c r="K3" s="373" t="s">
        <v>157</v>
      </c>
      <c r="L3" s="365" t="s">
        <v>579</v>
      </c>
      <c r="M3" s="365" t="s">
        <v>10</v>
      </c>
      <c r="N3" s="368" t="s">
        <v>158</v>
      </c>
      <c r="O3" s="369"/>
      <c r="P3" s="370"/>
      <c r="Q3" s="371" t="s">
        <v>11</v>
      </c>
      <c r="R3" s="367" t="s">
        <v>582</v>
      </c>
    </row>
    <row r="4" spans="1:18" s="95" customFormat="1" ht="55.8" customHeight="1" x14ac:dyDescent="0.25">
      <c r="A4" s="364"/>
      <c r="B4" s="364"/>
      <c r="C4" s="364"/>
      <c r="D4" s="364"/>
      <c r="E4" s="364"/>
      <c r="F4" s="364"/>
      <c r="G4" s="364"/>
      <c r="H4" s="376"/>
      <c r="I4" s="364"/>
      <c r="J4" s="372"/>
      <c r="K4" s="374"/>
      <c r="L4" s="366"/>
      <c r="M4" s="366"/>
      <c r="N4" s="96" t="s">
        <v>159</v>
      </c>
      <c r="O4" s="96" t="s">
        <v>160</v>
      </c>
      <c r="P4" s="96" t="s">
        <v>53</v>
      </c>
      <c r="Q4" s="371"/>
      <c r="R4" s="367"/>
    </row>
    <row r="5" spans="1:18" ht="24.6" customHeight="1" x14ac:dyDescent="0.7">
      <c r="A5" s="97">
        <v>1</v>
      </c>
      <c r="B5" s="98" t="s">
        <v>45</v>
      </c>
      <c r="C5" s="98" t="s">
        <v>161</v>
      </c>
      <c r="D5" s="98" t="s">
        <v>1401</v>
      </c>
      <c r="E5" s="98" t="s">
        <v>162</v>
      </c>
      <c r="F5" s="98" t="s">
        <v>163</v>
      </c>
      <c r="G5" s="98" t="s">
        <v>164</v>
      </c>
      <c r="H5" s="99"/>
      <c r="I5" s="97"/>
      <c r="J5" s="100"/>
      <c r="K5" s="101"/>
      <c r="L5" s="102"/>
      <c r="M5" s="102"/>
      <c r="N5" s="98"/>
      <c r="O5" s="98"/>
      <c r="P5" s="98"/>
    </row>
    <row r="6" spans="1:18" ht="24.6" customHeight="1" x14ac:dyDescent="0.7">
      <c r="A6" s="97">
        <v>2</v>
      </c>
      <c r="B6" s="98" t="s">
        <v>45</v>
      </c>
      <c r="C6" s="98" t="s">
        <v>165</v>
      </c>
      <c r="D6" s="98" t="s">
        <v>1401</v>
      </c>
      <c r="E6" s="98" t="s">
        <v>162</v>
      </c>
      <c r="F6" s="98" t="s">
        <v>166</v>
      </c>
      <c r="G6" s="98" t="s">
        <v>1415</v>
      </c>
      <c r="H6" s="99">
        <v>8185</v>
      </c>
      <c r="I6" s="97">
        <v>5</v>
      </c>
      <c r="J6" s="100">
        <f>บึงกาฬ!F10</f>
        <v>1656857.61</v>
      </c>
      <c r="K6" s="101">
        <f>บึงกาฬ!AK10</f>
        <v>1179138.71</v>
      </c>
      <c r="L6" s="102">
        <f>บึงกาฬ!AL10</f>
        <v>3377630.54</v>
      </c>
      <c r="M6" s="102">
        <f>บึงกาฬ!AM10</f>
        <v>3588908.0700000003</v>
      </c>
      <c r="N6" s="98"/>
      <c r="O6" s="98"/>
      <c r="P6" s="98"/>
      <c r="Q6" s="90">
        <f>L6-M6</f>
        <v>-211277.53000000026</v>
      </c>
      <c r="R6" s="91">
        <f>L6/H6</f>
        <v>412.66103115455104</v>
      </c>
    </row>
    <row r="7" spans="1:18" ht="24.6" customHeight="1" x14ac:dyDescent="0.7">
      <c r="A7" s="97">
        <v>3</v>
      </c>
      <c r="B7" s="98" t="s">
        <v>45</v>
      </c>
      <c r="C7" s="98" t="s">
        <v>168</v>
      </c>
      <c r="D7" s="98" t="s">
        <v>1401</v>
      </c>
      <c r="E7" s="98" t="s">
        <v>162</v>
      </c>
      <c r="F7" s="98" t="s">
        <v>166</v>
      </c>
      <c r="G7" s="98" t="s">
        <v>169</v>
      </c>
      <c r="H7" s="99">
        <v>4332</v>
      </c>
      <c r="I7" s="97">
        <v>3</v>
      </c>
      <c r="J7" s="100">
        <f>บึงกาฬ!F11</f>
        <v>1466622.44</v>
      </c>
      <c r="K7" s="101">
        <f>บึงกาฬ!AK11</f>
        <v>1485228.91</v>
      </c>
      <c r="L7" s="102">
        <f>บึงกาฬ!AL11</f>
        <v>2795423.1</v>
      </c>
      <c r="M7" s="102">
        <f>บึงกาฬ!AM11</f>
        <v>2296577.41</v>
      </c>
      <c r="N7" s="98"/>
      <c r="O7" s="98"/>
      <c r="P7" s="98"/>
      <c r="Q7" s="90">
        <f t="shared" ref="Q7:Q70" si="0">L7-M7</f>
        <v>498845.68999999994</v>
      </c>
      <c r="R7" s="91">
        <f t="shared" ref="R7:R70" si="1">L7/H7</f>
        <v>645.29619113573415</v>
      </c>
    </row>
    <row r="8" spans="1:18" ht="24.6" customHeight="1" x14ac:dyDescent="0.7">
      <c r="A8" s="97">
        <v>4</v>
      </c>
      <c r="B8" s="98" t="s">
        <v>45</v>
      </c>
      <c r="C8" s="98" t="s">
        <v>170</v>
      </c>
      <c r="D8" s="98" t="s">
        <v>1401</v>
      </c>
      <c r="E8" s="98" t="s">
        <v>162</v>
      </c>
      <c r="F8" s="98" t="s">
        <v>166</v>
      </c>
      <c r="G8" s="98" t="s">
        <v>171</v>
      </c>
      <c r="H8" s="99">
        <v>2987</v>
      </c>
      <c r="I8" s="97">
        <v>2</v>
      </c>
      <c r="J8" s="100">
        <f>บึงกาฬ!F12</f>
        <v>562131.42000000004</v>
      </c>
      <c r="K8" s="101">
        <f>บึงกาฬ!AK12</f>
        <v>917416.78000000014</v>
      </c>
      <c r="L8" s="102">
        <f>บึงกาฬ!AL12</f>
        <v>3383408</v>
      </c>
      <c r="M8" s="102">
        <f>บึงกาฬ!AM12</f>
        <v>2597299.4900000002</v>
      </c>
      <c r="N8" s="98"/>
      <c r="O8" s="98"/>
      <c r="P8" s="98"/>
      <c r="Q8" s="90">
        <f t="shared" si="0"/>
        <v>786108.50999999978</v>
      </c>
      <c r="R8" s="91">
        <f t="shared" si="1"/>
        <v>1132.7110813525276</v>
      </c>
    </row>
    <row r="9" spans="1:18" ht="24.6" customHeight="1" x14ac:dyDescent="0.7">
      <c r="A9" s="97">
        <v>5</v>
      </c>
      <c r="B9" s="98" t="s">
        <v>45</v>
      </c>
      <c r="C9" s="98" t="s">
        <v>172</v>
      </c>
      <c r="D9" s="98" t="s">
        <v>1401</v>
      </c>
      <c r="E9" s="98" t="s">
        <v>162</v>
      </c>
      <c r="F9" s="98" t="s">
        <v>166</v>
      </c>
      <c r="G9" s="98" t="s">
        <v>173</v>
      </c>
      <c r="H9" s="99">
        <v>2269</v>
      </c>
      <c r="I9" s="97">
        <v>2</v>
      </c>
      <c r="J9" s="100">
        <f>บึงกาฬ!F13</f>
        <v>1286155.79</v>
      </c>
      <c r="K9" s="101">
        <f>บึงกาฬ!AK13</f>
        <v>1215348.8900000001</v>
      </c>
      <c r="L9" s="102">
        <f>บึงกาฬ!AL13</f>
        <v>2689321.62</v>
      </c>
      <c r="M9" s="102">
        <f>บึงกาฬ!AM13</f>
        <v>2378377.4699999997</v>
      </c>
      <c r="N9" s="98"/>
      <c r="O9" s="98"/>
      <c r="P9" s="98"/>
      <c r="Q9" s="90">
        <f t="shared" si="0"/>
        <v>310944.15000000037</v>
      </c>
      <c r="R9" s="91">
        <f t="shared" si="1"/>
        <v>1185.2453151167915</v>
      </c>
    </row>
    <row r="10" spans="1:18" ht="24.6" customHeight="1" x14ac:dyDescent="0.7">
      <c r="A10" s="97">
        <v>6</v>
      </c>
      <c r="B10" s="98" t="s">
        <v>45</v>
      </c>
      <c r="C10" s="98" t="s">
        <v>174</v>
      </c>
      <c r="D10" s="98" t="s">
        <v>1401</v>
      </c>
      <c r="E10" s="98" t="s">
        <v>162</v>
      </c>
      <c r="F10" s="98" t="s">
        <v>166</v>
      </c>
      <c r="G10" s="98" t="s">
        <v>175</v>
      </c>
      <c r="H10" s="99">
        <v>6836</v>
      </c>
      <c r="I10" s="97">
        <v>5</v>
      </c>
      <c r="J10" s="100">
        <f>บึงกาฬ!F14</f>
        <v>1294817.68</v>
      </c>
      <c r="K10" s="101">
        <f>บึงกาฬ!AK14</f>
        <v>1386244.04</v>
      </c>
      <c r="L10" s="102">
        <f>บึงกาฬ!AL14</f>
        <v>4026140.1300000004</v>
      </c>
      <c r="M10" s="102">
        <f>บึงกาฬ!AM14</f>
        <v>3138425.02</v>
      </c>
      <c r="N10" s="98"/>
      <c r="O10" s="98"/>
      <c r="P10" s="98"/>
      <c r="Q10" s="90">
        <f t="shared" si="0"/>
        <v>887715.11000000034</v>
      </c>
      <c r="R10" s="91">
        <f t="shared" si="1"/>
        <v>588.96139994148632</v>
      </c>
    </row>
    <row r="11" spans="1:18" ht="24.6" customHeight="1" x14ac:dyDescent="0.7">
      <c r="A11" s="97">
        <v>7</v>
      </c>
      <c r="B11" s="98" t="s">
        <v>45</v>
      </c>
      <c r="C11" s="98" t="s">
        <v>176</v>
      </c>
      <c r="D11" s="98" t="s">
        <v>1401</v>
      </c>
      <c r="E11" s="98" t="s">
        <v>162</v>
      </c>
      <c r="F11" s="98" t="s">
        <v>166</v>
      </c>
      <c r="G11" s="98" t="s">
        <v>177</v>
      </c>
      <c r="H11" s="99">
        <v>5382</v>
      </c>
      <c r="I11" s="97">
        <v>4</v>
      </c>
      <c r="J11" s="100">
        <f>บึงกาฬ!F15</f>
        <v>410588.15999999997</v>
      </c>
      <c r="K11" s="101">
        <f>บึงกาฬ!AK15</f>
        <v>624639.19000000006</v>
      </c>
      <c r="L11" s="102">
        <f>บึงกาฬ!AL15</f>
        <v>2442773.04</v>
      </c>
      <c r="M11" s="102">
        <f>บึงกาฬ!AM15</f>
        <v>3160337.86</v>
      </c>
      <c r="N11" s="98"/>
      <c r="O11" s="98"/>
      <c r="P11" s="98"/>
      <c r="Q11" s="90">
        <f t="shared" si="0"/>
        <v>-717564.81999999983</v>
      </c>
      <c r="R11" s="91">
        <f t="shared" si="1"/>
        <v>453.87830546265332</v>
      </c>
    </row>
    <row r="12" spans="1:18" ht="24.6" customHeight="1" x14ac:dyDescent="0.7">
      <c r="A12" s="97">
        <v>8</v>
      </c>
      <c r="B12" s="98" t="s">
        <v>45</v>
      </c>
      <c r="C12" s="98" t="s">
        <v>178</v>
      </c>
      <c r="D12" s="98" t="s">
        <v>1401</v>
      </c>
      <c r="E12" s="98" t="s">
        <v>162</v>
      </c>
      <c r="F12" s="98" t="s">
        <v>166</v>
      </c>
      <c r="G12" s="98" t="s">
        <v>179</v>
      </c>
      <c r="H12" s="99">
        <v>5561</v>
      </c>
      <c r="I12" s="97">
        <v>4</v>
      </c>
      <c r="J12" s="100">
        <f>บึงกาฬ!F16</f>
        <v>479540.67</v>
      </c>
      <c r="K12" s="101">
        <f>บึงกาฬ!AK16</f>
        <v>345223.55</v>
      </c>
      <c r="L12" s="102">
        <f>บึงกาฬ!AL16</f>
        <v>1441916.05</v>
      </c>
      <c r="M12" s="102">
        <f>บึงกาฬ!AM16</f>
        <v>1622941.43</v>
      </c>
      <c r="N12" s="98"/>
      <c r="O12" s="98"/>
      <c r="P12" s="98"/>
      <c r="Q12" s="90">
        <f t="shared" si="0"/>
        <v>-181025.37999999989</v>
      </c>
      <c r="R12" s="91">
        <f t="shared" si="1"/>
        <v>259.29078403164897</v>
      </c>
    </row>
    <row r="13" spans="1:18" ht="24.6" customHeight="1" x14ac:dyDescent="0.7">
      <c r="A13" s="97">
        <v>9</v>
      </c>
      <c r="B13" s="98" t="s">
        <v>45</v>
      </c>
      <c r="C13" s="98" t="s">
        <v>180</v>
      </c>
      <c r="D13" s="98" t="s">
        <v>1401</v>
      </c>
      <c r="E13" s="98" t="s">
        <v>162</v>
      </c>
      <c r="F13" s="98" t="s">
        <v>166</v>
      </c>
      <c r="G13" s="98" t="s">
        <v>181</v>
      </c>
      <c r="H13" s="99">
        <v>3976</v>
      </c>
      <c r="I13" s="97">
        <v>3</v>
      </c>
      <c r="J13" s="100">
        <f>บึงกาฬ!F17</f>
        <v>562768.02</v>
      </c>
      <c r="K13" s="101">
        <f>บึงกาฬ!AK17</f>
        <v>429013.99000000011</v>
      </c>
      <c r="L13" s="102">
        <f>บึงกาฬ!AL17</f>
        <v>2195691.5699999998</v>
      </c>
      <c r="M13" s="102">
        <f>บึงกาฬ!AM17</f>
        <v>1815867.13</v>
      </c>
      <c r="N13" s="98"/>
      <c r="O13" s="98"/>
      <c r="P13" s="98"/>
      <c r="Q13" s="90">
        <f t="shared" si="0"/>
        <v>379824.43999999994</v>
      </c>
      <c r="R13" s="91">
        <f t="shared" si="1"/>
        <v>552.23631036217296</v>
      </c>
    </row>
    <row r="14" spans="1:18" ht="24.6" customHeight="1" x14ac:dyDescent="0.7">
      <c r="A14" s="97">
        <v>10</v>
      </c>
      <c r="B14" s="98" t="s">
        <v>45</v>
      </c>
      <c r="C14" s="98" t="s">
        <v>182</v>
      </c>
      <c r="D14" s="98" t="s">
        <v>1401</v>
      </c>
      <c r="E14" s="98" t="s">
        <v>162</v>
      </c>
      <c r="F14" s="98" t="s">
        <v>166</v>
      </c>
      <c r="G14" s="98" t="s">
        <v>183</v>
      </c>
      <c r="H14" s="99">
        <v>2661</v>
      </c>
      <c r="I14" s="97">
        <v>2</v>
      </c>
      <c r="J14" s="100">
        <f>บึงกาฬ!F18</f>
        <v>288416.78000000003</v>
      </c>
      <c r="K14" s="101">
        <f>บึงกาฬ!AK18</f>
        <v>-42966.409999999974</v>
      </c>
      <c r="L14" s="102">
        <f>บึงกาฬ!AL18</f>
        <v>2859823.79</v>
      </c>
      <c r="M14" s="102">
        <f>บึงกาฬ!AM18</f>
        <v>2016975.75</v>
      </c>
      <c r="N14" s="98"/>
      <c r="O14" s="98"/>
      <c r="P14" s="98"/>
      <c r="Q14" s="90">
        <f t="shared" si="0"/>
        <v>842848.04</v>
      </c>
      <c r="R14" s="91">
        <f t="shared" si="1"/>
        <v>1074.7176963547538</v>
      </c>
    </row>
    <row r="15" spans="1:18" ht="24.6" customHeight="1" x14ac:dyDescent="0.7">
      <c r="A15" s="97">
        <v>11</v>
      </c>
      <c r="B15" s="98" t="s">
        <v>45</v>
      </c>
      <c r="C15" s="98" t="s">
        <v>184</v>
      </c>
      <c r="D15" s="98" t="s">
        <v>1401</v>
      </c>
      <c r="E15" s="98" t="s">
        <v>162</v>
      </c>
      <c r="F15" s="98" t="s">
        <v>166</v>
      </c>
      <c r="G15" s="98" t="s">
        <v>185</v>
      </c>
      <c r="H15" s="99">
        <v>4126</v>
      </c>
      <c r="I15" s="97">
        <v>3</v>
      </c>
      <c r="J15" s="100">
        <f>บึงกาฬ!F19</f>
        <v>530661.81999999995</v>
      </c>
      <c r="K15" s="101">
        <f>บึงกาฬ!AK19</f>
        <v>744260.23</v>
      </c>
      <c r="L15" s="102">
        <f>บึงกาฬ!AL19</f>
        <v>3582412.27</v>
      </c>
      <c r="M15" s="102">
        <f>บึงกาฬ!AM19</f>
        <v>2912626.0599999996</v>
      </c>
      <c r="N15" s="98"/>
      <c r="O15" s="98"/>
      <c r="P15" s="98"/>
      <c r="Q15" s="90">
        <f t="shared" si="0"/>
        <v>669786.21000000043</v>
      </c>
      <c r="R15" s="91">
        <f t="shared" si="1"/>
        <v>868.25309500727099</v>
      </c>
    </row>
    <row r="16" spans="1:18" ht="24.6" customHeight="1" x14ac:dyDescent="0.7">
      <c r="A16" s="97">
        <v>12</v>
      </c>
      <c r="B16" s="98" t="s">
        <v>45</v>
      </c>
      <c r="C16" s="98" t="s">
        <v>186</v>
      </c>
      <c r="D16" s="98" t="s">
        <v>1401</v>
      </c>
      <c r="E16" s="98" t="s">
        <v>162</v>
      </c>
      <c r="F16" s="98" t="s">
        <v>166</v>
      </c>
      <c r="G16" s="98" t="s">
        <v>187</v>
      </c>
      <c r="H16" s="99">
        <v>7075</v>
      </c>
      <c r="I16" s="97">
        <v>5</v>
      </c>
      <c r="J16" s="100">
        <f>บึงกาฬ!F20</f>
        <v>319086.28000000003</v>
      </c>
      <c r="K16" s="101">
        <f>บึงกาฬ!AK20</f>
        <v>222725.12000000002</v>
      </c>
      <c r="L16" s="102">
        <f>บึงกาฬ!AL20</f>
        <v>3398130.3600000003</v>
      </c>
      <c r="M16" s="102">
        <f>บึงกาฬ!AM20</f>
        <v>3414639.7399999998</v>
      </c>
      <c r="N16" s="98"/>
      <c r="O16" s="98"/>
      <c r="P16" s="98"/>
      <c r="Q16" s="90">
        <f t="shared" si="0"/>
        <v>-16509.379999999423</v>
      </c>
      <c r="R16" s="91">
        <f t="shared" si="1"/>
        <v>480.30111095406363</v>
      </c>
    </row>
    <row r="17" spans="1:18" ht="24.6" customHeight="1" x14ac:dyDescent="0.7">
      <c r="A17" s="97">
        <v>13</v>
      </c>
      <c r="B17" s="98" t="s">
        <v>45</v>
      </c>
      <c r="C17" s="98" t="s">
        <v>188</v>
      </c>
      <c r="D17" s="98" t="s">
        <v>1401</v>
      </c>
      <c r="E17" s="98" t="s">
        <v>162</v>
      </c>
      <c r="F17" s="98" t="s">
        <v>166</v>
      </c>
      <c r="G17" s="98" t="s">
        <v>189</v>
      </c>
      <c r="H17" s="99">
        <v>4195</v>
      </c>
      <c r="I17" s="97">
        <v>3</v>
      </c>
      <c r="J17" s="100">
        <f>บึงกาฬ!F21</f>
        <v>799678.48</v>
      </c>
      <c r="K17" s="101">
        <f>บึงกาฬ!AK21</f>
        <v>672485.23</v>
      </c>
      <c r="L17" s="102">
        <f>บึงกาฬ!AL21</f>
        <v>2376678.6399999997</v>
      </c>
      <c r="M17" s="102">
        <f>บึงกาฬ!AM21</f>
        <v>2565465.0300000003</v>
      </c>
      <c r="N17" s="98"/>
      <c r="O17" s="98"/>
      <c r="P17" s="98"/>
      <c r="Q17" s="90">
        <f t="shared" si="0"/>
        <v>-188786.3900000006</v>
      </c>
      <c r="R17" s="91">
        <f t="shared" si="1"/>
        <v>566.5503313468414</v>
      </c>
    </row>
    <row r="18" spans="1:18" ht="24.6" customHeight="1" x14ac:dyDescent="0.7">
      <c r="A18" s="97">
        <v>14</v>
      </c>
      <c r="B18" s="98" t="s">
        <v>45</v>
      </c>
      <c r="C18" s="98" t="s">
        <v>190</v>
      </c>
      <c r="D18" s="98" t="s">
        <v>1401</v>
      </c>
      <c r="E18" s="98" t="s">
        <v>162</v>
      </c>
      <c r="F18" s="98" t="s">
        <v>166</v>
      </c>
      <c r="G18" s="98" t="s">
        <v>191</v>
      </c>
      <c r="H18" s="99">
        <v>3963</v>
      </c>
      <c r="I18" s="97">
        <v>3</v>
      </c>
      <c r="J18" s="100">
        <f>บึงกาฬ!F22</f>
        <v>1123257.3799999999</v>
      </c>
      <c r="K18" s="101">
        <f>บึงกาฬ!AK22</f>
        <v>271035.85999999987</v>
      </c>
      <c r="L18" s="102">
        <f>บึงกาฬ!AL22</f>
        <v>2268629.12</v>
      </c>
      <c r="M18" s="102">
        <f>บึงกาฬ!AM22</f>
        <v>2781504.0300000003</v>
      </c>
      <c r="N18" s="98"/>
      <c r="O18" s="98"/>
      <c r="P18" s="98"/>
      <c r="Q18" s="90">
        <f t="shared" si="0"/>
        <v>-512874.91000000015</v>
      </c>
      <c r="R18" s="91">
        <f t="shared" si="1"/>
        <v>572.45246530406257</v>
      </c>
    </row>
    <row r="19" spans="1:18" ht="24.6" customHeight="1" x14ac:dyDescent="0.7">
      <c r="A19" s="97">
        <v>15</v>
      </c>
      <c r="B19" s="98" t="s">
        <v>45</v>
      </c>
      <c r="C19" s="98" t="s">
        <v>192</v>
      </c>
      <c r="D19" s="98" t="s">
        <v>1401</v>
      </c>
      <c r="E19" s="98" t="s">
        <v>162</v>
      </c>
      <c r="F19" s="98" t="s">
        <v>166</v>
      </c>
      <c r="G19" s="98" t="s">
        <v>193</v>
      </c>
      <c r="H19" s="99">
        <v>1183</v>
      </c>
      <c r="I19" s="97">
        <v>1</v>
      </c>
      <c r="J19" s="100">
        <f>บึงกาฬ!F23</f>
        <v>790972.8</v>
      </c>
      <c r="K19" s="101">
        <f>บึงกาฬ!AK23</f>
        <v>773699.08000000007</v>
      </c>
      <c r="L19" s="102">
        <f>บึงกาฬ!AL23</f>
        <v>1779799.84</v>
      </c>
      <c r="M19" s="102">
        <f>บึงกาฬ!AM23</f>
        <v>1575699.5</v>
      </c>
      <c r="N19" s="98"/>
      <c r="O19" s="98"/>
      <c r="P19" s="98"/>
      <c r="Q19" s="90">
        <f t="shared" si="0"/>
        <v>204100.34000000008</v>
      </c>
      <c r="R19" s="91">
        <f t="shared" si="1"/>
        <v>1504.48</v>
      </c>
    </row>
    <row r="20" spans="1:18" s="109" customFormat="1" ht="24.6" customHeight="1" x14ac:dyDescent="0.7">
      <c r="A20" s="103">
        <v>1</v>
      </c>
      <c r="B20" s="104" t="s">
        <v>45</v>
      </c>
      <c r="C20" s="104"/>
      <c r="D20" s="104"/>
      <c r="E20" s="104" t="s">
        <v>63</v>
      </c>
      <c r="F20" s="104"/>
      <c r="G20" s="104" t="s">
        <v>194</v>
      </c>
      <c r="H20" s="105">
        <f>SUM(H5:H19)</f>
        <v>62731</v>
      </c>
      <c r="I20" s="103"/>
      <c r="J20" s="106">
        <f>SUM(J5:J19)</f>
        <v>11571555.329999998</v>
      </c>
      <c r="K20" s="106">
        <f>SUM(K5:K19)</f>
        <v>10223493.17</v>
      </c>
      <c r="L20" s="106">
        <f>SUM(L5:L19)</f>
        <v>38617778.07</v>
      </c>
      <c r="M20" s="106">
        <f>SUM(M5:M19)</f>
        <v>35865643.989999995</v>
      </c>
      <c r="N20" s="104">
        <v>14</v>
      </c>
      <c r="O20" s="104">
        <v>14</v>
      </c>
      <c r="P20" s="104">
        <f>N20-O20</f>
        <v>0</v>
      </c>
      <c r="Q20" s="107">
        <f t="shared" si="0"/>
        <v>2752134.0800000057</v>
      </c>
      <c r="R20" s="108">
        <f>L20/H20</f>
        <v>615.60915767323968</v>
      </c>
    </row>
    <row r="21" spans="1:18" ht="24.6" customHeight="1" x14ac:dyDescent="0.7">
      <c r="A21" s="97">
        <v>1</v>
      </c>
      <c r="B21" s="98" t="s">
        <v>45</v>
      </c>
      <c r="C21" s="98" t="s">
        <v>165</v>
      </c>
      <c r="D21" s="98" t="s">
        <v>80</v>
      </c>
      <c r="E21" s="98" t="s">
        <v>195</v>
      </c>
      <c r="F21" s="98" t="s">
        <v>196</v>
      </c>
      <c r="G21" s="98" t="s">
        <v>197</v>
      </c>
      <c r="H21" s="99"/>
      <c r="I21" s="97"/>
      <c r="J21" s="100"/>
      <c r="K21" s="101"/>
      <c r="L21" s="102"/>
      <c r="M21" s="102"/>
      <c r="N21" s="98"/>
      <c r="O21" s="98"/>
      <c r="P21" s="98"/>
    </row>
    <row r="22" spans="1:18" ht="24.6" customHeight="1" x14ac:dyDescent="0.7">
      <c r="A22" s="97">
        <v>2</v>
      </c>
      <c r="B22" s="98" t="s">
        <v>45</v>
      </c>
      <c r="C22" s="98" t="s">
        <v>168</v>
      </c>
      <c r="D22" s="98" t="s">
        <v>80</v>
      </c>
      <c r="E22" s="98" t="s">
        <v>195</v>
      </c>
      <c r="F22" s="98" t="s">
        <v>166</v>
      </c>
      <c r="G22" s="98" t="s">
        <v>198</v>
      </c>
      <c r="H22" s="99">
        <v>6164</v>
      </c>
      <c r="I22" s="97">
        <v>5</v>
      </c>
      <c r="J22" s="100">
        <f>บึงกาฬ!F24</f>
        <v>920137.79</v>
      </c>
      <c r="K22" s="101">
        <f>บึงกาฬ!AK24</f>
        <v>967158.89</v>
      </c>
      <c r="L22" s="102">
        <f>บึงกาฬ!AL24</f>
        <v>4281009.5999999996</v>
      </c>
      <c r="M22" s="102">
        <f>บึงกาฬ!AM24</f>
        <v>3349106.0700000003</v>
      </c>
      <c r="N22" s="98"/>
      <c r="O22" s="98"/>
      <c r="P22" s="98"/>
      <c r="Q22" s="90">
        <f t="shared" si="0"/>
        <v>931903.52999999933</v>
      </c>
      <c r="R22" s="91">
        <f t="shared" si="1"/>
        <v>694.51810512654117</v>
      </c>
    </row>
    <row r="23" spans="1:18" ht="24.6" customHeight="1" x14ac:dyDescent="0.7">
      <c r="A23" s="97">
        <v>3</v>
      </c>
      <c r="B23" s="98" t="s">
        <v>45</v>
      </c>
      <c r="C23" s="98" t="s">
        <v>170</v>
      </c>
      <c r="D23" s="98" t="s">
        <v>80</v>
      </c>
      <c r="E23" s="98" t="s">
        <v>195</v>
      </c>
      <c r="F23" s="98" t="s">
        <v>166</v>
      </c>
      <c r="G23" s="98" t="s">
        <v>199</v>
      </c>
      <c r="H23" s="99">
        <v>4337</v>
      </c>
      <c r="I23" s="97">
        <v>3</v>
      </c>
      <c r="J23" s="100">
        <f>บึงกาฬ!F25</f>
        <v>499263.36</v>
      </c>
      <c r="K23" s="101">
        <f>บึงกาฬ!AK25</f>
        <v>530519.55999999994</v>
      </c>
      <c r="L23" s="102">
        <f>บึงกาฬ!AL25</f>
        <v>3606268.92</v>
      </c>
      <c r="M23" s="102">
        <f>บึงกาฬ!AM25</f>
        <v>2990800.04</v>
      </c>
      <c r="N23" s="98"/>
      <c r="O23" s="98"/>
      <c r="P23" s="98"/>
      <c r="Q23" s="90">
        <f t="shared" si="0"/>
        <v>615468.87999999989</v>
      </c>
      <c r="R23" s="91">
        <f t="shared" si="1"/>
        <v>831.51231727000231</v>
      </c>
    </row>
    <row r="24" spans="1:18" ht="24.6" customHeight="1" x14ac:dyDescent="0.7">
      <c r="A24" s="97">
        <v>4</v>
      </c>
      <c r="B24" s="98" t="s">
        <v>45</v>
      </c>
      <c r="C24" s="98" t="s">
        <v>172</v>
      </c>
      <c r="D24" s="98" t="s">
        <v>80</v>
      </c>
      <c r="E24" s="98" t="s">
        <v>195</v>
      </c>
      <c r="F24" s="98" t="s">
        <v>166</v>
      </c>
      <c r="G24" s="98" t="s">
        <v>200</v>
      </c>
      <c r="H24" s="99">
        <v>3695</v>
      </c>
      <c r="I24" s="97">
        <v>3</v>
      </c>
      <c r="J24" s="100">
        <f>บึงกาฬ!F26</f>
        <v>353421.91</v>
      </c>
      <c r="K24" s="101">
        <f>บึงกาฬ!AK26</f>
        <v>2150144.54</v>
      </c>
      <c r="L24" s="102">
        <f>บึงกาฬ!AL26</f>
        <v>2573867.54</v>
      </c>
      <c r="M24" s="102">
        <f>บึงกาฬ!AM26</f>
        <v>1780887.2799999998</v>
      </c>
      <c r="N24" s="98"/>
      <c r="O24" s="98"/>
      <c r="P24" s="98"/>
      <c r="Q24" s="90">
        <f t="shared" si="0"/>
        <v>792980.26000000024</v>
      </c>
      <c r="R24" s="91">
        <f t="shared" si="1"/>
        <v>696.58120162381601</v>
      </c>
    </row>
    <row r="25" spans="1:18" ht="24.6" customHeight="1" x14ac:dyDescent="0.7">
      <c r="A25" s="97">
        <v>5</v>
      </c>
      <c r="B25" s="98" t="s">
        <v>45</v>
      </c>
      <c r="C25" s="98" t="s">
        <v>174</v>
      </c>
      <c r="D25" s="98" t="s">
        <v>80</v>
      </c>
      <c r="E25" s="98" t="s">
        <v>195</v>
      </c>
      <c r="F25" s="98" t="s">
        <v>166</v>
      </c>
      <c r="G25" s="98" t="s">
        <v>201</v>
      </c>
      <c r="H25" s="99">
        <v>4281</v>
      </c>
      <c r="I25" s="97">
        <v>3</v>
      </c>
      <c r="J25" s="100">
        <f>บึงกาฬ!F27</f>
        <v>194511.59</v>
      </c>
      <c r="K25" s="101">
        <f>บึงกาฬ!AK27</f>
        <v>198041.58</v>
      </c>
      <c r="L25" s="102">
        <f>บึงกาฬ!AL27</f>
        <v>180832</v>
      </c>
      <c r="M25" s="102">
        <f>บึงกาฬ!AM27</f>
        <v>250474.6</v>
      </c>
      <c r="N25" s="98"/>
      <c r="O25" s="98"/>
      <c r="P25" s="98"/>
      <c r="Q25" s="90">
        <f t="shared" si="0"/>
        <v>-69642.600000000006</v>
      </c>
      <c r="R25" s="91">
        <f t="shared" si="1"/>
        <v>42.240597991123572</v>
      </c>
    </row>
    <row r="26" spans="1:18" ht="24.6" customHeight="1" x14ac:dyDescent="0.7">
      <c r="A26" s="97">
        <v>6</v>
      </c>
      <c r="B26" s="98" t="s">
        <v>45</v>
      </c>
      <c r="C26" s="98" t="s">
        <v>176</v>
      </c>
      <c r="D26" s="98" t="s">
        <v>80</v>
      </c>
      <c r="E26" s="98" t="s">
        <v>195</v>
      </c>
      <c r="F26" s="98" t="s">
        <v>166</v>
      </c>
      <c r="G26" s="98" t="s">
        <v>202</v>
      </c>
      <c r="H26" s="99">
        <v>2675</v>
      </c>
      <c r="I26" s="97">
        <v>2</v>
      </c>
      <c r="J26" s="100">
        <f>บึงกาฬ!F28</f>
        <v>238734.19</v>
      </c>
      <c r="K26" s="101">
        <f>บึงกาฬ!AK28</f>
        <v>246521.87</v>
      </c>
      <c r="L26" s="102">
        <f>บึงกาฬ!AL28</f>
        <v>1703397.6</v>
      </c>
      <c r="M26" s="102">
        <f>บึงกาฬ!AM28</f>
        <v>1732412.83</v>
      </c>
      <c r="N26" s="98"/>
      <c r="O26" s="98"/>
      <c r="P26" s="98"/>
      <c r="Q26" s="90">
        <f t="shared" si="0"/>
        <v>-29015.229999999981</v>
      </c>
      <c r="R26" s="91">
        <f t="shared" si="1"/>
        <v>636.78414953271033</v>
      </c>
    </row>
    <row r="27" spans="1:18" ht="24.6" customHeight="1" x14ac:dyDescent="0.7">
      <c r="A27" s="97">
        <v>7</v>
      </c>
      <c r="B27" s="98" t="s">
        <v>45</v>
      </c>
      <c r="C27" s="98" t="s">
        <v>178</v>
      </c>
      <c r="D27" s="98" t="s">
        <v>80</v>
      </c>
      <c r="E27" s="98" t="s">
        <v>195</v>
      </c>
      <c r="F27" s="98" t="s">
        <v>166</v>
      </c>
      <c r="G27" s="98" t="s">
        <v>203</v>
      </c>
      <c r="H27" s="99">
        <v>3198</v>
      </c>
      <c r="I27" s="97">
        <v>3</v>
      </c>
      <c r="J27" s="100">
        <f>บึงกาฬ!F29</f>
        <v>504101.69</v>
      </c>
      <c r="K27" s="101">
        <f>บึงกาฬ!AK29</f>
        <v>307060.69999999995</v>
      </c>
      <c r="L27" s="102">
        <f>บึงกาฬ!AL29</f>
        <v>1825723.89</v>
      </c>
      <c r="M27" s="102">
        <f>บึงกาฬ!AM29</f>
        <v>1503241.5399999998</v>
      </c>
      <c r="N27" s="98"/>
      <c r="O27" s="98"/>
      <c r="P27" s="98"/>
      <c r="Q27" s="90">
        <f t="shared" si="0"/>
        <v>322482.35000000009</v>
      </c>
      <c r="R27" s="91">
        <f t="shared" si="1"/>
        <v>570.89552532833022</v>
      </c>
    </row>
    <row r="28" spans="1:18" ht="24.6" customHeight="1" x14ac:dyDescent="0.7">
      <c r="A28" s="97">
        <v>8</v>
      </c>
      <c r="B28" s="98" t="s">
        <v>45</v>
      </c>
      <c r="C28" s="98" t="s">
        <v>180</v>
      </c>
      <c r="D28" s="98" t="s">
        <v>80</v>
      </c>
      <c r="E28" s="98" t="s">
        <v>195</v>
      </c>
      <c r="F28" s="98" t="s">
        <v>166</v>
      </c>
      <c r="G28" s="98" t="s">
        <v>204</v>
      </c>
      <c r="H28" s="99">
        <v>1853</v>
      </c>
      <c r="I28" s="97">
        <v>2</v>
      </c>
      <c r="J28" s="100">
        <f>บึงกาฬ!F30</f>
        <v>872374.79</v>
      </c>
      <c r="K28" s="101">
        <f>บึงกาฬ!AK30</f>
        <v>799066.08000000007</v>
      </c>
      <c r="L28" s="102">
        <f>บึงกาฬ!AL30</f>
        <v>1631136.6400000001</v>
      </c>
      <c r="M28" s="102">
        <f>บึงกาฬ!AM30</f>
        <v>1358130.08</v>
      </c>
      <c r="N28" s="98"/>
      <c r="O28" s="98"/>
      <c r="P28" s="98"/>
      <c r="Q28" s="90">
        <f t="shared" si="0"/>
        <v>273006.56000000006</v>
      </c>
      <c r="R28" s="91">
        <f t="shared" si="1"/>
        <v>880.26801942795475</v>
      </c>
    </row>
    <row r="29" spans="1:18" ht="24.6" customHeight="1" x14ac:dyDescent="0.7">
      <c r="A29" s="97">
        <v>9</v>
      </c>
      <c r="B29" s="98" t="s">
        <v>45</v>
      </c>
      <c r="C29" s="98" t="s">
        <v>182</v>
      </c>
      <c r="D29" s="98" t="s">
        <v>80</v>
      </c>
      <c r="E29" s="98" t="s">
        <v>195</v>
      </c>
      <c r="F29" s="98" t="s">
        <v>166</v>
      </c>
      <c r="G29" s="98" t="s">
        <v>205</v>
      </c>
      <c r="H29" s="99">
        <v>2837</v>
      </c>
      <c r="I29" s="97">
        <v>2</v>
      </c>
      <c r="J29" s="100">
        <f>บึงกาฬ!F31</f>
        <v>556465.5</v>
      </c>
      <c r="K29" s="101">
        <f>บึงกาฬ!AK31</f>
        <v>559223.34</v>
      </c>
      <c r="L29" s="102">
        <f>บึงกาฬ!AL31</f>
        <v>2750632.3</v>
      </c>
      <c r="M29" s="102">
        <f>บึงกาฬ!AM31</f>
        <v>2358264.88</v>
      </c>
      <c r="N29" s="98"/>
      <c r="O29" s="98"/>
      <c r="P29" s="98"/>
      <c r="Q29" s="90">
        <f t="shared" si="0"/>
        <v>392367.41999999993</v>
      </c>
      <c r="R29" s="91">
        <f t="shared" si="1"/>
        <v>969.55667959111736</v>
      </c>
    </row>
    <row r="30" spans="1:18" ht="24.6" customHeight="1" x14ac:dyDescent="0.7">
      <c r="A30" s="97">
        <v>10</v>
      </c>
      <c r="B30" s="98" t="s">
        <v>45</v>
      </c>
      <c r="C30" s="98" t="s">
        <v>165</v>
      </c>
      <c r="D30" s="98" t="s">
        <v>80</v>
      </c>
      <c r="E30" s="98" t="s">
        <v>195</v>
      </c>
      <c r="F30" s="98" t="s">
        <v>166</v>
      </c>
      <c r="G30" s="98" t="s">
        <v>206</v>
      </c>
      <c r="H30" s="99">
        <v>6949</v>
      </c>
      <c r="I30" s="97">
        <v>5</v>
      </c>
      <c r="J30" s="100">
        <f>บึงกาฬ!F32</f>
        <v>328118.09999999998</v>
      </c>
      <c r="K30" s="101">
        <f>บึงกาฬ!AK32</f>
        <v>332639.09999999998</v>
      </c>
      <c r="L30" s="102">
        <f>บึงกาฬ!AL32</f>
        <v>2746217.42</v>
      </c>
      <c r="M30" s="102">
        <f>บึงกาฬ!AM32</f>
        <v>2764673.81</v>
      </c>
      <c r="N30" s="98"/>
      <c r="O30" s="98"/>
      <c r="P30" s="98"/>
      <c r="Q30" s="90">
        <f t="shared" si="0"/>
        <v>-18456.39000000013</v>
      </c>
      <c r="R30" s="91">
        <f t="shared" si="1"/>
        <v>395.19605986472874</v>
      </c>
    </row>
    <row r="31" spans="1:18" ht="24.6" customHeight="1" x14ac:dyDescent="0.7">
      <c r="A31" s="97">
        <v>11</v>
      </c>
      <c r="B31" s="98" t="s">
        <v>45</v>
      </c>
      <c r="C31" s="98" t="s">
        <v>165</v>
      </c>
      <c r="D31" s="98" t="s">
        <v>80</v>
      </c>
      <c r="E31" s="98" t="s">
        <v>195</v>
      </c>
      <c r="F31" s="98" t="s">
        <v>166</v>
      </c>
      <c r="G31" s="98" t="s">
        <v>207</v>
      </c>
      <c r="H31" s="99">
        <v>5245</v>
      </c>
      <c r="I31" s="97">
        <v>4</v>
      </c>
      <c r="J31" s="100">
        <f>บึงกาฬ!F33</f>
        <v>380661.62</v>
      </c>
      <c r="K31" s="101">
        <f>บึงกาฬ!AK33</f>
        <v>408369.96</v>
      </c>
      <c r="L31" s="102">
        <f>บึงกาฬ!AL33</f>
        <v>1088520.6399999999</v>
      </c>
      <c r="M31" s="102">
        <f>บึงกาฬ!AM33</f>
        <v>699829.86</v>
      </c>
      <c r="N31" s="98"/>
      <c r="O31" s="98"/>
      <c r="P31" s="98"/>
      <c r="Q31" s="90">
        <f t="shared" si="0"/>
        <v>388690.77999999991</v>
      </c>
      <c r="R31" s="91">
        <f t="shared" si="1"/>
        <v>207.53491706387032</v>
      </c>
    </row>
    <row r="32" spans="1:18" ht="24.6" customHeight="1" x14ac:dyDescent="0.7">
      <c r="A32" s="97">
        <v>12</v>
      </c>
      <c r="B32" s="98" t="s">
        <v>45</v>
      </c>
      <c r="C32" s="98" t="s">
        <v>165</v>
      </c>
      <c r="D32" s="98" t="s">
        <v>80</v>
      </c>
      <c r="E32" s="98" t="s">
        <v>195</v>
      </c>
      <c r="F32" s="98" t="s">
        <v>166</v>
      </c>
      <c r="G32" s="98" t="s">
        <v>208</v>
      </c>
      <c r="H32" s="99">
        <v>4916</v>
      </c>
      <c r="I32" s="97">
        <v>4</v>
      </c>
      <c r="J32" s="100">
        <f>บึงกาฬ!F34</f>
        <v>666754.86</v>
      </c>
      <c r="K32" s="101">
        <f>บึงกาฬ!AK34</f>
        <v>872354.62</v>
      </c>
      <c r="L32" s="102">
        <f>บึงกาฬ!AL34</f>
        <v>1587741.74</v>
      </c>
      <c r="M32" s="102">
        <f>บึงกาฬ!AM34</f>
        <v>1460931.36</v>
      </c>
      <c r="N32" s="98"/>
      <c r="O32" s="98"/>
      <c r="P32" s="98"/>
      <c r="Q32" s="90">
        <f t="shared" si="0"/>
        <v>126810.37999999989</v>
      </c>
      <c r="R32" s="91">
        <f t="shared" si="1"/>
        <v>322.97431651749389</v>
      </c>
    </row>
    <row r="33" spans="1:18" ht="24.6" customHeight="1" x14ac:dyDescent="0.7">
      <c r="A33" s="97">
        <v>13</v>
      </c>
      <c r="B33" s="98" t="s">
        <v>45</v>
      </c>
      <c r="C33" s="98" t="s">
        <v>165</v>
      </c>
      <c r="D33" s="98" t="s">
        <v>80</v>
      </c>
      <c r="E33" s="98" t="s">
        <v>195</v>
      </c>
      <c r="F33" s="98" t="s">
        <v>166</v>
      </c>
      <c r="G33" s="98" t="s">
        <v>209</v>
      </c>
      <c r="H33" s="99">
        <v>1492</v>
      </c>
      <c r="I33" s="97">
        <v>1</v>
      </c>
      <c r="J33" s="100">
        <f>บึงกาฬ!F35</f>
        <v>382663.28</v>
      </c>
      <c r="K33" s="101">
        <f>บึงกาฬ!AK35</f>
        <v>132588.80000000005</v>
      </c>
      <c r="L33" s="102">
        <f>บึงกาฬ!AL35</f>
        <v>1443078.61</v>
      </c>
      <c r="M33" s="102">
        <f>บึงกาฬ!AM35</f>
        <v>1192482.44</v>
      </c>
      <c r="N33" s="98"/>
      <c r="O33" s="98"/>
      <c r="P33" s="98"/>
      <c r="Q33" s="90">
        <f t="shared" si="0"/>
        <v>250596.17000000016</v>
      </c>
      <c r="R33" s="91">
        <f t="shared" si="1"/>
        <v>967.21086461126015</v>
      </c>
    </row>
    <row r="34" spans="1:18" s="109" customFormat="1" ht="24.6" customHeight="1" x14ac:dyDescent="0.7">
      <c r="A34" s="103">
        <v>2</v>
      </c>
      <c r="B34" s="104" t="s">
        <v>45</v>
      </c>
      <c r="C34" s="104"/>
      <c r="D34" s="104"/>
      <c r="E34" s="104" t="s">
        <v>63</v>
      </c>
      <c r="F34" s="104"/>
      <c r="G34" s="104" t="s">
        <v>210</v>
      </c>
      <c r="H34" s="110">
        <f>SUM(H22:H33)</f>
        <v>47642</v>
      </c>
      <c r="I34" s="103"/>
      <c r="J34" s="106">
        <f>SUM(J21:J33)</f>
        <v>5897208.6800000006</v>
      </c>
      <c r="K34" s="106">
        <f>SUM(K21:K33)</f>
        <v>7503689.04</v>
      </c>
      <c r="L34" s="106">
        <f>SUM(L21:L33)</f>
        <v>25418426.899999995</v>
      </c>
      <c r="M34" s="106">
        <f>SUM(M21:M33)</f>
        <v>21441234.789999999</v>
      </c>
      <c r="N34" s="104">
        <v>12</v>
      </c>
      <c r="O34" s="104">
        <v>12</v>
      </c>
      <c r="P34" s="104">
        <f>N34-O34</f>
        <v>0</v>
      </c>
      <c r="Q34" s="107">
        <f t="shared" si="0"/>
        <v>3977192.1099999957</v>
      </c>
      <c r="R34" s="108">
        <f>L34/H34</f>
        <v>533.52980353469616</v>
      </c>
    </row>
    <row r="35" spans="1:18" ht="24.6" customHeight="1" x14ac:dyDescent="0.7">
      <c r="A35" s="97">
        <v>1</v>
      </c>
      <c r="B35" s="98" t="s">
        <v>45</v>
      </c>
      <c r="C35" s="98" t="s">
        <v>168</v>
      </c>
      <c r="D35" s="98" t="s">
        <v>73</v>
      </c>
      <c r="E35" s="98" t="s">
        <v>211</v>
      </c>
      <c r="F35" s="98" t="s">
        <v>196</v>
      </c>
      <c r="G35" s="98" t="s">
        <v>212</v>
      </c>
      <c r="H35" s="99"/>
      <c r="I35" s="97"/>
      <c r="J35" s="100"/>
      <c r="K35" s="101"/>
      <c r="L35" s="102"/>
      <c r="M35" s="102"/>
      <c r="N35" s="98"/>
      <c r="O35" s="98"/>
      <c r="P35" s="98"/>
    </row>
    <row r="36" spans="1:18" ht="24.6" customHeight="1" x14ac:dyDescent="0.7">
      <c r="A36" s="97">
        <v>2</v>
      </c>
      <c r="B36" s="98" t="s">
        <v>45</v>
      </c>
      <c r="C36" s="98" t="s">
        <v>168</v>
      </c>
      <c r="D36" s="98" t="s">
        <v>73</v>
      </c>
      <c r="E36" s="98" t="s">
        <v>211</v>
      </c>
      <c r="F36" s="98" t="s">
        <v>166</v>
      </c>
      <c r="G36" s="98" t="s">
        <v>213</v>
      </c>
      <c r="H36" s="99">
        <v>6263</v>
      </c>
      <c r="I36" s="97">
        <v>5</v>
      </c>
      <c r="J36" s="100">
        <f>บึงกาฬ!F36</f>
        <v>1435262.33</v>
      </c>
      <c r="K36" s="101">
        <f>บึงกาฬ!AK36</f>
        <v>959720.35</v>
      </c>
      <c r="L36" s="102">
        <f>บึงกาฬ!AL36</f>
        <v>3614266.84</v>
      </c>
      <c r="M36" s="102">
        <f>บึงกาฬ!AM36</f>
        <v>2787796.4</v>
      </c>
      <c r="N36" s="98"/>
      <c r="O36" s="98"/>
      <c r="P36" s="98"/>
      <c r="Q36" s="90">
        <f t="shared" si="0"/>
        <v>826470.44</v>
      </c>
      <c r="R36" s="91">
        <f t="shared" si="1"/>
        <v>577.08236308478365</v>
      </c>
    </row>
    <row r="37" spans="1:18" ht="24.6" customHeight="1" x14ac:dyDescent="0.7">
      <c r="A37" s="97">
        <v>3</v>
      </c>
      <c r="B37" s="98" t="s">
        <v>45</v>
      </c>
      <c r="C37" s="98" t="s">
        <v>168</v>
      </c>
      <c r="D37" s="98" t="s">
        <v>73</v>
      </c>
      <c r="E37" s="98" t="s">
        <v>211</v>
      </c>
      <c r="F37" s="98" t="s">
        <v>166</v>
      </c>
      <c r="G37" s="98" t="s">
        <v>214</v>
      </c>
      <c r="H37" s="99">
        <v>4267</v>
      </c>
      <c r="I37" s="97">
        <v>3</v>
      </c>
      <c r="J37" s="100">
        <f>บึงกาฬ!F37</f>
        <v>347028.92</v>
      </c>
      <c r="K37" s="101">
        <f>บึงกาฬ!AK37</f>
        <v>403595.37</v>
      </c>
      <c r="L37" s="102">
        <f>บึงกาฬ!AL37</f>
        <v>1837599.26</v>
      </c>
      <c r="M37" s="102">
        <f>บึงกาฬ!AM37</f>
        <v>2241879.1199999996</v>
      </c>
      <c r="N37" s="98"/>
      <c r="O37" s="98"/>
      <c r="P37" s="98"/>
      <c r="Q37" s="90">
        <f t="shared" si="0"/>
        <v>-404279.85999999964</v>
      </c>
      <c r="R37" s="91">
        <f t="shared" si="1"/>
        <v>430.65368174361379</v>
      </c>
    </row>
    <row r="38" spans="1:18" ht="24.6" customHeight="1" x14ac:dyDescent="0.7">
      <c r="A38" s="97">
        <v>4</v>
      </c>
      <c r="B38" s="98" t="s">
        <v>45</v>
      </c>
      <c r="C38" s="98" t="s">
        <v>168</v>
      </c>
      <c r="D38" s="98" t="s">
        <v>73</v>
      </c>
      <c r="E38" s="98" t="s">
        <v>211</v>
      </c>
      <c r="F38" s="98" t="s">
        <v>166</v>
      </c>
      <c r="G38" s="98" t="s">
        <v>1398</v>
      </c>
      <c r="H38" s="99">
        <v>5651</v>
      </c>
      <c r="I38" s="97">
        <v>4</v>
      </c>
      <c r="J38" s="100">
        <f>บึงกาฬ!F38</f>
        <v>316829.09000000003</v>
      </c>
      <c r="K38" s="101">
        <f>บึงกาฬ!AK38</f>
        <v>-54747.5</v>
      </c>
      <c r="L38" s="102">
        <f>บึงกาฬ!AL38</f>
        <v>4929917.3499999996</v>
      </c>
      <c r="M38" s="102">
        <f>บึงกาฬ!AM38</f>
        <v>5010738.1100000003</v>
      </c>
      <c r="N38" s="98"/>
      <c r="O38" s="98"/>
      <c r="P38" s="98"/>
      <c r="Q38" s="90">
        <f t="shared" si="0"/>
        <v>-80820.760000000708</v>
      </c>
      <c r="R38" s="91">
        <f t="shared" si="1"/>
        <v>872.3973367545567</v>
      </c>
    </row>
    <row r="39" spans="1:18" ht="24.6" customHeight="1" x14ac:dyDescent="0.7">
      <c r="A39" s="97">
        <v>5</v>
      </c>
      <c r="B39" s="98" t="s">
        <v>45</v>
      </c>
      <c r="C39" s="98" t="s">
        <v>168</v>
      </c>
      <c r="D39" s="98" t="s">
        <v>73</v>
      </c>
      <c r="E39" s="98" t="s">
        <v>211</v>
      </c>
      <c r="F39" s="98" t="s">
        <v>166</v>
      </c>
      <c r="G39" s="98" t="s">
        <v>216</v>
      </c>
      <c r="H39" s="99">
        <v>2509</v>
      </c>
      <c r="I39" s="97">
        <v>2</v>
      </c>
      <c r="J39" s="100">
        <f>บึงกาฬ!F39</f>
        <v>547840.21</v>
      </c>
      <c r="K39" s="101">
        <f>บึงกาฬ!AK39</f>
        <v>599201.47</v>
      </c>
      <c r="L39" s="102">
        <f>บึงกาฬ!AL39</f>
        <v>920515.31</v>
      </c>
      <c r="M39" s="102">
        <f>บึงกาฬ!AM39</f>
        <v>806604.14</v>
      </c>
      <c r="N39" s="98"/>
      <c r="O39" s="98"/>
      <c r="P39" s="98"/>
      <c r="Q39" s="90">
        <f t="shared" si="0"/>
        <v>113911.17000000004</v>
      </c>
      <c r="R39" s="91">
        <f t="shared" si="1"/>
        <v>366.88533678756477</v>
      </c>
    </row>
    <row r="40" spans="1:18" ht="24.6" customHeight="1" x14ac:dyDescent="0.7">
      <c r="A40" s="97">
        <v>6</v>
      </c>
      <c r="B40" s="98" t="s">
        <v>45</v>
      </c>
      <c r="C40" s="98" t="s">
        <v>168</v>
      </c>
      <c r="D40" s="98" t="s">
        <v>73</v>
      </c>
      <c r="E40" s="98" t="s">
        <v>211</v>
      </c>
      <c r="F40" s="98" t="s">
        <v>166</v>
      </c>
      <c r="G40" s="98" t="s">
        <v>217</v>
      </c>
      <c r="H40" s="99">
        <v>2165</v>
      </c>
      <c r="I40" s="97">
        <v>2</v>
      </c>
      <c r="J40" s="100">
        <f>บึงกาฬ!F40</f>
        <v>532479.01</v>
      </c>
      <c r="K40" s="101">
        <f>บึงกาฬ!AK40</f>
        <v>379527.62</v>
      </c>
      <c r="L40" s="102">
        <f>บึงกาฬ!AL40</f>
        <v>2005086.23</v>
      </c>
      <c r="M40" s="102">
        <f>บึงกาฬ!AM40</f>
        <v>2120955.2000000002</v>
      </c>
      <c r="N40" s="98"/>
      <c r="O40" s="98"/>
      <c r="P40" s="98"/>
      <c r="Q40" s="90">
        <f t="shared" si="0"/>
        <v>-115868.9700000002</v>
      </c>
      <c r="R40" s="91">
        <f t="shared" si="1"/>
        <v>926.13682678983832</v>
      </c>
    </row>
    <row r="41" spans="1:18" ht="24.6" customHeight="1" x14ac:dyDescent="0.7">
      <c r="A41" s="97">
        <v>7</v>
      </c>
      <c r="B41" s="98" t="s">
        <v>45</v>
      </c>
      <c r="C41" s="98" t="s">
        <v>168</v>
      </c>
      <c r="D41" s="98" t="s">
        <v>73</v>
      </c>
      <c r="E41" s="98" t="s">
        <v>211</v>
      </c>
      <c r="F41" s="98" t="s">
        <v>166</v>
      </c>
      <c r="G41" s="98" t="s">
        <v>218</v>
      </c>
      <c r="H41" s="99">
        <v>2535</v>
      </c>
      <c r="I41" s="97">
        <v>2</v>
      </c>
      <c r="J41" s="100">
        <f>บึงกาฬ!F41</f>
        <v>341429.45</v>
      </c>
      <c r="K41" s="101">
        <f>บึงกาฬ!AK41</f>
        <v>473077.61</v>
      </c>
      <c r="L41" s="102">
        <f>บึงกาฬ!AL41</f>
        <v>1798544.37</v>
      </c>
      <c r="M41" s="102">
        <f>บึงกาฬ!AM41</f>
        <v>1758056.3299999998</v>
      </c>
      <c r="N41" s="98"/>
      <c r="O41" s="98"/>
      <c r="P41" s="98"/>
      <c r="Q41" s="90">
        <f t="shared" si="0"/>
        <v>40488.04000000027</v>
      </c>
      <c r="R41" s="91">
        <f t="shared" si="1"/>
        <v>709.48495857988166</v>
      </c>
    </row>
    <row r="42" spans="1:18" ht="24.6" customHeight="1" x14ac:dyDescent="0.7">
      <c r="A42" s="97">
        <v>8</v>
      </c>
      <c r="B42" s="98" t="s">
        <v>45</v>
      </c>
      <c r="C42" s="98" t="s">
        <v>168</v>
      </c>
      <c r="D42" s="98" t="s">
        <v>73</v>
      </c>
      <c r="E42" s="98" t="s">
        <v>211</v>
      </c>
      <c r="F42" s="98" t="s">
        <v>166</v>
      </c>
      <c r="G42" s="98" t="s">
        <v>219</v>
      </c>
      <c r="H42" s="99">
        <v>4564</v>
      </c>
      <c r="I42" s="97">
        <v>4</v>
      </c>
      <c r="J42" s="100">
        <f>บึงกาฬ!F42</f>
        <v>1024222.53</v>
      </c>
      <c r="K42" s="101">
        <f>บึงกาฬ!AK42</f>
        <v>970385.98000000021</v>
      </c>
      <c r="L42" s="102">
        <f>บึงกาฬ!AL42</f>
        <v>2569877.94</v>
      </c>
      <c r="M42" s="102">
        <f>บึงกาฬ!AM42</f>
        <v>2042403.1</v>
      </c>
      <c r="N42" s="98"/>
      <c r="O42" s="98"/>
      <c r="P42" s="98"/>
      <c r="Q42" s="90">
        <f t="shared" si="0"/>
        <v>527474.83999999985</v>
      </c>
      <c r="R42" s="91">
        <f t="shared" si="1"/>
        <v>563.07579754601227</v>
      </c>
    </row>
    <row r="43" spans="1:18" ht="24.6" customHeight="1" x14ac:dyDescent="0.7">
      <c r="A43" s="97">
        <v>9</v>
      </c>
      <c r="B43" s="98" t="s">
        <v>45</v>
      </c>
      <c r="C43" s="98" t="s">
        <v>168</v>
      </c>
      <c r="D43" s="98" t="s">
        <v>73</v>
      </c>
      <c r="E43" s="98" t="s">
        <v>211</v>
      </c>
      <c r="F43" s="98" t="s">
        <v>166</v>
      </c>
      <c r="G43" s="98" t="s">
        <v>220</v>
      </c>
      <c r="H43" s="99">
        <v>2825</v>
      </c>
      <c r="I43" s="97">
        <v>2</v>
      </c>
      <c r="J43" s="100">
        <f>บึงกาฬ!F43</f>
        <v>417908.04</v>
      </c>
      <c r="K43" s="101">
        <f>บึงกาฬ!AK43</f>
        <v>590202.48</v>
      </c>
      <c r="L43" s="102">
        <f>บึงกาฬ!AL43</f>
        <v>1587083.78</v>
      </c>
      <c r="M43" s="102">
        <f>บึงกาฬ!AM43</f>
        <v>1715058.92</v>
      </c>
      <c r="N43" s="98"/>
      <c r="O43" s="98"/>
      <c r="P43" s="98"/>
      <c r="Q43" s="90">
        <f t="shared" si="0"/>
        <v>-127975.1399999999</v>
      </c>
      <c r="R43" s="91">
        <f t="shared" si="1"/>
        <v>561.79956814159289</v>
      </c>
    </row>
    <row r="44" spans="1:18" ht="24.6" customHeight="1" x14ac:dyDescent="0.7">
      <c r="A44" s="97">
        <v>10</v>
      </c>
      <c r="B44" s="98" t="s">
        <v>45</v>
      </c>
      <c r="C44" s="98" t="s">
        <v>168</v>
      </c>
      <c r="D44" s="98" t="s">
        <v>73</v>
      </c>
      <c r="E44" s="98" t="s">
        <v>211</v>
      </c>
      <c r="F44" s="98" t="s">
        <v>166</v>
      </c>
      <c r="G44" s="98" t="s">
        <v>221</v>
      </c>
      <c r="H44" s="99">
        <v>3497</v>
      </c>
      <c r="I44" s="97">
        <v>3</v>
      </c>
      <c r="J44" s="100">
        <f>บึงกาฬ!F44</f>
        <v>580227.13</v>
      </c>
      <c r="K44" s="101">
        <f>บึงกาฬ!AK44</f>
        <v>611844.4</v>
      </c>
      <c r="L44" s="102">
        <f>บึงกาฬ!AL44</f>
        <v>2177024.7400000002</v>
      </c>
      <c r="M44" s="102">
        <f>บึงกาฬ!AM44</f>
        <v>2051085.79</v>
      </c>
      <c r="N44" s="98"/>
      <c r="O44" s="98"/>
      <c r="P44" s="98"/>
      <c r="Q44" s="90">
        <f t="shared" si="0"/>
        <v>125938.95000000019</v>
      </c>
      <c r="R44" s="91">
        <f t="shared" si="1"/>
        <v>622.54067486416932</v>
      </c>
    </row>
    <row r="45" spans="1:18" ht="24.6" customHeight="1" x14ac:dyDescent="0.7">
      <c r="A45" s="97">
        <v>11</v>
      </c>
      <c r="B45" s="98" t="s">
        <v>45</v>
      </c>
      <c r="C45" s="98" t="s">
        <v>168</v>
      </c>
      <c r="D45" s="98" t="s">
        <v>73</v>
      </c>
      <c r="E45" s="98" t="s">
        <v>211</v>
      </c>
      <c r="F45" s="98" t="s">
        <v>166</v>
      </c>
      <c r="G45" s="98" t="s">
        <v>222</v>
      </c>
      <c r="H45" s="99">
        <v>4246</v>
      </c>
      <c r="I45" s="97">
        <v>3</v>
      </c>
      <c r="J45" s="100">
        <f>บึงกาฬ!F45</f>
        <v>254785.03</v>
      </c>
      <c r="K45" s="101">
        <f>บึงกาฬ!AK45</f>
        <v>368281.43000000005</v>
      </c>
      <c r="L45" s="102">
        <f>บึงกาฬ!AL45</f>
        <v>2696042.63</v>
      </c>
      <c r="M45" s="102">
        <f>บึงกาฬ!AM45</f>
        <v>2524739.5399999996</v>
      </c>
      <c r="N45" s="98" t="s">
        <v>223</v>
      </c>
      <c r="O45" s="98"/>
      <c r="P45" s="98"/>
      <c r="Q45" s="90">
        <f t="shared" si="0"/>
        <v>171303.09000000032</v>
      </c>
      <c r="R45" s="91">
        <f t="shared" si="1"/>
        <v>634.96058172397545</v>
      </c>
    </row>
    <row r="46" spans="1:18" ht="24.6" customHeight="1" x14ac:dyDescent="0.7">
      <c r="A46" s="97">
        <v>12</v>
      </c>
      <c r="B46" s="98" t="s">
        <v>45</v>
      </c>
      <c r="C46" s="98" t="s">
        <v>168</v>
      </c>
      <c r="D46" s="98" t="s">
        <v>73</v>
      </c>
      <c r="E46" s="98" t="s">
        <v>211</v>
      </c>
      <c r="F46" s="98" t="s">
        <v>166</v>
      </c>
      <c r="G46" s="98" t="s">
        <v>224</v>
      </c>
      <c r="H46" s="99">
        <v>3019</v>
      </c>
      <c r="I46" s="97">
        <v>3</v>
      </c>
      <c r="J46" s="100">
        <f>บึงกาฬ!F46</f>
        <v>310806.73</v>
      </c>
      <c r="K46" s="101">
        <f>บึงกาฬ!AK46</f>
        <v>283474.49</v>
      </c>
      <c r="L46" s="102">
        <f>บึงกาฬ!AL46</f>
        <v>2401303.92</v>
      </c>
      <c r="M46" s="102">
        <f>บึงกาฬ!AM46</f>
        <v>2147997.96</v>
      </c>
      <c r="N46" s="98"/>
      <c r="O46" s="98"/>
      <c r="P46" s="98"/>
      <c r="Q46" s="90">
        <f t="shared" si="0"/>
        <v>253305.95999999996</v>
      </c>
      <c r="R46" s="91">
        <f t="shared" si="1"/>
        <v>795.39712487578663</v>
      </c>
    </row>
    <row r="47" spans="1:18" s="109" customFormat="1" ht="24.6" customHeight="1" x14ac:dyDescent="0.7">
      <c r="A47" s="103">
        <v>3</v>
      </c>
      <c r="B47" s="104" t="s">
        <v>45</v>
      </c>
      <c r="C47" s="104"/>
      <c r="D47" s="104"/>
      <c r="E47" s="104" t="s">
        <v>63</v>
      </c>
      <c r="F47" s="104"/>
      <c r="G47" s="104" t="s">
        <v>225</v>
      </c>
      <c r="H47" s="110">
        <f>SUM(H36:H46)</f>
        <v>41541</v>
      </c>
      <c r="I47" s="103"/>
      <c r="J47" s="106">
        <f>SUM(J35:J46)</f>
        <v>6108818.4700000007</v>
      </c>
      <c r="K47" s="106">
        <f>SUM(K35:K46)</f>
        <v>5584563.7000000011</v>
      </c>
      <c r="L47" s="106">
        <f>SUM(L35:L46)</f>
        <v>26537262.369999997</v>
      </c>
      <c r="M47" s="106">
        <f>SUM(M35:M46)</f>
        <v>25207314.609999999</v>
      </c>
      <c r="N47" s="104">
        <v>11</v>
      </c>
      <c r="O47" s="104">
        <v>11</v>
      </c>
      <c r="P47" s="104">
        <f>N47-O47</f>
        <v>0</v>
      </c>
      <c r="Q47" s="107">
        <f t="shared" si="0"/>
        <v>1329947.7599999979</v>
      </c>
      <c r="R47" s="108">
        <f>L47/H47</f>
        <v>638.820980958571</v>
      </c>
    </row>
    <row r="48" spans="1:18" ht="24.6" customHeight="1" x14ac:dyDescent="0.7">
      <c r="A48" s="97">
        <v>1</v>
      </c>
      <c r="B48" s="98" t="s">
        <v>45</v>
      </c>
      <c r="C48" s="98" t="s">
        <v>170</v>
      </c>
      <c r="D48" s="98" t="s">
        <v>108</v>
      </c>
      <c r="E48" s="98" t="s">
        <v>226</v>
      </c>
      <c r="F48" s="98" t="s">
        <v>196</v>
      </c>
      <c r="G48" s="98" t="s">
        <v>227</v>
      </c>
      <c r="H48" s="99"/>
      <c r="I48" s="97"/>
      <c r="J48" s="100"/>
      <c r="K48" s="101"/>
      <c r="L48" s="102"/>
      <c r="M48" s="102"/>
      <c r="N48" s="98"/>
      <c r="O48" s="98"/>
      <c r="P48" s="98"/>
    </row>
    <row r="49" spans="1:18" ht="24.6" customHeight="1" x14ac:dyDescent="0.7">
      <c r="A49" s="97">
        <v>2</v>
      </c>
      <c r="B49" s="98" t="s">
        <v>45</v>
      </c>
      <c r="C49" s="98" t="s">
        <v>170</v>
      </c>
      <c r="D49" s="98" t="s">
        <v>108</v>
      </c>
      <c r="E49" s="98" t="s">
        <v>226</v>
      </c>
      <c r="F49" s="98" t="s">
        <v>166</v>
      </c>
      <c r="G49" s="98" t="s">
        <v>228</v>
      </c>
      <c r="H49" s="99">
        <v>2825</v>
      </c>
      <c r="I49" s="97">
        <v>2</v>
      </c>
      <c r="J49" s="100">
        <f>บึงกาฬ!F47</f>
        <v>133363.48000000001</v>
      </c>
      <c r="K49" s="101">
        <f>บึงกาฬ!AK47</f>
        <v>304653.91000000003</v>
      </c>
      <c r="L49" s="102">
        <f>บึงกาฬ!AL47</f>
        <v>1099022.57</v>
      </c>
      <c r="M49" s="102">
        <f>บึงกาฬ!AM47</f>
        <v>1038143.51</v>
      </c>
      <c r="N49" s="98"/>
      <c r="O49" s="98"/>
      <c r="P49" s="98"/>
      <c r="Q49" s="90">
        <f t="shared" si="0"/>
        <v>60879.060000000056</v>
      </c>
      <c r="R49" s="91">
        <f t="shared" si="1"/>
        <v>389.03453805309738</v>
      </c>
    </row>
    <row r="50" spans="1:18" ht="24.6" customHeight="1" x14ac:dyDescent="0.7">
      <c r="A50" s="97">
        <v>3</v>
      </c>
      <c r="B50" s="98" t="s">
        <v>45</v>
      </c>
      <c r="C50" s="98" t="s">
        <v>170</v>
      </c>
      <c r="D50" s="98" t="s">
        <v>108</v>
      </c>
      <c r="E50" s="98" t="s">
        <v>226</v>
      </c>
      <c r="F50" s="98" t="s">
        <v>166</v>
      </c>
      <c r="G50" s="98" t="s">
        <v>229</v>
      </c>
      <c r="H50" s="99">
        <v>3818</v>
      </c>
      <c r="I50" s="97">
        <v>3</v>
      </c>
      <c r="J50" s="100">
        <f>บึงกาฬ!F48</f>
        <v>661990.24</v>
      </c>
      <c r="K50" s="101">
        <f>บึงกาฬ!AK48</f>
        <v>346063.06000000006</v>
      </c>
      <c r="L50" s="102">
        <f>บึงกาฬ!AL48</f>
        <v>1487382.31</v>
      </c>
      <c r="M50" s="102">
        <f>บึงกาฬ!AM48</f>
        <v>1691433.8299999998</v>
      </c>
      <c r="N50" s="98"/>
      <c r="O50" s="98"/>
      <c r="P50" s="98"/>
      <c r="Q50" s="90">
        <f t="shared" si="0"/>
        <v>-204051.51999999979</v>
      </c>
      <c r="R50" s="91">
        <f t="shared" si="1"/>
        <v>389.57106076479835</v>
      </c>
    </row>
    <row r="51" spans="1:18" ht="24.6" customHeight="1" x14ac:dyDescent="0.7">
      <c r="A51" s="97">
        <v>4</v>
      </c>
      <c r="B51" s="98" t="s">
        <v>45</v>
      </c>
      <c r="C51" s="98" t="s">
        <v>170</v>
      </c>
      <c r="D51" s="98" t="s">
        <v>108</v>
      </c>
      <c r="E51" s="98" t="s">
        <v>226</v>
      </c>
      <c r="F51" s="98" t="s">
        <v>166</v>
      </c>
      <c r="G51" s="98" t="s">
        <v>230</v>
      </c>
      <c r="H51" s="99">
        <v>2042</v>
      </c>
      <c r="I51" s="97">
        <v>2</v>
      </c>
      <c r="J51" s="100">
        <f>บึงกาฬ!F49</f>
        <v>1214151.02</v>
      </c>
      <c r="K51" s="101">
        <f>บึงกาฬ!AK49</f>
        <v>1066004.4000000001</v>
      </c>
      <c r="L51" s="102">
        <f>บึงกาฬ!AL49</f>
        <v>1114715.6000000001</v>
      </c>
      <c r="M51" s="102">
        <f>บึงกาฬ!AM49</f>
        <v>1282693.79</v>
      </c>
      <c r="N51" s="98"/>
      <c r="O51" s="98"/>
      <c r="P51" s="98"/>
      <c r="Q51" s="90">
        <f t="shared" si="0"/>
        <v>-167978.18999999994</v>
      </c>
      <c r="R51" s="91">
        <f t="shared" si="1"/>
        <v>545.89402546523024</v>
      </c>
    </row>
    <row r="52" spans="1:18" s="109" customFormat="1" ht="24.6" customHeight="1" x14ac:dyDescent="0.7">
      <c r="A52" s="103">
        <v>4</v>
      </c>
      <c r="B52" s="104" t="s">
        <v>45</v>
      </c>
      <c r="C52" s="104"/>
      <c r="D52" s="104"/>
      <c r="E52" s="104" t="s">
        <v>63</v>
      </c>
      <c r="F52" s="104"/>
      <c r="G52" s="104" t="s">
        <v>231</v>
      </c>
      <c r="H52" s="110">
        <f>SUM(H49:H51)</f>
        <v>8685</v>
      </c>
      <c r="I52" s="103"/>
      <c r="J52" s="106">
        <f>SUM(J48:J51)</f>
        <v>2009504.74</v>
      </c>
      <c r="K52" s="106">
        <f>SUM(K48:K51)</f>
        <v>1716721.37</v>
      </c>
      <c r="L52" s="106">
        <f>SUM(L48:L51)</f>
        <v>3701120.48</v>
      </c>
      <c r="M52" s="106">
        <f>SUM(M48:M51)</f>
        <v>4012271.13</v>
      </c>
      <c r="N52" s="104">
        <v>3</v>
      </c>
      <c r="O52" s="104">
        <v>3</v>
      </c>
      <c r="P52" s="104">
        <f>N52-O52</f>
        <v>0</v>
      </c>
      <c r="Q52" s="107">
        <f t="shared" si="0"/>
        <v>-311150.64999999991</v>
      </c>
      <c r="R52" s="108">
        <f>L52/H52</f>
        <v>426.15089004029937</v>
      </c>
    </row>
    <row r="53" spans="1:18" ht="24.6" customHeight="1" x14ac:dyDescent="0.7">
      <c r="A53" s="97">
        <v>1</v>
      </c>
      <c r="B53" s="98" t="s">
        <v>45</v>
      </c>
      <c r="C53" s="98" t="s">
        <v>172</v>
      </c>
      <c r="D53" s="98" t="s">
        <v>94</v>
      </c>
      <c r="E53" s="98" t="s">
        <v>232</v>
      </c>
      <c r="F53" s="98" t="s">
        <v>196</v>
      </c>
      <c r="G53" s="98" t="s">
        <v>233</v>
      </c>
      <c r="H53" s="99"/>
      <c r="I53" s="97"/>
      <c r="J53" s="100"/>
      <c r="K53" s="101"/>
      <c r="L53" s="102"/>
      <c r="M53" s="102"/>
      <c r="N53" s="98"/>
      <c r="O53" s="98"/>
      <c r="P53" s="98"/>
    </row>
    <row r="54" spans="1:18" ht="24.6" customHeight="1" x14ac:dyDescent="0.7">
      <c r="A54" s="97">
        <v>2</v>
      </c>
      <c r="B54" s="98" t="s">
        <v>45</v>
      </c>
      <c r="C54" s="98" t="s">
        <v>172</v>
      </c>
      <c r="D54" s="98" t="s">
        <v>94</v>
      </c>
      <c r="E54" s="98" t="s">
        <v>232</v>
      </c>
      <c r="F54" s="98" t="s">
        <v>166</v>
      </c>
      <c r="G54" s="98" t="s">
        <v>234</v>
      </c>
      <c r="H54" s="99">
        <v>2916</v>
      </c>
      <c r="I54" s="97">
        <v>2</v>
      </c>
      <c r="J54" s="100">
        <f>บึงกาฬ!F50</f>
        <v>1366421.03</v>
      </c>
      <c r="K54" s="101">
        <f>บึงกาฬ!AK50</f>
        <v>1362204.0699999998</v>
      </c>
      <c r="L54" s="102">
        <f>บึงกาฬ!AL50</f>
        <v>2257884.7000000002</v>
      </c>
      <c r="M54" s="102">
        <f>บึงกาฬ!AM50</f>
        <v>1815106.04</v>
      </c>
      <c r="N54" s="98"/>
      <c r="O54" s="98"/>
      <c r="P54" s="98"/>
      <c r="Q54" s="90">
        <f t="shared" si="0"/>
        <v>442778.66000000015</v>
      </c>
      <c r="R54" s="91">
        <f t="shared" si="1"/>
        <v>774.30888203017844</v>
      </c>
    </row>
    <row r="55" spans="1:18" ht="24.6" customHeight="1" x14ac:dyDescent="0.7">
      <c r="A55" s="97">
        <v>3</v>
      </c>
      <c r="B55" s="98" t="s">
        <v>45</v>
      </c>
      <c r="C55" s="98" t="s">
        <v>172</v>
      </c>
      <c r="D55" s="98" t="s">
        <v>94</v>
      </c>
      <c r="E55" s="98" t="s">
        <v>232</v>
      </c>
      <c r="F55" s="98" t="s">
        <v>166</v>
      </c>
      <c r="G55" s="98" t="s">
        <v>235</v>
      </c>
      <c r="H55" s="99">
        <v>9798</v>
      </c>
      <c r="I55" s="97">
        <v>5</v>
      </c>
      <c r="J55" s="100">
        <f>บึงกาฬ!F51</f>
        <v>1485530.19</v>
      </c>
      <c r="K55" s="101">
        <f>บึงกาฬ!AK51</f>
        <v>1486127.89</v>
      </c>
      <c r="L55" s="102">
        <f>บึงกาฬ!AL51</f>
        <v>4880151.8900000006</v>
      </c>
      <c r="M55" s="102">
        <f>บึงกาฬ!AM51</f>
        <v>3990381.5300000003</v>
      </c>
      <c r="N55" s="98"/>
      <c r="O55" s="98"/>
      <c r="P55" s="98"/>
      <c r="Q55" s="90">
        <f t="shared" si="0"/>
        <v>889770.36000000034</v>
      </c>
      <c r="R55" s="91">
        <f t="shared" si="1"/>
        <v>498.07633088385393</v>
      </c>
    </row>
    <row r="56" spans="1:18" ht="24.6" customHeight="1" x14ac:dyDescent="0.7">
      <c r="A56" s="97">
        <v>4</v>
      </c>
      <c r="B56" s="98" t="s">
        <v>45</v>
      </c>
      <c r="C56" s="98" t="s">
        <v>172</v>
      </c>
      <c r="D56" s="98" t="s">
        <v>94</v>
      </c>
      <c r="E56" s="98" t="s">
        <v>232</v>
      </c>
      <c r="F56" s="98" t="s">
        <v>166</v>
      </c>
      <c r="G56" s="98" t="s">
        <v>236</v>
      </c>
      <c r="H56" s="99">
        <v>4843</v>
      </c>
      <c r="I56" s="97">
        <v>4</v>
      </c>
      <c r="J56" s="100">
        <f>บึงกาฬ!F52</f>
        <v>1087097.3600000001</v>
      </c>
      <c r="K56" s="101">
        <f>บึงกาฬ!AK52</f>
        <v>1110109.52</v>
      </c>
      <c r="L56" s="102">
        <f>บึงกาฬ!AL52</f>
        <v>3354268.11</v>
      </c>
      <c r="M56" s="102">
        <f>บึงกาฬ!AM52</f>
        <v>2537774.71</v>
      </c>
      <c r="N56" s="98"/>
      <c r="O56" s="98"/>
      <c r="P56" s="98"/>
      <c r="Q56" s="90">
        <f t="shared" si="0"/>
        <v>816493.39999999991</v>
      </c>
      <c r="R56" s="91">
        <f t="shared" si="1"/>
        <v>692.60130291141854</v>
      </c>
    </row>
    <row r="57" spans="1:18" ht="24.6" customHeight="1" x14ac:dyDescent="0.7">
      <c r="A57" s="97">
        <v>5</v>
      </c>
      <c r="B57" s="98" t="s">
        <v>45</v>
      </c>
      <c r="C57" s="98" t="s">
        <v>172</v>
      </c>
      <c r="D57" s="98" t="s">
        <v>94</v>
      </c>
      <c r="E57" s="98" t="s">
        <v>232</v>
      </c>
      <c r="F57" s="98" t="s">
        <v>166</v>
      </c>
      <c r="G57" s="98" t="s">
        <v>237</v>
      </c>
      <c r="H57" s="99">
        <v>5611</v>
      </c>
      <c r="I57" s="97">
        <v>4</v>
      </c>
      <c r="J57" s="100">
        <f>บึงกาฬ!F53</f>
        <v>1579376.26</v>
      </c>
      <c r="K57" s="101">
        <f>บึงกาฬ!AK53</f>
        <v>1415185.04</v>
      </c>
      <c r="L57" s="102">
        <f>บึงกาฬ!AL53</f>
        <v>3045578.79</v>
      </c>
      <c r="M57" s="102">
        <f>บึงกาฬ!AM53</f>
        <v>2757533.3800000004</v>
      </c>
      <c r="N57" s="98"/>
      <c r="O57" s="98"/>
      <c r="P57" s="98"/>
      <c r="Q57" s="90">
        <f t="shared" si="0"/>
        <v>288045.40999999968</v>
      </c>
      <c r="R57" s="91">
        <f t="shared" si="1"/>
        <v>542.78716628052041</v>
      </c>
    </row>
    <row r="58" spans="1:18" s="109" customFormat="1" ht="24.6" customHeight="1" x14ac:dyDescent="0.7">
      <c r="A58" s="103">
        <v>5</v>
      </c>
      <c r="B58" s="104" t="s">
        <v>45</v>
      </c>
      <c r="C58" s="104"/>
      <c r="D58" s="104"/>
      <c r="E58" s="104" t="s">
        <v>63</v>
      </c>
      <c r="F58" s="104"/>
      <c r="G58" s="104" t="s">
        <v>238</v>
      </c>
      <c r="H58" s="110">
        <f>SUM(H54:H57)</f>
        <v>23168</v>
      </c>
      <c r="I58" s="103"/>
      <c r="J58" s="106">
        <f>SUM(J53:J57)</f>
        <v>5518424.8399999999</v>
      </c>
      <c r="K58" s="106">
        <f>SUM(K53:K57)</f>
        <v>5373626.5199999996</v>
      </c>
      <c r="L58" s="106">
        <f>SUM(L53:L57)</f>
        <v>13537883.490000002</v>
      </c>
      <c r="M58" s="106">
        <f>SUM(M53:M57)</f>
        <v>11100795.66</v>
      </c>
      <c r="N58" s="104">
        <v>4</v>
      </c>
      <c r="O58" s="104">
        <v>4</v>
      </c>
      <c r="P58" s="104">
        <f>N58-O58</f>
        <v>0</v>
      </c>
      <c r="Q58" s="107">
        <f t="shared" si="0"/>
        <v>2437087.8300000019</v>
      </c>
      <c r="R58" s="108">
        <f>L58/H58</f>
        <v>584.33544069406082</v>
      </c>
    </row>
    <row r="59" spans="1:18" ht="24.6" customHeight="1" x14ac:dyDescent="0.7">
      <c r="A59" s="97">
        <v>1</v>
      </c>
      <c r="B59" s="98" t="s">
        <v>45</v>
      </c>
      <c r="C59" s="98" t="s">
        <v>174</v>
      </c>
      <c r="D59" s="98" t="s">
        <v>87</v>
      </c>
      <c r="E59" s="98" t="s">
        <v>239</v>
      </c>
      <c r="F59" s="98" t="s">
        <v>196</v>
      </c>
      <c r="G59" s="98" t="s">
        <v>240</v>
      </c>
      <c r="H59" s="99"/>
      <c r="I59" s="97"/>
      <c r="J59" s="100"/>
      <c r="K59" s="101"/>
      <c r="L59" s="102"/>
      <c r="M59" s="102"/>
      <c r="N59" s="98"/>
      <c r="O59" s="98"/>
      <c r="P59" s="98"/>
    </row>
    <row r="60" spans="1:18" s="117" customFormat="1" ht="24.6" customHeight="1" x14ac:dyDescent="0.7">
      <c r="A60" s="111">
        <v>2</v>
      </c>
      <c r="B60" s="112" t="s">
        <v>45</v>
      </c>
      <c r="C60" s="112" t="s">
        <v>174</v>
      </c>
      <c r="D60" s="112" t="s">
        <v>87</v>
      </c>
      <c r="E60" s="112" t="s">
        <v>239</v>
      </c>
      <c r="F60" s="112" t="s">
        <v>166</v>
      </c>
      <c r="G60" s="301" t="s">
        <v>241</v>
      </c>
      <c r="H60" s="113">
        <v>2845</v>
      </c>
      <c r="I60" s="111">
        <v>2</v>
      </c>
      <c r="J60" s="102">
        <f>บึงกาฬ!F54</f>
        <v>1308772.5900000001</v>
      </c>
      <c r="K60" s="114">
        <f>บึงกาฬ!AK54</f>
        <v>1356033.43</v>
      </c>
      <c r="L60" s="102">
        <f>บึงกาฬ!AL54</f>
        <v>2152001.67</v>
      </c>
      <c r="M60" s="102">
        <f>บึงกาฬ!AM54</f>
        <v>2051517.4000000001</v>
      </c>
      <c r="N60" s="112"/>
      <c r="O60" s="112"/>
      <c r="P60" s="112"/>
      <c r="Q60" s="115">
        <f t="shared" si="0"/>
        <v>100484.26999999979</v>
      </c>
      <c r="R60" s="116">
        <f t="shared" si="1"/>
        <v>756.41534973637954</v>
      </c>
    </row>
    <row r="61" spans="1:18" ht="24.6" customHeight="1" x14ac:dyDescent="0.7">
      <c r="A61" s="97">
        <v>3</v>
      </c>
      <c r="B61" s="98" t="s">
        <v>45</v>
      </c>
      <c r="C61" s="98" t="s">
        <v>174</v>
      </c>
      <c r="D61" s="98" t="s">
        <v>87</v>
      </c>
      <c r="E61" s="98" t="s">
        <v>239</v>
      </c>
      <c r="F61" s="98" t="s">
        <v>166</v>
      </c>
      <c r="G61" s="298" t="s">
        <v>242</v>
      </c>
      <c r="H61" s="99">
        <v>4775</v>
      </c>
      <c r="I61" s="97">
        <v>4</v>
      </c>
      <c r="J61" s="102">
        <f>บึงกาฬ!F55</f>
        <v>2171439.83</v>
      </c>
      <c r="K61" s="114">
        <f>บึงกาฬ!AK55</f>
        <v>-120965.55000000028</v>
      </c>
      <c r="L61" s="102">
        <f>บึงกาฬ!AL55</f>
        <v>4753019.75</v>
      </c>
      <c r="M61" s="102">
        <f>บึงกาฬ!AM55</f>
        <v>3997909.67</v>
      </c>
      <c r="N61" s="98"/>
      <c r="O61" s="98"/>
      <c r="P61" s="98"/>
      <c r="Q61" s="90">
        <f t="shared" si="0"/>
        <v>755110.08000000007</v>
      </c>
      <c r="R61" s="91">
        <f t="shared" si="1"/>
        <v>995.39680628272254</v>
      </c>
    </row>
    <row r="62" spans="1:18" ht="24.6" customHeight="1" x14ac:dyDescent="0.7">
      <c r="A62" s="97">
        <v>4</v>
      </c>
      <c r="B62" s="98" t="s">
        <v>45</v>
      </c>
      <c r="C62" s="98" t="s">
        <v>174</v>
      </c>
      <c r="D62" s="98" t="s">
        <v>87</v>
      </c>
      <c r="E62" s="98" t="s">
        <v>239</v>
      </c>
      <c r="F62" s="98" t="s">
        <v>166</v>
      </c>
      <c r="G62" s="298" t="s">
        <v>243</v>
      </c>
      <c r="H62" s="99">
        <v>2422</v>
      </c>
      <c r="I62" s="97">
        <v>2</v>
      </c>
      <c r="J62" s="102">
        <f>บึงกาฬ!F56</f>
        <v>101666.52</v>
      </c>
      <c r="K62" s="229">
        <f>บึงกาฬ!AK56</f>
        <v>119826.49</v>
      </c>
      <c r="L62" s="102">
        <f>บึงกาฬ!AL56</f>
        <v>2973209.1999999997</v>
      </c>
      <c r="M62" s="102">
        <f>บึงกาฬ!AM56</f>
        <v>3090195.98</v>
      </c>
      <c r="N62" s="98"/>
      <c r="O62" s="98"/>
      <c r="P62" s="98"/>
      <c r="Q62" s="90">
        <f t="shared" si="0"/>
        <v>-116986.78000000026</v>
      </c>
      <c r="R62" s="91">
        <f t="shared" si="1"/>
        <v>1227.5843104872006</v>
      </c>
    </row>
    <row r="63" spans="1:18" ht="24.6" customHeight="1" x14ac:dyDescent="0.7">
      <c r="A63" s="97">
        <v>5</v>
      </c>
      <c r="B63" s="98" t="s">
        <v>45</v>
      </c>
      <c r="C63" s="98" t="s">
        <v>174</v>
      </c>
      <c r="D63" s="98" t="s">
        <v>87</v>
      </c>
      <c r="E63" s="98" t="s">
        <v>239</v>
      </c>
      <c r="F63" s="98" t="s">
        <v>166</v>
      </c>
      <c r="G63" s="298" t="s">
        <v>244</v>
      </c>
      <c r="H63" s="99">
        <v>4314</v>
      </c>
      <c r="I63" s="97">
        <v>3</v>
      </c>
      <c r="J63" s="102">
        <f>บึงกาฬ!F57</f>
        <v>751474.54</v>
      </c>
      <c r="K63" s="102">
        <f>บึงกาฬ!AK57</f>
        <v>793310.79</v>
      </c>
      <c r="L63" s="102">
        <f>บึงกาฬ!AL57</f>
        <v>2191100.2799999998</v>
      </c>
      <c r="M63" s="102">
        <f>บึงกาฬ!AM57</f>
        <v>2016070.31</v>
      </c>
      <c r="N63" s="98"/>
      <c r="O63" s="98"/>
      <c r="P63" s="98"/>
      <c r="Q63" s="90">
        <f t="shared" si="0"/>
        <v>175029.96999999974</v>
      </c>
      <c r="R63" s="91">
        <f t="shared" si="1"/>
        <v>507.90456189151593</v>
      </c>
    </row>
    <row r="64" spans="1:18" ht="24.6" customHeight="1" x14ac:dyDescent="0.7">
      <c r="A64" s="97">
        <v>6</v>
      </c>
      <c r="B64" s="98" t="s">
        <v>45</v>
      </c>
      <c r="C64" s="98" t="s">
        <v>174</v>
      </c>
      <c r="D64" s="98" t="s">
        <v>87</v>
      </c>
      <c r="E64" s="98" t="s">
        <v>239</v>
      </c>
      <c r="F64" s="98" t="s">
        <v>166</v>
      </c>
      <c r="G64" s="298" t="s">
        <v>245</v>
      </c>
      <c r="H64" s="99">
        <v>3240</v>
      </c>
      <c r="I64" s="97">
        <v>3</v>
      </c>
      <c r="J64" s="102">
        <f>บึงกาฬ!F58</f>
        <v>643082.14</v>
      </c>
      <c r="K64" s="102">
        <f>บึงกาฬ!AK58</f>
        <v>659508.21</v>
      </c>
      <c r="L64" s="102">
        <f>บึงกาฬ!AL58</f>
        <v>2820158.2</v>
      </c>
      <c r="M64" s="102">
        <f>บึงกาฬ!AM58</f>
        <v>2602222.5300000003</v>
      </c>
      <c r="N64" s="98"/>
      <c r="O64" s="98"/>
      <c r="P64" s="98"/>
      <c r="Q64" s="90">
        <f t="shared" si="0"/>
        <v>217935.66999999993</v>
      </c>
      <c r="R64" s="91">
        <f t="shared" si="1"/>
        <v>870.41919753086427</v>
      </c>
    </row>
    <row r="65" spans="1:18" s="117" customFormat="1" ht="24.6" customHeight="1" x14ac:dyDescent="0.7">
      <c r="A65" s="111">
        <v>7</v>
      </c>
      <c r="B65" s="112" t="s">
        <v>45</v>
      </c>
      <c r="C65" s="112" t="s">
        <v>174</v>
      </c>
      <c r="D65" s="112" t="s">
        <v>87</v>
      </c>
      <c r="E65" s="112" t="s">
        <v>239</v>
      </c>
      <c r="F65" s="112" t="s">
        <v>166</v>
      </c>
      <c r="G65" s="301" t="s">
        <v>246</v>
      </c>
      <c r="H65" s="113">
        <v>1140</v>
      </c>
      <c r="I65" s="111">
        <v>1</v>
      </c>
      <c r="J65" s="102">
        <f>บึงกาฬ!F59</f>
        <v>464381.27</v>
      </c>
      <c r="K65" s="102">
        <f>บึงกาฬ!AK59</f>
        <v>469058.27</v>
      </c>
      <c r="L65" s="102">
        <f>บึงกาฬ!AL59</f>
        <v>1274720.8700000001</v>
      </c>
      <c r="M65" s="102">
        <f>บึงกาฬ!AM59</f>
        <v>1416443.36</v>
      </c>
      <c r="N65" s="112"/>
      <c r="O65" s="112"/>
      <c r="P65" s="112"/>
      <c r="Q65" s="115">
        <f t="shared" si="0"/>
        <v>-141722.49</v>
      </c>
      <c r="R65" s="116">
        <f t="shared" si="1"/>
        <v>1118.1762017543861</v>
      </c>
    </row>
    <row r="66" spans="1:18" s="109" customFormat="1" ht="24.6" customHeight="1" x14ac:dyDescent="0.7">
      <c r="A66" s="103">
        <v>6</v>
      </c>
      <c r="B66" s="104" t="s">
        <v>45</v>
      </c>
      <c r="C66" s="104"/>
      <c r="D66" s="104"/>
      <c r="E66" s="104" t="s">
        <v>63</v>
      </c>
      <c r="F66" s="104"/>
      <c r="G66" s="104" t="s">
        <v>247</v>
      </c>
      <c r="H66" s="110">
        <f>SUM(H59:H65)</f>
        <v>18736</v>
      </c>
      <c r="I66" s="103"/>
      <c r="J66" s="106">
        <f>SUM(J59:J65)</f>
        <v>5440816.8900000006</v>
      </c>
      <c r="K66" s="106">
        <f>SUM(K59:K65)</f>
        <v>3276771.6399999997</v>
      </c>
      <c r="L66" s="106">
        <f>SUM(L59:L65)</f>
        <v>16164209.969999999</v>
      </c>
      <c r="M66" s="106">
        <f>SUM(M59:M65)</f>
        <v>15174359.25</v>
      </c>
      <c r="N66" s="104">
        <v>6</v>
      </c>
      <c r="O66" s="104">
        <v>6</v>
      </c>
      <c r="P66" s="104">
        <f>N66-O66</f>
        <v>0</v>
      </c>
      <c r="Q66" s="107">
        <f t="shared" si="0"/>
        <v>989850.71999999881</v>
      </c>
      <c r="R66" s="108">
        <f>L66/H66</f>
        <v>862.73537414602902</v>
      </c>
    </row>
    <row r="67" spans="1:18" ht="24.6" customHeight="1" x14ac:dyDescent="0.7">
      <c r="A67" s="97">
        <v>1</v>
      </c>
      <c r="B67" s="98" t="s">
        <v>45</v>
      </c>
      <c r="C67" s="98" t="s">
        <v>176</v>
      </c>
      <c r="D67" s="98" t="s">
        <v>66</v>
      </c>
      <c r="E67" s="98" t="s">
        <v>248</v>
      </c>
      <c r="F67" s="98" t="s">
        <v>196</v>
      </c>
      <c r="G67" s="98" t="s">
        <v>249</v>
      </c>
      <c r="H67" s="99"/>
      <c r="I67" s="97"/>
      <c r="J67" s="100"/>
      <c r="K67" s="101"/>
      <c r="L67" s="102"/>
      <c r="M67" s="102"/>
      <c r="N67" s="98"/>
      <c r="O67" s="98"/>
      <c r="P67" s="98"/>
    </row>
    <row r="68" spans="1:18" ht="24.6" customHeight="1" x14ac:dyDescent="0.7">
      <c r="A68" s="97">
        <v>2</v>
      </c>
      <c r="B68" s="98" t="s">
        <v>45</v>
      </c>
      <c r="C68" s="98" t="s">
        <v>176</v>
      </c>
      <c r="D68" s="98" t="s">
        <v>66</v>
      </c>
      <c r="E68" s="98" t="s">
        <v>248</v>
      </c>
      <c r="F68" s="98" t="s">
        <v>166</v>
      </c>
      <c r="G68" s="98" t="s">
        <v>1399</v>
      </c>
      <c r="H68" s="99">
        <v>3670</v>
      </c>
      <c r="I68" s="97">
        <v>3</v>
      </c>
      <c r="J68" s="100">
        <f>บึงกาฬ!F60</f>
        <v>909143.99</v>
      </c>
      <c r="K68" s="101">
        <f>บึงกาฬ!AK60</f>
        <v>449634.18999999994</v>
      </c>
      <c r="L68" s="102">
        <f>บึงกาฬ!AL60</f>
        <v>2256353.2599999998</v>
      </c>
      <c r="M68" s="102">
        <f>บึงกาฬ!AM60</f>
        <v>2195916.86</v>
      </c>
      <c r="N68" s="98"/>
      <c r="O68" s="98"/>
      <c r="P68" s="98"/>
      <c r="Q68" s="90">
        <f t="shared" si="0"/>
        <v>60436.399999999907</v>
      </c>
      <c r="R68" s="91">
        <f t="shared" si="1"/>
        <v>614.81015258855575</v>
      </c>
    </row>
    <row r="69" spans="1:18" ht="24.6" customHeight="1" x14ac:dyDescent="0.7">
      <c r="A69" s="97">
        <v>3</v>
      </c>
      <c r="B69" s="98" t="s">
        <v>45</v>
      </c>
      <c r="C69" s="98" t="s">
        <v>176</v>
      </c>
      <c r="D69" s="98" t="s">
        <v>66</v>
      </c>
      <c r="E69" s="98" t="s">
        <v>248</v>
      </c>
      <c r="F69" s="98" t="s">
        <v>166</v>
      </c>
      <c r="G69" s="98" t="s">
        <v>251</v>
      </c>
      <c r="H69" s="99">
        <v>3487</v>
      </c>
      <c r="I69" s="97">
        <v>3</v>
      </c>
      <c r="J69" s="100">
        <f>บึงกาฬ!F61</f>
        <v>521232.14</v>
      </c>
      <c r="K69" s="101">
        <f>บึงกาฬ!AK61</f>
        <v>514933.52</v>
      </c>
      <c r="L69" s="102">
        <f>บึงกาฬ!AL61</f>
        <v>3517168.3600000003</v>
      </c>
      <c r="M69" s="102">
        <f>บึงกาฬ!AM61</f>
        <v>3307782.55</v>
      </c>
      <c r="N69" s="98"/>
      <c r="O69" s="98"/>
      <c r="P69" s="98"/>
      <c r="Q69" s="90">
        <f t="shared" si="0"/>
        <v>209385.81000000052</v>
      </c>
      <c r="R69" s="91">
        <f t="shared" si="1"/>
        <v>1008.651666188701</v>
      </c>
    </row>
    <row r="70" spans="1:18" ht="24.6" customHeight="1" x14ac:dyDescent="0.7">
      <c r="A70" s="97">
        <v>4</v>
      </c>
      <c r="B70" s="98" t="s">
        <v>45</v>
      </c>
      <c r="C70" s="98" t="s">
        <v>176</v>
      </c>
      <c r="D70" s="98" t="s">
        <v>66</v>
      </c>
      <c r="E70" s="98" t="s">
        <v>248</v>
      </c>
      <c r="F70" s="98" t="s">
        <v>166</v>
      </c>
      <c r="G70" s="98" t="s">
        <v>252</v>
      </c>
      <c r="H70" s="99">
        <v>6286</v>
      </c>
      <c r="I70" s="97">
        <v>5</v>
      </c>
      <c r="J70" s="100">
        <f>บึงกาฬ!F62</f>
        <v>328406.52</v>
      </c>
      <c r="K70" s="101">
        <f>บึงกาฬ!AK62</f>
        <v>174580.60000000003</v>
      </c>
      <c r="L70" s="102">
        <f>บึงกาฬ!AL62</f>
        <v>2217266.12</v>
      </c>
      <c r="M70" s="102">
        <f>บึงกาฬ!AM62</f>
        <v>1844204.46</v>
      </c>
      <c r="N70" s="98"/>
      <c r="O70" s="98"/>
      <c r="P70" s="98"/>
      <c r="Q70" s="90">
        <f t="shared" si="0"/>
        <v>373061.66000000015</v>
      </c>
      <c r="R70" s="91">
        <f t="shared" si="1"/>
        <v>352.73084950684063</v>
      </c>
    </row>
    <row r="71" spans="1:18" ht="24.6" customHeight="1" x14ac:dyDescent="0.7">
      <c r="A71" s="97">
        <v>5</v>
      </c>
      <c r="B71" s="98" t="s">
        <v>45</v>
      </c>
      <c r="C71" s="98" t="s">
        <v>176</v>
      </c>
      <c r="D71" s="98" t="s">
        <v>66</v>
      </c>
      <c r="E71" s="98" t="s">
        <v>248</v>
      </c>
      <c r="F71" s="98" t="s">
        <v>166</v>
      </c>
      <c r="G71" s="98" t="s">
        <v>253</v>
      </c>
      <c r="H71" s="99">
        <v>3436</v>
      </c>
      <c r="I71" s="97">
        <v>3</v>
      </c>
      <c r="J71" s="100">
        <f>บึงกาฬ!F63</f>
        <v>1610746.51</v>
      </c>
      <c r="K71" s="101">
        <f>บึงกาฬ!AK63</f>
        <v>461746</v>
      </c>
      <c r="L71" s="102">
        <f>บึงกาฬ!AL63</f>
        <v>2892093.65</v>
      </c>
      <c r="M71" s="102">
        <f>บึงกาฬ!AM63</f>
        <v>2373436.3899999997</v>
      </c>
      <c r="N71" s="98"/>
      <c r="O71" s="98"/>
      <c r="P71" s="98"/>
      <c r="Q71" s="90">
        <f t="shared" ref="Q71:Q134" si="2">L71-M71</f>
        <v>518657.26000000024</v>
      </c>
      <c r="R71" s="91">
        <f t="shared" ref="R71:R134" si="3">L71/H71</f>
        <v>841.70362339930148</v>
      </c>
    </row>
    <row r="72" spans="1:18" ht="24.6" customHeight="1" x14ac:dyDescent="0.7">
      <c r="A72" s="97">
        <v>6</v>
      </c>
      <c r="B72" s="98" t="s">
        <v>45</v>
      </c>
      <c r="C72" s="98" t="s">
        <v>176</v>
      </c>
      <c r="D72" s="98" t="s">
        <v>66</v>
      </c>
      <c r="E72" s="98" t="s">
        <v>248</v>
      </c>
      <c r="F72" s="98" t="s">
        <v>166</v>
      </c>
      <c r="G72" s="98" t="s">
        <v>254</v>
      </c>
      <c r="H72" s="99">
        <v>3629</v>
      </c>
      <c r="I72" s="97">
        <v>3</v>
      </c>
      <c r="J72" s="100">
        <f>บึงกาฬ!F64</f>
        <v>252305.63</v>
      </c>
      <c r="K72" s="101">
        <f>บึงกาฬ!AK64</f>
        <v>248359.33000000002</v>
      </c>
      <c r="L72" s="102">
        <f>บึงกาฬ!AL64</f>
        <v>3236017.6500000004</v>
      </c>
      <c r="M72" s="102">
        <f>บึงกาฬ!AM64</f>
        <v>3042609.73</v>
      </c>
      <c r="N72" s="98"/>
      <c r="O72" s="98"/>
      <c r="P72" s="98"/>
      <c r="Q72" s="90">
        <f t="shared" si="2"/>
        <v>193407.92000000039</v>
      </c>
      <c r="R72" s="91">
        <f t="shared" si="3"/>
        <v>891.71056764949037</v>
      </c>
    </row>
    <row r="73" spans="1:18" ht="24.6" customHeight="1" x14ac:dyDescent="0.7">
      <c r="A73" s="97">
        <v>7</v>
      </c>
      <c r="B73" s="98" t="s">
        <v>45</v>
      </c>
      <c r="C73" s="98" t="s">
        <v>176</v>
      </c>
      <c r="D73" s="98" t="s">
        <v>66</v>
      </c>
      <c r="E73" s="98" t="s">
        <v>248</v>
      </c>
      <c r="F73" s="98" t="s">
        <v>166</v>
      </c>
      <c r="G73" s="98" t="s">
        <v>255</v>
      </c>
      <c r="H73" s="99">
        <v>4573</v>
      </c>
      <c r="I73" s="97">
        <v>4</v>
      </c>
      <c r="J73" s="100">
        <f>บึงกาฬ!F65</f>
        <v>825926.91</v>
      </c>
      <c r="K73" s="101">
        <f>บึงกาฬ!AK65</f>
        <v>717305.91</v>
      </c>
      <c r="L73" s="102">
        <f>บึงกาฬ!AL65</f>
        <v>2728656.12</v>
      </c>
      <c r="M73" s="102">
        <f>บึงกาฬ!AM65</f>
        <v>2420828.17</v>
      </c>
      <c r="N73" s="98"/>
      <c r="O73" s="98"/>
      <c r="P73" s="98"/>
      <c r="Q73" s="90">
        <f t="shared" si="2"/>
        <v>307827.95000000019</v>
      </c>
      <c r="R73" s="91">
        <f t="shared" si="3"/>
        <v>596.68841460747865</v>
      </c>
    </row>
    <row r="74" spans="1:18" s="109" customFormat="1" ht="24.6" customHeight="1" x14ac:dyDescent="0.7">
      <c r="A74" s="103">
        <v>7</v>
      </c>
      <c r="B74" s="104" t="s">
        <v>45</v>
      </c>
      <c r="C74" s="104"/>
      <c r="D74" s="104"/>
      <c r="E74" s="104" t="s">
        <v>63</v>
      </c>
      <c r="F74" s="104"/>
      <c r="G74" s="104" t="s">
        <v>256</v>
      </c>
      <c r="H74" s="110">
        <f>SUM(H67:H73)</f>
        <v>25081</v>
      </c>
      <c r="I74" s="103"/>
      <c r="J74" s="106">
        <f>SUM(J67:J73)</f>
        <v>4447761.7</v>
      </c>
      <c r="K74" s="106">
        <f>SUM(K67:K73)</f>
        <v>2566559.5500000003</v>
      </c>
      <c r="L74" s="106">
        <f>SUM(L67:L73)</f>
        <v>16847555.16</v>
      </c>
      <c r="M74" s="106">
        <f>SUM(M67:M73)</f>
        <v>15184778.16</v>
      </c>
      <c r="N74" s="104">
        <v>6</v>
      </c>
      <c r="O74" s="104">
        <v>6</v>
      </c>
      <c r="P74" s="104">
        <f>N74-O74</f>
        <v>0</v>
      </c>
      <c r="Q74" s="107">
        <f>L74-M74</f>
        <v>1662777</v>
      </c>
      <c r="R74" s="108">
        <f>L74/H74</f>
        <v>671.72581476017706</v>
      </c>
    </row>
    <row r="75" spans="1:18" ht="24.6" customHeight="1" x14ac:dyDescent="0.7">
      <c r="A75" s="97">
        <v>1</v>
      </c>
      <c r="B75" s="98" t="s">
        <v>45</v>
      </c>
      <c r="C75" s="98" t="s">
        <v>178</v>
      </c>
      <c r="D75" s="98" t="s">
        <v>101</v>
      </c>
      <c r="E75" s="98" t="s">
        <v>257</v>
      </c>
      <c r="F75" s="98" t="s">
        <v>196</v>
      </c>
      <c r="G75" s="98" t="s">
        <v>258</v>
      </c>
      <c r="H75" s="99"/>
      <c r="I75" s="97"/>
      <c r="J75" s="100"/>
      <c r="K75" s="101"/>
      <c r="L75" s="102"/>
      <c r="M75" s="102"/>
      <c r="N75" s="98"/>
      <c r="O75" s="98"/>
      <c r="P75" s="98"/>
    </row>
    <row r="76" spans="1:18" ht="24.6" customHeight="1" x14ac:dyDescent="0.7">
      <c r="A76" s="97">
        <v>2</v>
      </c>
      <c r="B76" s="98" t="s">
        <v>45</v>
      </c>
      <c r="C76" s="98" t="s">
        <v>178</v>
      </c>
      <c r="D76" s="98" t="s">
        <v>101</v>
      </c>
      <c r="E76" s="98" t="s">
        <v>257</v>
      </c>
      <c r="F76" s="98" t="s">
        <v>166</v>
      </c>
      <c r="G76" s="98" t="s">
        <v>259</v>
      </c>
      <c r="H76" s="99">
        <v>5752</v>
      </c>
      <c r="I76" s="97">
        <v>4</v>
      </c>
      <c r="J76" s="100">
        <f>บึงกาฬ!F66</f>
        <v>270887.93</v>
      </c>
      <c r="K76" s="101">
        <f>บึงกาฬ!AK66</f>
        <v>283258.44</v>
      </c>
      <c r="L76" s="101">
        <f>บึงกาฬ!AL66</f>
        <v>1201745.6100000001</v>
      </c>
      <c r="M76" s="101">
        <f>บึงกาฬ!AM66</f>
        <v>1326430.45</v>
      </c>
      <c r="N76" s="98"/>
      <c r="O76" s="98"/>
      <c r="P76" s="98"/>
      <c r="Q76" s="90">
        <f t="shared" si="2"/>
        <v>-124684.83999999985</v>
      </c>
      <c r="R76" s="91">
        <f t="shared" si="3"/>
        <v>208.9265664116829</v>
      </c>
    </row>
    <row r="77" spans="1:18" ht="24.6" customHeight="1" x14ac:dyDescent="0.7">
      <c r="A77" s="97">
        <v>3</v>
      </c>
      <c r="B77" s="98" t="s">
        <v>45</v>
      </c>
      <c r="C77" s="98" t="s">
        <v>178</v>
      </c>
      <c r="D77" s="98" t="s">
        <v>101</v>
      </c>
      <c r="E77" s="98" t="s">
        <v>257</v>
      </c>
      <c r="F77" s="98" t="s">
        <v>166</v>
      </c>
      <c r="G77" s="98" t="s">
        <v>260</v>
      </c>
      <c r="H77" s="99">
        <v>4383</v>
      </c>
      <c r="I77" s="97">
        <v>3</v>
      </c>
      <c r="J77" s="100">
        <f>บึงกาฬ!F67</f>
        <v>617257.24</v>
      </c>
      <c r="K77" s="101">
        <f>บึงกาฬ!AK67</f>
        <v>616108.57999999996</v>
      </c>
      <c r="L77" s="101">
        <f>บึงกาฬ!AL67</f>
        <v>1065280.03</v>
      </c>
      <c r="M77" s="101">
        <f>บึงกาฬ!AM67</f>
        <v>1034842.23</v>
      </c>
      <c r="N77" s="98"/>
      <c r="O77" s="98"/>
      <c r="P77" s="98"/>
      <c r="Q77" s="90">
        <f t="shared" si="2"/>
        <v>30437.800000000047</v>
      </c>
      <c r="R77" s="91">
        <f t="shared" si="3"/>
        <v>243.04814738763406</v>
      </c>
    </row>
    <row r="78" spans="1:18" ht="24.6" customHeight="1" x14ac:dyDescent="0.7">
      <c r="A78" s="97">
        <v>4</v>
      </c>
      <c r="B78" s="98" t="s">
        <v>45</v>
      </c>
      <c r="C78" s="98" t="s">
        <v>178</v>
      </c>
      <c r="D78" s="98" t="s">
        <v>101</v>
      </c>
      <c r="E78" s="98" t="s">
        <v>257</v>
      </c>
      <c r="F78" s="98" t="s">
        <v>166</v>
      </c>
      <c r="G78" s="98" t="s">
        <v>261</v>
      </c>
      <c r="H78" s="99">
        <v>1973</v>
      </c>
      <c r="I78" s="97">
        <v>2</v>
      </c>
      <c r="J78" s="100">
        <f>บึงกาฬ!F68</f>
        <v>244078.89</v>
      </c>
      <c r="K78" s="101">
        <f>บึงกาฬ!AK68</f>
        <v>179576.75</v>
      </c>
      <c r="L78" s="101">
        <f>บึงกาฬ!AL68</f>
        <v>819165.04</v>
      </c>
      <c r="M78" s="101">
        <f>บึงกาฬ!AM68</f>
        <v>737864.33000000007</v>
      </c>
      <c r="N78" s="98"/>
      <c r="O78" s="98"/>
      <c r="P78" s="98"/>
      <c r="Q78" s="90">
        <f t="shared" si="2"/>
        <v>81300.709999999963</v>
      </c>
      <c r="R78" s="91">
        <f t="shared" si="3"/>
        <v>415.18755195134315</v>
      </c>
    </row>
    <row r="79" spans="1:18" ht="24.6" customHeight="1" x14ac:dyDescent="0.7">
      <c r="A79" s="97">
        <v>5</v>
      </c>
      <c r="B79" s="98" t="s">
        <v>45</v>
      </c>
      <c r="C79" s="98" t="s">
        <v>178</v>
      </c>
      <c r="D79" s="98" t="s">
        <v>101</v>
      </c>
      <c r="E79" s="98" t="s">
        <v>257</v>
      </c>
      <c r="F79" s="98" t="s">
        <v>166</v>
      </c>
      <c r="G79" s="98" t="s">
        <v>262</v>
      </c>
      <c r="H79" s="99">
        <v>5007</v>
      </c>
      <c r="I79" s="97">
        <v>4</v>
      </c>
      <c r="J79" s="100">
        <f>บึงกาฬ!F69</f>
        <v>93559.47</v>
      </c>
      <c r="K79" s="101">
        <f>บึงกาฬ!AK69</f>
        <v>58455.679999999993</v>
      </c>
      <c r="L79" s="101">
        <f>บึงกาฬ!AL69</f>
        <v>1346342.91</v>
      </c>
      <c r="M79" s="101">
        <f>บึงกาฬ!AM69</f>
        <v>1457844.47</v>
      </c>
      <c r="N79" s="98"/>
      <c r="O79" s="98"/>
      <c r="P79" s="98"/>
      <c r="Q79" s="90">
        <f t="shared" si="2"/>
        <v>-111501.56000000006</v>
      </c>
      <c r="R79" s="91">
        <f t="shared" si="3"/>
        <v>268.89213301378066</v>
      </c>
    </row>
    <row r="80" spans="1:18" ht="24.6" customHeight="1" x14ac:dyDescent="0.7">
      <c r="A80" s="97">
        <v>6</v>
      </c>
      <c r="B80" s="98" t="s">
        <v>45</v>
      </c>
      <c r="C80" s="98" t="s">
        <v>178</v>
      </c>
      <c r="D80" s="98" t="s">
        <v>101</v>
      </c>
      <c r="E80" s="98" t="s">
        <v>257</v>
      </c>
      <c r="F80" s="98" t="s">
        <v>166</v>
      </c>
      <c r="G80" s="98" t="s">
        <v>263</v>
      </c>
      <c r="H80" s="99">
        <v>5318</v>
      </c>
      <c r="I80" s="97">
        <v>4</v>
      </c>
      <c r="J80" s="100">
        <f>บึงกาฬ!F70</f>
        <v>394533.24</v>
      </c>
      <c r="K80" s="101">
        <f>บึงกาฬ!AK70</f>
        <v>-76810.290000000037</v>
      </c>
      <c r="L80" s="101">
        <f>บึงกาฬ!AL70</f>
        <v>1274305.5900000001</v>
      </c>
      <c r="M80" s="101">
        <f>บึงกาฬ!AM70</f>
        <v>1642583.07</v>
      </c>
      <c r="N80" s="98"/>
      <c r="O80" s="98"/>
      <c r="P80" s="98"/>
      <c r="Q80" s="90">
        <f t="shared" si="2"/>
        <v>-368277.48</v>
      </c>
      <c r="R80" s="91">
        <f t="shared" si="3"/>
        <v>239.62120910116587</v>
      </c>
    </row>
    <row r="81" spans="1:18" s="109" customFormat="1" ht="24.6" customHeight="1" x14ac:dyDescent="0.7">
      <c r="A81" s="103">
        <v>8</v>
      </c>
      <c r="B81" s="104" t="s">
        <v>45</v>
      </c>
      <c r="C81" s="104"/>
      <c r="D81" s="104"/>
      <c r="E81" s="104" t="s">
        <v>63</v>
      </c>
      <c r="F81" s="104"/>
      <c r="G81" s="104" t="s">
        <v>264</v>
      </c>
      <c r="H81" s="110">
        <f>SUM(H75:H80)</f>
        <v>22433</v>
      </c>
      <c r="I81" s="103"/>
      <c r="J81" s="106">
        <f>SUM(J75:J80)</f>
        <v>1620316.77</v>
      </c>
      <c r="K81" s="106">
        <f>SUM(K75:K80)</f>
        <v>1060589.1599999999</v>
      </c>
      <c r="L81" s="106">
        <f>SUM(L75:L80)</f>
        <v>5706839.1799999997</v>
      </c>
      <c r="M81" s="106">
        <f>SUM(M75:M80)</f>
        <v>6199564.5499999998</v>
      </c>
      <c r="N81" s="104">
        <v>5</v>
      </c>
      <c r="O81" s="104">
        <v>5</v>
      </c>
      <c r="P81" s="104">
        <f>N81-O81</f>
        <v>0</v>
      </c>
      <c r="Q81" s="107">
        <f t="shared" si="2"/>
        <v>-492725.37000000011</v>
      </c>
      <c r="R81" s="108">
        <f t="shared" si="3"/>
        <v>254.39482815495029</v>
      </c>
    </row>
    <row r="82" spans="1:18" s="109" customFormat="1" ht="25.2" customHeight="1" thickBot="1" x14ac:dyDescent="0.75">
      <c r="A82" s="118"/>
      <c r="B82" s="119" t="s">
        <v>45</v>
      </c>
      <c r="C82" s="119" t="s">
        <v>45</v>
      </c>
      <c r="D82" s="119" t="s">
        <v>45</v>
      </c>
      <c r="E82" s="119" t="s">
        <v>45</v>
      </c>
      <c r="F82" s="119"/>
      <c r="G82" s="119" t="s">
        <v>265</v>
      </c>
      <c r="H82" s="120">
        <f>H20+H34+H47+H52+H58+H66+H74+H81</f>
        <v>250017</v>
      </c>
      <c r="I82" s="118"/>
      <c r="J82" s="121">
        <f t="shared" ref="J82:O82" si="4">J20+J34+J47+J52+J58+J66+J74+J81</f>
        <v>42614407.420000002</v>
      </c>
      <c r="K82" s="122">
        <f t="shared" si="4"/>
        <v>37306014.149999999</v>
      </c>
      <c r="L82" s="121">
        <f t="shared" si="4"/>
        <v>146531075.62</v>
      </c>
      <c r="M82" s="121">
        <f t="shared" si="4"/>
        <v>134185962.13999997</v>
      </c>
      <c r="N82" s="119">
        <f t="shared" si="4"/>
        <v>61</v>
      </c>
      <c r="O82" s="119">
        <f t="shared" si="4"/>
        <v>61</v>
      </c>
      <c r="P82" s="119">
        <f>N82-O82</f>
        <v>0</v>
      </c>
      <c r="Q82" s="107">
        <f t="shared" si="2"/>
        <v>12345113.480000034</v>
      </c>
      <c r="R82" s="108">
        <f t="shared" si="3"/>
        <v>586.0844487374859</v>
      </c>
    </row>
    <row r="83" spans="1:18" s="109" customFormat="1" ht="25.8" customHeight="1" thickTop="1" thickBot="1" x14ac:dyDescent="0.75">
      <c r="A83" s="123"/>
      <c r="B83" s="124"/>
      <c r="C83" s="124"/>
      <c r="D83" s="124"/>
      <c r="E83" s="360" t="s">
        <v>266</v>
      </c>
      <c r="F83" s="361"/>
      <c r="G83" s="362"/>
      <c r="H83" s="125"/>
      <c r="I83" s="123"/>
      <c r="J83" s="126">
        <f>J82/O82</f>
        <v>698596.84295081976</v>
      </c>
      <c r="K83" s="127">
        <f>K82/O82</f>
        <v>611574.0024590164</v>
      </c>
      <c r="L83" s="126">
        <f>L82/O82</f>
        <v>2402148.780655738</v>
      </c>
      <c r="M83" s="126">
        <f>M82/O82</f>
        <v>2199769.8711475404</v>
      </c>
      <c r="N83" s="124"/>
      <c r="O83" s="124"/>
      <c r="P83" s="124"/>
      <c r="Q83" s="90"/>
      <c r="R83" s="91"/>
    </row>
    <row r="84" spans="1:18" ht="25.2" customHeight="1" thickTop="1" x14ac:dyDescent="0.7">
      <c r="A84" s="128">
        <v>1</v>
      </c>
      <c r="B84" s="129" t="s">
        <v>49</v>
      </c>
      <c r="C84" s="129" t="s">
        <v>267</v>
      </c>
      <c r="D84" s="129" t="s">
        <v>268</v>
      </c>
      <c r="E84" s="129" t="s">
        <v>0</v>
      </c>
      <c r="F84" s="129" t="s">
        <v>163</v>
      </c>
      <c r="G84" s="129" t="s">
        <v>269</v>
      </c>
      <c r="H84" s="130"/>
      <c r="I84" s="128"/>
      <c r="J84" s="131"/>
      <c r="K84" s="132"/>
      <c r="L84" s="133"/>
      <c r="M84" s="133"/>
      <c r="N84" s="129"/>
      <c r="O84" s="129"/>
      <c r="P84" s="129"/>
    </row>
    <row r="85" spans="1:18" ht="24.6" customHeight="1" x14ac:dyDescent="0.7">
      <c r="A85" s="97">
        <v>2</v>
      </c>
      <c r="B85" s="98" t="s">
        <v>49</v>
      </c>
      <c r="C85" s="98" t="s">
        <v>267</v>
      </c>
      <c r="D85" s="98" t="s">
        <v>268</v>
      </c>
      <c r="E85" s="98" t="s">
        <v>0</v>
      </c>
      <c r="F85" s="98" t="s">
        <v>166</v>
      </c>
      <c r="G85" s="98" t="s">
        <v>585</v>
      </c>
      <c r="H85" s="99">
        <v>4951</v>
      </c>
      <c r="I85" s="97">
        <v>4</v>
      </c>
      <c r="J85" s="100">
        <f>หนองบัวลำภู!F4</f>
        <v>1189019.93</v>
      </c>
      <c r="K85" s="230">
        <f>หนองบัวลำภู!AE4</f>
        <v>1310518.28</v>
      </c>
      <c r="L85" s="102">
        <f>หนองบัวลำภู!AF4</f>
        <v>2803003.7800000003</v>
      </c>
      <c r="M85" s="102">
        <f>หนองบัวลำภู!AG4</f>
        <v>2214227.87</v>
      </c>
      <c r="N85" s="98"/>
      <c r="O85" s="98"/>
      <c r="P85" s="98"/>
      <c r="Q85" s="90">
        <f t="shared" si="2"/>
        <v>588775.91000000015</v>
      </c>
      <c r="R85" s="91">
        <f t="shared" si="3"/>
        <v>566.1490163603313</v>
      </c>
    </row>
    <row r="86" spans="1:18" ht="24.6" customHeight="1" x14ac:dyDescent="0.7">
      <c r="A86" s="97">
        <v>3</v>
      </c>
      <c r="B86" s="98" t="s">
        <v>49</v>
      </c>
      <c r="C86" s="98" t="s">
        <v>267</v>
      </c>
      <c r="D86" s="98" t="s">
        <v>268</v>
      </c>
      <c r="E86" s="98" t="s">
        <v>0</v>
      </c>
      <c r="F86" s="98" t="s">
        <v>166</v>
      </c>
      <c r="G86" s="98" t="s">
        <v>586</v>
      </c>
      <c r="H86" s="99">
        <v>4392</v>
      </c>
      <c r="I86" s="97">
        <v>3</v>
      </c>
      <c r="J86" s="100">
        <f>หนองบัวลำภู!F5</f>
        <v>1687459.73</v>
      </c>
      <c r="K86" s="230">
        <f>หนองบัวลำภู!AE5</f>
        <v>2010825.24</v>
      </c>
      <c r="L86" s="102">
        <f>หนองบัวลำภู!AF5</f>
        <v>3148900.16</v>
      </c>
      <c r="M86" s="102">
        <f>หนองบัวลำภู!AG5</f>
        <v>2055153.54</v>
      </c>
      <c r="N86" s="98"/>
      <c r="O86" s="98"/>
      <c r="P86" s="98"/>
      <c r="Q86" s="90">
        <f t="shared" si="2"/>
        <v>1093746.6200000001</v>
      </c>
      <c r="R86" s="91">
        <f t="shared" si="3"/>
        <v>716.9626958105647</v>
      </c>
    </row>
    <row r="87" spans="1:18" ht="24.6" customHeight="1" x14ac:dyDescent="0.7">
      <c r="A87" s="97">
        <v>4</v>
      </c>
      <c r="B87" s="98" t="s">
        <v>49</v>
      </c>
      <c r="C87" s="98" t="s">
        <v>267</v>
      </c>
      <c r="D87" s="98" t="s">
        <v>268</v>
      </c>
      <c r="E87" s="98" t="s">
        <v>0</v>
      </c>
      <c r="F87" s="98" t="s">
        <v>166</v>
      </c>
      <c r="G87" s="98" t="s">
        <v>587</v>
      </c>
      <c r="H87" s="99">
        <v>5135</v>
      </c>
      <c r="I87" s="97">
        <v>4</v>
      </c>
      <c r="J87" s="100">
        <f>หนองบัวลำภู!F6</f>
        <v>877526.95</v>
      </c>
      <c r="K87" s="230">
        <f>หนองบัวลำภู!AE6</f>
        <v>951991.7699999999</v>
      </c>
      <c r="L87" s="102">
        <f>หนองบัวลำภู!AF6</f>
        <v>3022085.6799999997</v>
      </c>
      <c r="M87" s="102">
        <f>หนองบัวลำภู!AG6</f>
        <v>2861308.76</v>
      </c>
      <c r="N87" s="98"/>
      <c r="O87" s="98"/>
      <c r="P87" s="98"/>
      <c r="Q87" s="90">
        <f t="shared" si="2"/>
        <v>160776.91999999993</v>
      </c>
      <c r="R87" s="91">
        <f t="shared" si="3"/>
        <v>588.52690944498534</v>
      </c>
    </row>
    <row r="88" spans="1:18" ht="24.6" customHeight="1" x14ac:dyDescent="0.7">
      <c r="A88" s="97">
        <v>5</v>
      </c>
      <c r="B88" s="98" t="s">
        <v>49</v>
      </c>
      <c r="C88" s="98" t="s">
        <v>267</v>
      </c>
      <c r="D88" s="98" t="s">
        <v>268</v>
      </c>
      <c r="E88" s="98" t="s">
        <v>0</v>
      </c>
      <c r="F88" s="98" t="s">
        <v>166</v>
      </c>
      <c r="G88" s="98" t="s">
        <v>588</v>
      </c>
      <c r="H88" s="99">
        <v>7670</v>
      </c>
      <c r="I88" s="97">
        <v>5</v>
      </c>
      <c r="J88" s="100">
        <f>หนองบัวลำภู!F7</f>
        <v>1510143.95</v>
      </c>
      <c r="K88" s="230">
        <f>หนองบัวลำภู!AE7</f>
        <v>1655303.57</v>
      </c>
      <c r="L88" s="102">
        <f>หนองบัวลำภู!AF7</f>
        <v>4789312.26</v>
      </c>
      <c r="M88" s="102">
        <f>หนองบัวลำภู!AG7</f>
        <v>4052892.98</v>
      </c>
      <c r="N88" s="98"/>
      <c r="O88" s="98"/>
      <c r="P88" s="98"/>
      <c r="Q88" s="90">
        <f t="shared" si="2"/>
        <v>736419.2799999998</v>
      </c>
      <c r="R88" s="91">
        <f t="shared" si="3"/>
        <v>624.42141590612778</v>
      </c>
    </row>
    <row r="89" spans="1:18" ht="24.6" customHeight="1" x14ac:dyDescent="0.7">
      <c r="A89" s="97">
        <v>6</v>
      </c>
      <c r="B89" s="98" t="s">
        <v>49</v>
      </c>
      <c r="C89" s="98" t="s">
        <v>267</v>
      </c>
      <c r="D89" s="98" t="s">
        <v>268</v>
      </c>
      <c r="E89" s="98" t="s">
        <v>0</v>
      </c>
      <c r="F89" s="98" t="s">
        <v>166</v>
      </c>
      <c r="G89" s="98" t="s">
        <v>589</v>
      </c>
      <c r="H89" s="99">
        <v>5043</v>
      </c>
      <c r="I89" s="97">
        <v>4</v>
      </c>
      <c r="J89" s="100">
        <f>หนองบัวลำภู!F8</f>
        <v>1313379.8700000001</v>
      </c>
      <c r="K89" s="230">
        <f>หนองบัวลำภู!AE8</f>
        <v>1520260.71</v>
      </c>
      <c r="L89" s="102">
        <f>หนองบัวลำภู!AF8</f>
        <v>2932241.62</v>
      </c>
      <c r="M89" s="102">
        <f>หนองบัวลำภู!AG8</f>
        <v>2360628.5</v>
      </c>
      <c r="N89" s="98"/>
      <c r="O89" s="98"/>
      <c r="P89" s="98"/>
      <c r="Q89" s="90">
        <f t="shared" si="2"/>
        <v>571613.12000000011</v>
      </c>
      <c r="R89" s="91">
        <f t="shared" si="3"/>
        <v>581.44787229823521</v>
      </c>
    </row>
    <row r="90" spans="1:18" ht="24.6" customHeight="1" x14ac:dyDescent="0.7">
      <c r="A90" s="97">
        <v>7</v>
      </c>
      <c r="B90" s="98" t="s">
        <v>49</v>
      </c>
      <c r="C90" s="98" t="s">
        <v>267</v>
      </c>
      <c r="D90" s="98" t="s">
        <v>268</v>
      </c>
      <c r="E90" s="98" t="s">
        <v>0</v>
      </c>
      <c r="F90" s="98" t="s">
        <v>166</v>
      </c>
      <c r="G90" s="98" t="s">
        <v>590</v>
      </c>
      <c r="H90" s="99">
        <v>1849</v>
      </c>
      <c r="I90" s="97">
        <v>2</v>
      </c>
      <c r="J90" s="100">
        <f>หนองบัวลำภู!F9</f>
        <v>768052.99</v>
      </c>
      <c r="K90" s="230">
        <f>หนองบัวลำภู!AE9</f>
        <v>798600.59</v>
      </c>
      <c r="L90" s="102">
        <f>หนองบัวลำภู!AF9</f>
        <v>1197258.25</v>
      </c>
      <c r="M90" s="102">
        <f>หนองบัวลำภู!AG9</f>
        <v>984933.4800000001</v>
      </c>
      <c r="N90" s="98"/>
      <c r="O90" s="98"/>
      <c r="P90" s="98"/>
      <c r="Q90" s="90">
        <f t="shared" si="2"/>
        <v>212324.7699999999</v>
      </c>
      <c r="R90" s="91">
        <f t="shared" si="3"/>
        <v>647.51663061114118</v>
      </c>
    </row>
    <row r="91" spans="1:18" ht="24.6" customHeight="1" x14ac:dyDescent="0.7">
      <c r="A91" s="97">
        <v>8</v>
      </c>
      <c r="B91" s="98" t="s">
        <v>49</v>
      </c>
      <c r="C91" s="98" t="s">
        <v>267</v>
      </c>
      <c r="D91" s="98" t="s">
        <v>268</v>
      </c>
      <c r="E91" s="98" t="s">
        <v>0</v>
      </c>
      <c r="F91" s="98" t="s">
        <v>166</v>
      </c>
      <c r="G91" s="98" t="s">
        <v>591</v>
      </c>
      <c r="H91" s="99">
        <v>7078</v>
      </c>
      <c r="I91" s="97">
        <v>5</v>
      </c>
      <c r="J91" s="100">
        <f>หนองบัวลำภู!F10</f>
        <v>1749605.85</v>
      </c>
      <c r="K91" s="101">
        <f>หนองบัวลำภู!AE10</f>
        <v>1985629.9100000001</v>
      </c>
      <c r="L91" s="102">
        <f>หนองบัวลำภู!AF10</f>
        <v>3665536.84</v>
      </c>
      <c r="M91" s="102">
        <f>หนองบัวลำภู!AG10</f>
        <v>3032496.53</v>
      </c>
      <c r="N91" s="98"/>
      <c r="O91" s="98"/>
      <c r="P91" s="98"/>
      <c r="Q91" s="90">
        <f t="shared" si="2"/>
        <v>633040.31000000006</v>
      </c>
      <c r="R91" s="91">
        <f t="shared" si="3"/>
        <v>517.87748516530087</v>
      </c>
    </row>
    <row r="92" spans="1:18" ht="24.6" customHeight="1" x14ac:dyDescent="0.7">
      <c r="A92" s="97">
        <v>9</v>
      </c>
      <c r="B92" s="98" t="s">
        <v>49</v>
      </c>
      <c r="C92" s="98" t="s">
        <v>267</v>
      </c>
      <c r="D92" s="98" t="s">
        <v>268</v>
      </c>
      <c r="E92" s="98" t="s">
        <v>0</v>
      </c>
      <c r="F92" s="98" t="s">
        <v>166</v>
      </c>
      <c r="G92" s="98" t="s">
        <v>592</v>
      </c>
      <c r="H92" s="99">
        <v>2787</v>
      </c>
      <c r="I92" s="97">
        <v>2</v>
      </c>
      <c r="J92" s="100">
        <f>หนองบัวลำภู!F11</f>
        <v>885630.55</v>
      </c>
      <c r="K92" s="230">
        <f>หนองบัวลำภู!AE11</f>
        <v>1012603.31</v>
      </c>
      <c r="L92" s="102">
        <f>หนองบัวลำภู!AF11</f>
        <v>2099205.83</v>
      </c>
      <c r="M92" s="102">
        <f>หนองบัวลำภู!AG11</f>
        <v>1709735.6300000001</v>
      </c>
      <c r="N92" s="98"/>
      <c r="O92" s="98"/>
      <c r="P92" s="98"/>
      <c r="Q92" s="90">
        <f t="shared" si="2"/>
        <v>389470.19999999995</v>
      </c>
      <c r="R92" s="91">
        <f t="shared" si="3"/>
        <v>753.21343021169719</v>
      </c>
    </row>
    <row r="93" spans="1:18" ht="24.6" customHeight="1" x14ac:dyDescent="0.7">
      <c r="A93" s="97">
        <v>10</v>
      </c>
      <c r="B93" s="98" t="s">
        <v>49</v>
      </c>
      <c r="C93" s="98" t="s">
        <v>267</v>
      </c>
      <c r="D93" s="98" t="s">
        <v>268</v>
      </c>
      <c r="E93" s="98" t="s">
        <v>0</v>
      </c>
      <c r="F93" s="98" t="s">
        <v>166</v>
      </c>
      <c r="G93" s="98" t="s">
        <v>593</v>
      </c>
      <c r="H93" s="99">
        <v>4346</v>
      </c>
      <c r="I93" s="97">
        <v>3</v>
      </c>
      <c r="J93" s="100">
        <f>หนองบัวลำภู!F12</f>
        <v>1685366.25</v>
      </c>
      <c r="K93" s="101">
        <f>หนองบัวลำภู!AE12</f>
        <v>1910468.23</v>
      </c>
      <c r="L93" s="102">
        <f>หนองบัวลำภู!AF12</f>
        <v>3169809.76</v>
      </c>
      <c r="M93" s="102">
        <f>หนองบัวลำภู!AG12</f>
        <v>2439929.21</v>
      </c>
      <c r="N93" s="98"/>
      <c r="O93" s="98"/>
      <c r="P93" s="98"/>
      <c r="Q93" s="90">
        <f t="shared" si="2"/>
        <v>729880.54999999981</v>
      </c>
      <c r="R93" s="91">
        <f t="shared" si="3"/>
        <v>729.36257708237451</v>
      </c>
    </row>
    <row r="94" spans="1:18" ht="24.6" customHeight="1" x14ac:dyDescent="0.7">
      <c r="A94" s="97">
        <v>11</v>
      </c>
      <c r="B94" s="98" t="s">
        <v>49</v>
      </c>
      <c r="C94" s="98" t="s">
        <v>267</v>
      </c>
      <c r="D94" s="98" t="s">
        <v>268</v>
      </c>
      <c r="E94" s="98" t="s">
        <v>0</v>
      </c>
      <c r="F94" s="98" t="s">
        <v>166</v>
      </c>
      <c r="G94" s="98" t="s">
        <v>594</v>
      </c>
      <c r="H94" s="99">
        <v>2971</v>
      </c>
      <c r="I94" s="97">
        <v>2</v>
      </c>
      <c r="J94" s="100">
        <f>หนองบัวลำภู!F13</f>
        <v>618399.35</v>
      </c>
      <c r="K94" s="101">
        <f>หนองบัวลำภู!AE13</f>
        <v>668945.43999999994</v>
      </c>
      <c r="L94" s="102">
        <f>หนองบัวลำภู!AF13</f>
        <v>1207142.78</v>
      </c>
      <c r="M94" s="102">
        <f>หนองบัวลำภู!AG13</f>
        <v>825821.6</v>
      </c>
      <c r="N94" s="98"/>
      <c r="O94" s="98"/>
      <c r="P94" s="98"/>
      <c r="Q94" s="90">
        <f t="shared" si="2"/>
        <v>381321.18000000005</v>
      </c>
      <c r="R94" s="91">
        <f t="shared" si="3"/>
        <v>406.30857623695726</v>
      </c>
    </row>
    <row r="95" spans="1:18" ht="24.6" customHeight="1" x14ac:dyDescent="0.7">
      <c r="A95" s="97">
        <v>12</v>
      </c>
      <c r="B95" s="98" t="s">
        <v>49</v>
      </c>
      <c r="C95" s="98" t="s">
        <v>267</v>
      </c>
      <c r="D95" s="98" t="s">
        <v>268</v>
      </c>
      <c r="E95" s="98" t="s">
        <v>0</v>
      </c>
      <c r="F95" s="98" t="s">
        <v>166</v>
      </c>
      <c r="G95" s="98" t="s">
        <v>595</v>
      </c>
      <c r="H95" s="99">
        <v>2720</v>
      </c>
      <c r="I95" s="97">
        <v>2</v>
      </c>
      <c r="J95" s="100">
        <f>หนองบัวลำภู!F14</f>
        <v>758853.71</v>
      </c>
      <c r="K95" s="101">
        <f>หนองบัวลำภู!AE14</f>
        <v>871296.11</v>
      </c>
      <c r="L95" s="102">
        <f>หนองบัวลำภู!AF14</f>
        <v>1836421.28</v>
      </c>
      <c r="M95" s="102">
        <f>หนองบัวลำภู!AG14</f>
        <v>1560583.38</v>
      </c>
      <c r="N95" s="98"/>
      <c r="O95" s="98"/>
      <c r="P95" s="98"/>
      <c r="Q95" s="90">
        <f t="shared" si="2"/>
        <v>275837.90000000014</v>
      </c>
      <c r="R95" s="91">
        <f t="shared" si="3"/>
        <v>675.15488235294117</v>
      </c>
    </row>
    <row r="96" spans="1:18" ht="24.6" customHeight="1" x14ac:dyDescent="0.7">
      <c r="A96" s="97">
        <v>13</v>
      </c>
      <c r="B96" s="98" t="s">
        <v>49</v>
      </c>
      <c r="C96" s="98" t="s">
        <v>267</v>
      </c>
      <c r="D96" s="98" t="s">
        <v>268</v>
      </c>
      <c r="E96" s="98" t="s">
        <v>0</v>
      </c>
      <c r="F96" s="98" t="s">
        <v>166</v>
      </c>
      <c r="G96" s="98" t="s">
        <v>596</v>
      </c>
      <c r="H96" s="99">
        <v>4608</v>
      </c>
      <c r="I96" s="97">
        <v>4</v>
      </c>
      <c r="J96" s="100">
        <f>หนองบัวลำภู!F15</f>
        <v>1696918.97</v>
      </c>
      <c r="K96" s="230">
        <f>หนองบัวลำภู!AE15</f>
        <v>1900751.35</v>
      </c>
      <c r="L96" s="102">
        <f>หนองบัวลำภู!AF15</f>
        <v>3143009.94</v>
      </c>
      <c r="M96" s="102">
        <f>หนองบัวลำภู!AG15</f>
        <v>2415738.89</v>
      </c>
      <c r="N96" s="98"/>
      <c r="O96" s="98"/>
      <c r="P96" s="98"/>
      <c r="Q96" s="90">
        <f t="shared" si="2"/>
        <v>727271.04999999981</v>
      </c>
      <c r="R96" s="91">
        <f t="shared" si="3"/>
        <v>682.07680989583332</v>
      </c>
    </row>
    <row r="97" spans="1:18" ht="24.6" customHeight="1" x14ac:dyDescent="0.7">
      <c r="A97" s="97">
        <v>14</v>
      </c>
      <c r="B97" s="98" t="s">
        <v>49</v>
      </c>
      <c r="C97" s="98" t="s">
        <v>267</v>
      </c>
      <c r="D97" s="98" t="s">
        <v>268</v>
      </c>
      <c r="E97" s="98" t="s">
        <v>0</v>
      </c>
      <c r="F97" s="98" t="s">
        <v>166</v>
      </c>
      <c r="G97" s="98" t="s">
        <v>597</v>
      </c>
      <c r="H97" s="99">
        <v>4866</v>
      </c>
      <c r="I97" s="97">
        <v>4</v>
      </c>
      <c r="J97" s="100">
        <f>หนองบัวลำภู!F16</f>
        <v>1287125.24</v>
      </c>
      <c r="K97" s="101">
        <f>หนองบัวลำภู!AE16</f>
        <v>1385032.07</v>
      </c>
      <c r="L97" s="102">
        <f>หนองบัวลำภู!AF16</f>
        <v>3119187.99</v>
      </c>
      <c r="M97" s="102">
        <f>หนองบัวลำภู!AG16</f>
        <v>2631304.2700000005</v>
      </c>
      <c r="N97" s="98"/>
      <c r="O97" s="98"/>
      <c r="P97" s="98"/>
      <c r="Q97" s="90">
        <f t="shared" si="2"/>
        <v>487883.71999999974</v>
      </c>
      <c r="R97" s="91">
        <f t="shared" si="3"/>
        <v>641.01684956843405</v>
      </c>
    </row>
    <row r="98" spans="1:18" ht="24.6" customHeight="1" x14ac:dyDescent="0.7">
      <c r="A98" s="97">
        <v>15</v>
      </c>
      <c r="B98" s="98" t="s">
        <v>49</v>
      </c>
      <c r="C98" s="98" t="s">
        <v>267</v>
      </c>
      <c r="D98" s="98" t="s">
        <v>268</v>
      </c>
      <c r="E98" s="98" t="s">
        <v>0</v>
      </c>
      <c r="F98" s="98" t="s">
        <v>166</v>
      </c>
      <c r="G98" s="98" t="s">
        <v>598</v>
      </c>
      <c r="H98" s="99">
        <v>3427</v>
      </c>
      <c r="I98" s="97">
        <v>3</v>
      </c>
      <c r="J98" s="100">
        <f>หนองบัวลำภู!F17</f>
        <v>1072763.95</v>
      </c>
      <c r="K98" s="101">
        <f>หนองบัวลำภู!AE17</f>
        <v>1186457.93</v>
      </c>
      <c r="L98" s="102">
        <f>หนองบัวลำภู!AF17</f>
        <v>2272012.4</v>
      </c>
      <c r="M98" s="102">
        <f>หนองบัวลำภู!AG17</f>
        <v>2353711.7599999998</v>
      </c>
      <c r="N98" s="98"/>
      <c r="O98" s="98"/>
      <c r="P98" s="98"/>
      <c r="Q98" s="90">
        <f t="shared" si="2"/>
        <v>-81699.35999999987</v>
      </c>
      <c r="R98" s="91">
        <f t="shared" si="3"/>
        <v>662.97414648380504</v>
      </c>
    </row>
    <row r="99" spans="1:18" ht="24.6" customHeight="1" x14ac:dyDescent="0.7">
      <c r="A99" s="97">
        <v>16</v>
      </c>
      <c r="B99" s="98" t="s">
        <v>49</v>
      </c>
      <c r="C99" s="98" t="s">
        <v>267</v>
      </c>
      <c r="D99" s="98" t="s">
        <v>268</v>
      </c>
      <c r="E99" s="98" t="s">
        <v>0</v>
      </c>
      <c r="F99" s="98" t="s">
        <v>166</v>
      </c>
      <c r="G99" s="98" t="s">
        <v>599</v>
      </c>
      <c r="H99" s="99">
        <v>5652</v>
      </c>
      <c r="I99" s="97">
        <v>4</v>
      </c>
      <c r="J99" s="100">
        <f>หนองบัวลำภู!F18</f>
        <v>1125448.45</v>
      </c>
      <c r="K99" s="101">
        <f>หนองบัวลำภู!AE18</f>
        <v>1190825.1299999999</v>
      </c>
      <c r="L99" s="102">
        <f>หนองบัวลำภู!AF18</f>
        <v>2457421.7999999998</v>
      </c>
      <c r="M99" s="102">
        <f>หนองบัวลำภู!AG18</f>
        <v>2294131.46</v>
      </c>
      <c r="N99" s="98"/>
      <c r="O99" s="98"/>
      <c r="P99" s="98"/>
      <c r="Q99" s="90">
        <f t="shared" si="2"/>
        <v>163290.33999999985</v>
      </c>
      <c r="R99" s="91">
        <f t="shared" si="3"/>
        <v>434.78800424628446</v>
      </c>
    </row>
    <row r="100" spans="1:18" ht="24.6" customHeight="1" x14ac:dyDescent="0.7">
      <c r="A100" s="97">
        <v>17</v>
      </c>
      <c r="B100" s="98" t="s">
        <v>49</v>
      </c>
      <c r="C100" s="98" t="s">
        <v>267</v>
      </c>
      <c r="D100" s="98" t="s">
        <v>268</v>
      </c>
      <c r="E100" s="98" t="s">
        <v>0</v>
      </c>
      <c r="F100" s="98" t="s">
        <v>166</v>
      </c>
      <c r="G100" s="98" t="s">
        <v>600</v>
      </c>
      <c r="H100" s="99">
        <v>3912</v>
      </c>
      <c r="I100" s="97">
        <v>3</v>
      </c>
      <c r="J100" s="100">
        <f>หนองบัวลำภู!F19</f>
        <v>984041.51</v>
      </c>
      <c r="K100" s="230">
        <f>หนองบัวลำภู!AE19</f>
        <v>1112480.29</v>
      </c>
      <c r="L100" s="102">
        <f>หนองบัวลำภู!AF19</f>
        <v>3176159.04</v>
      </c>
      <c r="M100" s="102">
        <f>หนองบัวลำภู!AG19</f>
        <v>2710579.17</v>
      </c>
      <c r="N100" s="98"/>
      <c r="O100" s="98"/>
      <c r="P100" s="98"/>
      <c r="Q100" s="90">
        <f t="shared" si="2"/>
        <v>465579.87000000011</v>
      </c>
      <c r="R100" s="91">
        <f t="shared" si="3"/>
        <v>811.90159509202454</v>
      </c>
    </row>
    <row r="101" spans="1:18" ht="24.6" customHeight="1" x14ac:dyDescent="0.7">
      <c r="A101" s="97">
        <v>18</v>
      </c>
      <c r="B101" s="98" t="s">
        <v>49</v>
      </c>
      <c r="C101" s="98" t="s">
        <v>267</v>
      </c>
      <c r="D101" s="98" t="s">
        <v>268</v>
      </c>
      <c r="E101" s="98" t="s">
        <v>0</v>
      </c>
      <c r="F101" s="98" t="s">
        <v>166</v>
      </c>
      <c r="G101" s="98" t="s">
        <v>601</v>
      </c>
      <c r="H101" s="99">
        <v>2731</v>
      </c>
      <c r="I101" s="97">
        <v>2</v>
      </c>
      <c r="J101" s="100">
        <f>หนองบัวลำภู!F20</f>
        <v>1080840.3</v>
      </c>
      <c r="K101" s="230">
        <f>หนองบัวลำภู!AE20</f>
        <v>1177243.06</v>
      </c>
      <c r="L101" s="102">
        <f>หนองบัวลำภู!AF20</f>
        <v>1888268.71</v>
      </c>
      <c r="M101" s="102">
        <f>หนองบัวลำภู!AG20</f>
        <v>1847330.8</v>
      </c>
      <c r="N101" s="98"/>
      <c r="O101" s="98"/>
      <c r="P101" s="98"/>
      <c r="Q101" s="90">
        <f t="shared" si="2"/>
        <v>40937.909999999916</v>
      </c>
      <c r="R101" s="91">
        <f t="shared" si="3"/>
        <v>691.42025265470522</v>
      </c>
    </row>
    <row r="102" spans="1:18" ht="24.6" customHeight="1" x14ac:dyDescent="0.7">
      <c r="A102" s="97">
        <v>19</v>
      </c>
      <c r="B102" s="98" t="s">
        <v>49</v>
      </c>
      <c r="C102" s="98" t="s">
        <v>267</v>
      </c>
      <c r="D102" s="98" t="s">
        <v>268</v>
      </c>
      <c r="E102" s="98" t="s">
        <v>0</v>
      </c>
      <c r="F102" s="98" t="s">
        <v>166</v>
      </c>
      <c r="G102" s="98" t="s">
        <v>602</v>
      </c>
      <c r="H102" s="99">
        <v>2945</v>
      </c>
      <c r="I102" s="97">
        <v>2</v>
      </c>
      <c r="J102" s="100">
        <f>หนองบัวลำภู!F21</f>
        <v>713456.36</v>
      </c>
      <c r="K102" s="101">
        <f>หนองบัวลำภู!AE21</f>
        <v>786739.94</v>
      </c>
      <c r="L102" s="102">
        <f>หนองบัวลำภู!AF21</f>
        <v>1913751.7</v>
      </c>
      <c r="M102" s="102">
        <f>หนองบัวลำภู!AG21</f>
        <v>1784405.46</v>
      </c>
      <c r="N102" s="98"/>
      <c r="O102" s="98"/>
      <c r="P102" s="98"/>
      <c r="Q102" s="90">
        <f t="shared" si="2"/>
        <v>129346.23999999999</v>
      </c>
      <c r="R102" s="91">
        <f t="shared" si="3"/>
        <v>649.83079796264849</v>
      </c>
    </row>
    <row r="103" spans="1:18" ht="24.6" customHeight="1" x14ac:dyDescent="0.7">
      <c r="A103" s="97">
        <v>20</v>
      </c>
      <c r="B103" s="98" t="s">
        <v>49</v>
      </c>
      <c r="C103" s="98" t="s">
        <v>267</v>
      </c>
      <c r="D103" s="98" t="s">
        <v>268</v>
      </c>
      <c r="E103" s="98" t="s">
        <v>0</v>
      </c>
      <c r="F103" s="98" t="s">
        <v>166</v>
      </c>
      <c r="G103" s="98" t="s">
        <v>603</v>
      </c>
      <c r="H103" s="99">
        <v>3678</v>
      </c>
      <c r="I103" s="97">
        <v>3</v>
      </c>
      <c r="J103" s="100">
        <f>หนองบัวลำภู!F22</f>
        <v>1043034.32</v>
      </c>
      <c r="K103" s="230">
        <f>หนองบัวลำภู!AE22</f>
        <v>1072614.8499999999</v>
      </c>
      <c r="L103" s="102">
        <f>หนองบัวลำภู!AF22</f>
        <v>2099288.27</v>
      </c>
      <c r="M103" s="102">
        <f>หนองบัวลำภู!AG22</f>
        <v>1836368.33</v>
      </c>
      <c r="N103" s="98"/>
      <c r="O103" s="98"/>
      <c r="P103" s="98"/>
      <c r="Q103" s="90">
        <f t="shared" si="2"/>
        <v>262919.93999999994</v>
      </c>
      <c r="R103" s="91">
        <f t="shared" si="3"/>
        <v>570.76896954866777</v>
      </c>
    </row>
    <row r="104" spans="1:18" ht="24.6" customHeight="1" x14ac:dyDescent="0.7">
      <c r="A104" s="97">
        <v>21</v>
      </c>
      <c r="B104" s="98" t="s">
        <v>49</v>
      </c>
      <c r="C104" s="98" t="s">
        <v>267</v>
      </c>
      <c r="D104" s="98" t="s">
        <v>268</v>
      </c>
      <c r="E104" s="98" t="s">
        <v>0</v>
      </c>
      <c r="F104" s="98" t="s">
        <v>166</v>
      </c>
      <c r="G104" s="98" t="s">
        <v>604</v>
      </c>
      <c r="H104" s="99">
        <v>4213</v>
      </c>
      <c r="I104" s="97">
        <v>3</v>
      </c>
      <c r="J104" s="100">
        <f>หนองบัวลำภู!F23</f>
        <v>2388412.42</v>
      </c>
      <c r="K104" s="101">
        <f>หนองบัวลำภู!AE23</f>
        <v>2477773.77</v>
      </c>
      <c r="L104" s="102">
        <f>หนองบัวลำภู!AF23</f>
        <v>2411918.3199999998</v>
      </c>
      <c r="M104" s="102">
        <f>หนองบัวลำภู!AG23</f>
        <v>1557650.28</v>
      </c>
      <c r="N104" s="98"/>
      <c r="O104" s="98"/>
      <c r="P104" s="98"/>
      <c r="Q104" s="90">
        <f t="shared" si="2"/>
        <v>854268.0399999998</v>
      </c>
      <c r="R104" s="91">
        <f t="shared" si="3"/>
        <v>572.49426062188456</v>
      </c>
    </row>
    <row r="105" spans="1:18" s="109" customFormat="1" ht="24.6" customHeight="1" x14ac:dyDescent="0.7">
      <c r="A105" s="103">
        <v>1</v>
      </c>
      <c r="B105" s="104" t="s">
        <v>49</v>
      </c>
      <c r="C105" s="104"/>
      <c r="D105" s="104"/>
      <c r="E105" s="104" t="s">
        <v>63</v>
      </c>
      <c r="F105" s="104"/>
      <c r="G105" s="104" t="s">
        <v>270</v>
      </c>
      <c r="H105" s="110">
        <f>SUM(H84:H104)</f>
        <v>84974</v>
      </c>
      <c r="I105" s="103"/>
      <c r="J105" s="106">
        <f>SUM(J84:J104)</f>
        <v>24435480.650000006</v>
      </c>
      <c r="K105" s="106">
        <f>SUM(K84:K104)</f>
        <v>26986361.549999997</v>
      </c>
      <c r="L105" s="106">
        <f>SUM(L84:L104)</f>
        <v>52351936.410000004</v>
      </c>
      <c r="M105" s="106">
        <f>SUM(M84:M104)</f>
        <v>43528931.899999999</v>
      </c>
      <c r="N105" s="104">
        <v>20</v>
      </c>
      <c r="O105" s="104">
        <v>20</v>
      </c>
      <c r="P105" s="104">
        <f>N105-O105</f>
        <v>0</v>
      </c>
      <c r="Q105" s="107">
        <f t="shared" si="2"/>
        <v>8823004.5100000054</v>
      </c>
      <c r="R105" s="108">
        <f>L105/H105</f>
        <v>616.09358639113145</v>
      </c>
    </row>
    <row r="106" spans="1:18" ht="24.6" customHeight="1" x14ac:dyDescent="0.7">
      <c r="A106" s="97">
        <v>1</v>
      </c>
      <c r="B106" s="98" t="s">
        <v>49</v>
      </c>
      <c r="C106" s="98" t="s">
        <v>271</v>
      </c>
      <c r="D106" s="98" t="s">
        <v>70</v>
      </c>
      <c r="E106" s="98" t="s">
        <v>1</v>
      </c>
      <c r="F106" s="98" t="s">
        <v>196</v>
      </c>
      <c r="G106" s="98" t="s">
        <v>272</v>
      </c>
      <c r="H106" s="99"/>
      <c r="I106" s="97"/>
      <c r="J106" s="100"/>
      <c r="K106" s="101"/>
      <c r="L106" s="102"/>
      <c r="M106" s="102"/>
      <c r="N106" s="98"/>
      <c r="O106" s="98"/>
      <c r="P106" s="98"/>
    </row>
    <row r="107" spans="1:18" ht="24.6" customHeight="1" x14ac:dyDescent="0.7">
      <c r="A107" s="97">
        <v>2</v>
      </c>
      <c r="B107" s="98" t="s">
        <v>49</v>
      </c>
      <c r="C107" s="98" t="s">
        <v>271</v>
      </c>
      <c r="D107" s="98" t="s">
        <v>70</v>
      </c>
      <c r="E107" s="98" t="s">
        <v>1</v>
      </c>
      <c r="F107" s="98" t="s">
        <v>166</v>
      </c>
      <c r="G107" s="98" t="s">
        <v>605</v>
      </c>
      <c r="H107" s="99">
        <v>7384</v>
      </c>
      <c r="I107" s="97">
        <v>5</v>
      </c>
      <c r="J107" s="100">
        <f>หนองบัวลำภู!F24</f>
        <v>1552647.39</v>
      </c>
      <c r="K107" s="101">
        <f>หนองบัวลำภู!AE24</f>
        <v>1634190.9899999998</v>
      </c>
      <c r="L107" s="102">
        <f>หนองบัวลำภู!AF24</f>
        <v>4010744.34</v>
      </c>
      <c r="M107" s="102">
        <f>หนองบัวลำภู!AG24</f>
        <v>3536362.29</v>
      </c>
      <c r="N107" s="98"/>
      <c r="O107" s="98"/>
      <c r="P107" s="98"/>
      <c r="Q107" s="90">
        <f t="shared" si="2"/>
        <v>474382.04999999981</v>
      </c>
      <c r="R107" s="91">
        <f t="shared" si="3"/>
        <v>543.16689328277357</v>
      </c>
    </row>
    <row r="108" spans="1:18" ht="24.6" customHeight="1" x14ac:dyDescent="0.7">
      <c r="A108" s="97">
        <v>3</v>
      </c>
      <c r="B108" s="98" t="s">
        <v>49</v>
      </c>
      <c r="C108" s="98" t="s">
        <v>271</v>
      </c>
      <c r="D108" s="98" t="s">
        <v>70</v>
      </c>
      <c r="E108" s="98" t="s">
        <v>1</v>
      </c>
      <c r="F108" s="98" t="s">
        <v>166</v>
      </c>
      <c r="G108" s="98" t="s">
        <v>606</v>
      </c>
      <c r="H108" s="99">
        <v>4311</v>
      </c>
      <c r="I108" s="97">
        <v>3</v>
      </c>
      <c r="J108" s="100">
        <f>หนองบัวลำภู!F25</f>
        <v>492980.7</v>
      </c>
      <c r="K108" s="100">
        <f>หนองบัวลำภู!AE25</f>
        <v>539616.6</v>
      </c>
      <c r="L108" s="102">
        <f>หนองบัวลำภู!AF25</f>
        <v>2448063.7999999998</v>
      </c>
      <c r="M108" s="102">
        <f>หนองบัวลำภู!AG25</f>
        <v>2451665.31</v>
      </c>
      <c r="N108" s="98"/>
      <c r="O108" s="98"/>
      <c r="P108" s="98"/>
      <c r="Q108" s="90">
        <f t="shared" si="2"/>
        <v>-3601.5100000002421</v>
      </c>
      <c r="R108" s="91">
        <f t="shared" si="3"/>
        <v>567.86448619809789</v>
      </c>
    </row>
    <row r="109" spans="1:18" ht="24.6" customHeight="1" x14ac:dyDescent="0.7">
      <c r="A109" s="97">
        <v>4</v>
      </c>
      <c r="B109" s="98" t="s">
        <v>49</v>
      </c>
      <c r="C109" s="98" t="s">
        <v>271</v>
      </c>
      <c r="D109" s="98" t="s">
        <v>70</v>
      </c>
      <c r="E109" s="98" t="s">
        <v>1</v>
      </c>
      <c r="F109" s="98" t="s">
        <v>166</v>
      </c>
      <c r="G109" s="98" t="s">
        <v>607</v>
      </c>
      <c r="H109" s="99">
        <v>7424</v>
      </c>
      <c r="I109" s="97">
        <v>5</v>
      </c>
      <c r="J109" s="100">
        <f>หนองบัวลำภู!F26</f>
        <v>1264190.94</v>
      </c>
      <c r="K109" s="101">
        <f>หนองบัวลำภู!AE26</f>
        <v>1381788.5499999998</v>
      </c>
      <c r="L109" s="102">
        <f>หนองบัวลำภู!AF26</f>
        <v>3414178.59</v>
      </c>
      <c r="M109" s="102">
        <f>หนองบัวลำภู!AG26</f>
        <v>3112607.8499999996</v>
      </c>
      <c r="N109" s="98"/>
      <c r="O109" s="98"/>
      <c r="P109" s="98"/>
      <c r="Q109" s="90">
        <f t="shared" si="2"/>
        <v>301570.74000000022</v>
      </c>
      <c r="R109" s="91">
        <f t="shared" si="3"/>
        <v>459.88396955818962</v>
      </c>
    </row>
    <row r="110" spans="1:18" ht="24.6" customHeight="1" x14ac:dyDescent="0.7">
      <c r="A110" s="97">
        <v>5</v>
      </c>
      <c r="B110" s="98" t="s">
        <v>49</v>
      </c>
      <c r="C110" s="98" t="s">
        <v>271</v>
      </c>
      <c r="D110" s="98" t="s">
        <v>70</v>
      </c>
      <c r="E110" s="98" t="s">
        <v>1</v>
      </c>
      <c r="F110" s="98" t="s">
        <v>166</v>
      </c>
      <c r="G110" s="98" t="s">
        <v>608</v>
      </c>
      <c r="H110" s="99">
        <v>4841</v>
      </c>
      <c r="I110" s="97">
        <v>4</v>
      </c>
      <c r="J110" s="100">
        <f>หนองบัวลำภู!F27</f>
        <v>569867.93000000005</v>
      </c>
      <c r="K110" s="101">
        <f>หนองบัวลำภู!AE27</f>
        <v>708499.78</v>
      </c>
      <c r="L110" s="102">
        <f>หนองบัวลำภู!AF27</f>
        <v>3032210.68</v>
      </c>
      <c r="M110" s="102">
        <f>หนองบัวลำภู!AG27</f>
        <v>3275615.35</v>
      </c>
      <c r="N110" s="98"/>
      <c r="O110" s="98"/>
      <c r="P110" s="98"/>
      <c r="Q110" s="90">
        <f t="shared" si="2"/>
        <v>-243404.66999999993</v>
      </c>
      <c r="R110" s="91">
        <f t="shared" si="3"/>
        <v>626.36039661227028</v>
      </c>
    </row>
    <row r="111" spans="1:18" ht="24.6" customHeight="1" x14ac:dyDescent="0.7">
      <c r="A111" s="97">
        <v>6</v>
      </c>
      <c r="B111" s="98" t="s">
        <v>49</v>
      </c>
      <c r="C111" s="98" t="s">
        <v>271</v>
      </c>
      <c r="D111" s="98" t="s">
        <v>70</v>
      </c>
      <c r="E111" s="98" t="s">
        <v>1</v>
      </c>
      <c r="F111" s="98" t="s">
        <v>166</v>
      </c>
      <c r="G111" s="98" t="s">
        <v>609</v>
      </c>
      <c r="H111" s="99">
        <v>3165</v>
      </c>
      <c r="I111" s="97">
        <v>3</v>
      </c>
      <c r="J111" s="100">
        <f>หนองบัวลำภู!F28</f>
        <v>753501.23</v>
      </c>
      <c r="K111" s="101">
        <f>หนองบัวลำภู!AE28</f>
        <v>791856.35</v>
      </c>
      <c r="L111" s="102">
        <f>หนองบัวลำภู!AF28</f>
        <v>3040492.09</v>
      </c>
      <c r="M111" s="102">
        <f>หนองบัวลำภู!AG28</f>
        <v>2737334.87</v>
      </c>
      <c r="N111" s="98"/>
      <c r="O111" s="98"/>
      <c r="P111" s="98"/>
      <c r="Q111" s="90">
        <f t="shared" si="2"/>
        <v>303157.21999999974</v>
      </c>
      <c r="R111" s="91">
        <f t="shared" si="3"/>
        <v>960.66100789889413</v>
      </c>
    </row>
    <row r="112" spans="1:18" ht="24.6" customHeight="1" x14ac:dyDescent="0.7">
      <c r="A112" s="97">
        <v>7</v>
      </c>
      <c r="B112" s="98" t="s">
        <v>49</v>
      </c>
      <c r="C112" s="98" t="s">
        <v>271</v>
      </c>
      <c r="D112" s="98" t="s">
        <v>70</v>
      </c>
      <c r="E112" s="98" t="s">
        <v>1</v>
      </c>
      <c r="F112" s="98" t="s">
        <v>166</v>
      </c>
      <c r="G112" s="98" t="s">
        <v>610</v>
      </c>
      <c r="H112" s="99">
        <v>3662</v>
      </c>
      <c r="I112" s="97">
        <v>3</v>
      </c>
      <c r="J112" s="100">
        <f>หนองบัวลำภู!F29</f>
        <v>567271.53</v>
      </c>
      <c r="K112" s="101">
        <f>หนองบัวลำภู!AE29</f>
        <v>686375.81</v>
      </c>
      <c r="L112" s="102">
        <f>หนองบัวลำภู!AF29</f>
        <v>2613425.4299999997</v>
      </c>
      <c r="M112" s="102">
        <f>หนองบัวลำภู!AG29</f>
        <v>2234954.46</v>
      </c>
      <c r="N112" s="98"/>
      <c r="O112" s="98"/>
      <c r="P112" s="98"/>
      <c r="Q112" s="90">
        <f t="shared" si="2"/>
        <v>378470.96999999974</v>
      </c>
      <c r="R112" s="91">
        <f t="shared" si="3"/>
        <v>713.66068541780442</v>
      </c>
    </row>
    <row r="113" spans="1:18" ht="24.6" customHeight="1" x14ac:dyDescent="0.7">
      <c r="A113" s="97">
        <v>8</v>
      </c>
      <c r="B113" s="98" t="s">
        <v>49</v>
      </c>
      <c r="C113" s="98" t="s">
        <v>271</v>
      </c>
      <c r="D113" s="98" t="s">
        <v>70</v>
      </c>
      <c r="E113" s="98" t="s">
        <v>1</v>
      </c>
      <c r="F113" s="98" t="s">
        <v>166</v>
      </c>
      <c r="G113" s="98" t="s">
        <v>611</v>
      </c>
      <c r="H113" s="99">
        <v>2860</v>
      </c>
      <c r="I113" s="97">
        <v>2</v>
      </c>
      <c r="J113" s="100">
        <f>หนองบัวลำภู!F30</f>
        <v>383718.05</v>
      </c>
      <c r="K113" s="101">
        <f>หนองบัวลำภู!AE30</f>
        <v>602255.30000000005</v>
      </c>
      <c r="L113" s="102">
        <f>หนองบัวลำภู!AF30</f>
        <v>1530561.51</v>
      </c>
      <c r="M113" s="102">
        <f>หนองบัวลำภู!AG30</f>
        <v>1477458.78</v>
      </c>
      <c r="N113" s="98"/>
      <c r="O113" s="98"/>
      <c r="P113" s="98"/>
      <c r="Q113" s="90">
        <f t="shared" si="2"/>
        <v>53102.729999999981</v>
      </c>
      <c r="R113" s="91">
        <f t="shared" si="3"/>
        <v>535.1613671328671</v>
      </c>
    </row>
    <row r="114" spans="1:18" ht="24.6" customHeight="1" x14ac:dyDescent="0.7">
      <c r="A114" s="97">
        <v>9</v>
      </c>
      <c r="B114" s="98" t="s">
        <v>49</v>
      </c>
      <c r="C114" s="98" t="s">
        <v>271</v>
      </c>
      <c r="D114" s="98" t="s">
        <v>70</v>
      </c>
      <c r="E114" s="98" t="s">
        <v>1</v>
      </c>
      <c r="F114" s="98" t="s">
        <v>166</v>
      </c>
      <c r="G114" s="98" t="s">
        <v>612</v>
      </c>
      <c r="H114" s="99">
        <v>6859</v>
      </c>
      <c r="I114" s="97">
        <v>5</v>
      </c>
      <c r="J114" s="100">
        <f>หนองบัวลำภู!F31</f>
        <v>524225.23</v>
      </c>
      <c r="K114" s="101">
        <f>หนองบัวลำภู!AE31</f>
        <v>664327.73</v>
      </c>
      <c r="L114" s="102">
        <f>หนองบัวลำภู!AF31</f>
        <v>2782075.67</v>
      </c>
      <c r="M114" s="102">
        <f>หนองบัวลำภู!AG31</f>
        <v>2763822.9</v>
      </c>
      <c r="N114" s="98"/>
      <c r="O114" s="98"/>
      <c r="P114" s="98"/>
      <c r="Q114" s="90">
        <f t="shared" si="2"/>
        <v>18252.770000000019</v>
      </c>
      <c r="R114" s="91">
        <f t="shared" si="3"/>
        <v>405.60951596442629</v>
      </c>
    </row>
    <row r="115" spans="1:18" ht="24.6" customHeight="1" x14ac:dyDescent="0.7">
      <c r="A115" s="97">
        <v>10</v>
      </c>
      <c r="B115" s="98" t="s">
        <v>49</v>
      </c>
      <c r="C115" s="98" t="s">
        <v>271</v>
      </c>
      <c r="D115" s="98" t="s">
        <v>70</v>
      </c>
      <c r="E115" s="98" t="s">
        <v>1</v>
      </c>
      <c r="F115" s="98" t="s">
        <v>166</v>
      </c>
      <c r="G115" s="98" t="s">
        <v>613</v>
      </c>
      <c r="H115" s="99">
        <v>2919</v>
      </c>
      <c r="I115" s="97">
        <v>2</v>
      </c>
      <c r="J115" s="100">
        <f>หนองบัวลำภู!F32</f>
        <v>500342.08</v>
      </c>
      <c r="K115" s="101">
        <f>หนองบัวลำภู!AE32</f>
        <v>622234.86</v>
      </c>
      <c r="L115" s="102">
        <f>หนองบัวลำภู!AF32</f>
        <v>2035633.62</v>
      </c>
      <c r="M115" s="102">
        <f>หนองบัวลำภู!AG32</f>
        <v>1824425.62</v>
      </c>
      <c r="N115" s="98"/>
      <c r="O115" s="98"/>
      <c r="P115" s="98"/>
      <c r="Q115" s="90">
        <f t="shared" si="2"/>
        <v>211208</v>
      </c>
      <c r="R115" s="91">
        <f t="shared" si="3"/>
        <v>697.37362795477907</v>
      </c>
    </row>
    <row r="116" spans="1:18" ht="24.6" customHeight="1" x14ac:dyDescent="0.7">
      <c r="A116" s="97">
        <v>11</v>
      </c>
      <c r="B116" s="98" t="s">
        <v>49</v>
      </c>
      <c r="C116" s="98" t="s">
        <v>271</v>
      </c>
      <c r="D116" s="98" t="s">
        <v>70</v>
      </c>
      <c r="E116" s="98" t="s">
        <v>1</v>
      </c>
      <c r="F116" s="98" t="s">
        <v>166</v>
      </c>
      <c r="G116" s="98" t="s">
        <v>614</v>
      </c>
      <c r="H116" s="99">
        <v>5877</v>
      </c>
      <c r="I116" s="97">
        <v>4</v>
      </c>
      <c r="J116" s="100">
        <f>หนองบัวลำภู!F33</f>
        <v>800613.47</v>
      </c>
      <c r="K116" s="101">
        <f>หนองบัวลำภู!AE33</f>
        <v>1030069.8300000001</v>
      </c>
      <c r="L116" s="102">
        <f>หนองบัวลำภู!AF33</f>
        <v>3206503.53</v>
      </c>
      <c r="M116" s="102">
        <f>หนองบัวลำภู!AG33</f>
        <v>2697853.29</v>
      </c>
      <c r="N116" s="98"/>
      <c r="O116" s="98"/>
      <c r="P116" s="98"/>
      <c r="Q116" s="90">
        <f t="shared" si="2"/>
        <v>508650.23999999976</v>
      </c>
      <c r="R116" s="91">
        <f t="shared" si="3"/>
        <v>545.60209800918835</v>
      </c>
    </row>
    <row r="117" spans="1:18" ht="24.6" customHeight="1" x14ac:dyDescent="0.7">
      <c r="A117" s="97">
        <v>12</v>
      </c>
      <c r="B117" s="98" t="s">
        <v>49</v>
      </c>
      <c r="C117" s="98" t="s">
        <v>271</v>
      </c>
      <c r="D117" s="98" t="s">
        <v>70</v>
      </c>
      <c r="E117" s="98" t="s">
        <v>1</v>
      </c>
      <c r="F117" s="98" t="s">
        <v>166</v>
      </c>
      <c r="G117" s="98" t="s">
        <v>615</v>
      </c>
      <c r="H117" s="99">
        <v>5647</v>
      </c>
      <c r="I117" s="97">
        <v>4</v>
      </c>
      <c r="J117" s="100">
        <f>หนองบัวลำภู!F34</f>
        <v>1059084.1100000001</v>
      </c>
      <c r="K117" s="101">
        <f>หนองบัวลำภู!AE34</f>
        <v>1115750.6500000001</v>
      </c>
      <c r="L117" s="102">
        <f>หนองบัวลำภู!AF34</f>
        <v>3114407.1</v>
      </c>
      <c r="M117" s="102">
        <f>หนองบัวลำภู!AG34</f>
        <v>2718203.5500000003</v>
      </c>
      <c r="N117" s="98"/>
      <c r="O117" s="98"/>
      <c r="P117" s="98"/>
      <c r="Q117" s="90">
        <f t="shared" si="2"/>
        <v>396203.54999999981</v>
      </c>
      <c r="R117" s="91">
        <f t="shared" si="3"/>
        <v>551.51533557641233</v>
      </c>
    </row>
    <row r="118" spans="1:18" ht="24.6" customHeight="1" x14ac:dyDescent="0.7">
      <c r="A118" s="97">
        <v>13</v>
      </c>
      <c r="B118" s="98" t="s">
        <v>49</v>
      </c>
      <c r="C118" s="98" t="s">
        <v>271</v>
      </c>
      <c r="D118" s="98" t="s">
        <v>70</v>
      </c>
      <c r="E118" s="98" t="s">
        <v>1</v>
      </c>
      <c r="F118" s="98" t="s">
        <v>166</v>
      </c>
      <c r="G118" s="98" t="s">
        <v>616</v>
      </c>
      <c r="H118" s="99">
        <v>4300</v>
      </c>
      <c r="I118" s="97">
        <v>3</v>
      </c>
      <c r="J118" s="100">
        <f>หนองบัวลำภู!F35</f>
        <v>217980.23</v>
      </c>
      <c r="K118" s="101">
        <f>หนองบัวลำภู!AE35</f>
        <v>382450.93000000005</v>
      </c>
      <c r="L118" s="102">
        <f>หนองบัวลำภู!AF35</f>
        <v>2051870.5699999998</v>
      </c>
      <c r="M118" s="102">
        <f>หนองบัวลำภู!AG35</f>
        <v>2317753.5300000003</v>
      </c>
      <c r="N118" s="98"/>
      <c r="O118" s="98"/>
      <c r="P118" s="98"/>
      <c r="Q118" s="90">
        <f t="shared" si="2"/>
        <v>-265882.96000000043</v>
      </c>
      <c r="R118" s="91">
        <f t="shared" si="3"/>
        <v>477.17920232558134</v>
      </c>
    </row>
    <row r="119" spans="1:18" s="109" customFormat="1" ht="24.6" customHeight="1" x14ac:dyDescent="0.7">
      <c r="A119" s="103">
        <v>2</v>
      </c>
      <c r="B119" s="104" t="s">
        <v>49</v>
      </c>
      <c r="C119" s="104"/>
      <c r="D119" s="104"/>
      <c r="E119" s="104" t="s">
        <v>63</v>
      </c>
      <c r="F119" s="104"/>
      <c r="G119" s="104" t="s">
        <v>273</v>
      </c>
      <c r="H119" s="110">
        <f>SUM(H106:H118)</f>
        <v>59249</v>
      </c>
      <c r="I119" s="103"/>
      <c r="J119" s="106">
        <f>SUM(J106:J118)</f>
        <v>8686422.8900000006</v>
      </c>
      <c r="K119" s="106">
        <f>SUM(K106:K118)</f>
        <v>10159417.380000001</v>
      </c>
      <c r="L119" s="106">
        <f>SUM(L106:L118)</f>
        <v>33280166.930000003</v>
      </c>
      <c r="M119" s="106">
        <f>SUM(M106:M118)</f>
        <v>31148057.800000001</v>
      </c>
      <c r="N119" s="104">
        <v>12</v>
      </c>
      <c r="O119" s="104">
        <v>12</v>
      </c>
      <c r="P119" s="104">
        <f>N119-O119</f>
        <v>0</v>
      </c>
      <c r="Q119" s="107">
        <f t="shared" si="2"/>
        <v>2132109.1300000027</v>
      </c>
      <c r="R119" s="108">
        <f>L119/H119</f>
        <v>561.70006126685689</v>
      </c>
    </row>
    <row r="120" spans="1:18" ht="24.6" customHeight="1" x14ac:dyDescent="0.7">
      <c r="A120" s="97">
        <v>1</v>
      </c>
      <c r="B120" s="98" t="s">
        <v>49</v>
      </c>
      <c r="C120" s="98" t="s">
        <v>274</v>
      </c>
      <c r="D120" s="98" t="s">
        <v>77</v>
      </c>
      <c r="E120" s="98" t="s">
        <v>2</v>
      </c>
      <c r="F120" s="98" t="s">
        <v>196</v>
      </c>
      <c r="G120" s="98" t="s">
        <v>275</v>
      </c>
      <c r="H120" s="99"/>
      <c r="I120" s="97"/>
      <c r="J120" s="100"/>
      <c r="K120" s="101"/>
      <c r="L120" s="102"/>
      <c r="M120" s="102"/>
      <c r="N120" s="98"/>
      <c r="O120" s="98"/>
      <c r="P120" s="98"/>
    </row>
    <row r="121" spans="1:18" ht="24.6" customHeight="1" x14ac:dyDescent="0.7">
      <c r="A121" s="97">
        <v>2</v>
      </c>
      <c r="B121" s="98" t="s">
        <v>49</v>
      </c>
      <c r="C121" s="98" t="s">
        <v>274</v>
      </c>
      <c r="D121" s="98" t="s">
        <v>77</v>
      </c>
      <c r="E121" s="98" t="s">
        <v>2</v>
      </c>
      <c r="F121" s="98" t="s">
        <v>166</v>
      </c>
      <c r="G121" s="98" t="s">
        <v>617</v>
      </c>
      <c r="H121" s="99">
        <v>1926</v>
      </c>
      <c r="I121" s="97">
        <v>2</v>
      </c>
      <c r="J121" s="100">
        <f>หนองบัวลำภู!F36</f>
        <v>272337.58</v>
      </c>
      <c r="K121" s="101">
        <f>หนองบัวลำภู!AE36</f>
        <v>398402.28</v>
      </c>
      <c r="L121" s="102">
        <f>หนองบัวลำภู!AF36</f>
        <v>631197.28</v>
      </c>
      <c r="M121" s="102">
        <f>หนองบัวลำภู!AG36</f>
        <v>475540.52999999997</v>
      </c>
      <c r="N121" s="98"/>
      <c r="O121" s="98"/>
      <c r="P121" s="98"/>
      <c r="Q121" s="90">
        <f t="shared" si="2"/>
        <v>155656.75000000006</v>
      </c>
      <c r="R121" s="91">
        <f t="shared" si="3"/>
        <v>327.72444444444449</v>
      </c>
    </row>
    <row r="122" spans="1:18" ht="24.6" customHeight="1" x14ac:dyDescent="0.7">
      <c r="A122" s="97">
        <v>3</v>
      </c>
      <c r="B122" s="98" t="s">
        <v>49</v>
      </c>
      <c r="C122" s="98" t="s">
        <v>274</v>
      </c>
      <c r="D122" s="98" t="s">
        <v>77</v>
      </c>
      <c r="E122" s="98" t="s">
        <v>2</v>
      </c>
      <c r="F122" s="98" t="s">
        <v>166</v>
      </c>
      <c r="G122" s="98" t="s">
        <v>618</v>
      </c>
      <c r="H122" s="99">
        <v>4146</v>
      </c>
      <c r="I122" s="97">
        <v>3</v>
      </c>
      <c r="J122" s="100">
        <f>หนองบัวลำภู!F37</f>
        <v>743689.51</v>
      </c>
      <c r="K122" s="101">
        <f>หนองบัวลำภู!AE37</f>
        <v>1048640.44</v>
      </c>
      <c r="L122" s="102">
        <f>หนองบัวลำภู!AF37</f>
        <v>1562903.8699999999</v>
      </c>
      <c r="M122" s="102">
        <f>หนองบัวลำภู!AG37</f>
        <v>746057.25</v>
      </c>
      <c r="N122" s="98"/>
      <c r="O122" s="98"/>
      <c r="P122" s="98"/>
      <c r="Q122" s="90">
        <f t="shared" si="2"/>
        <v>816846.61999999988</v>
      </c>
      <c r="R122" s="91">
        <f t="shared" si="3"/>
        <v>376.96668355040998</v>
      </c>
    </row>
    <row r="123" spans="1:18" ht="24.6" customHeight="1" x14ac:dyDescent="0.7">
      <c r="A123" s="97">
        <v>4</v>
      </c>
      <c r="B123" s="98" t="s">
        <v>49</v>
      </c>
      <c r="C123" s="98" t="s">
        <v>274</v>
      </c>
      <c r="D123" s="98" t="s">
        <v>77</v>
      </c>
      <c r="E123" s="98" t="s">
        <v>2</v>
      </c>
      <c r="F123" s="98" t="s">
        <v>166</v>
      </c>
      <c r="G123" s="98" t="s">
        <v>619</v>
      </c>
      <c r="H123" s="99">
        <v>1218</v>
      </c>
      <c r="I123" s="97">
        <v>1</v>
      </c>
      <c r="J123" s="100">
        <f>หนองบัวลำภู!F38</f>
        <v>284314.03999999998</v>
      </c>
      <c r="K123" s="101">
        <f>หนองบัวลำภู!AE38</f>
        <v>394020.87999999995</v>
      </c>
      <c r="L123" s="102">
        <f>หนองบัวลำภู!AF38</f>
        <v>669395.82000000007</v>
      </c>
      <c r="M123" s="102">
        <f>หนองบัวลำภู!AG38</f>
        <v>618848.89999999991</v>
      </c>
      <c r="N123" s="98"/>
      <c r="O123" s="98"/>
      <c r="P123" s="98"/>
      <c r="Q123" s="90">
        <f t="shared" si="2"/>
        <v>50546.920000000158</v>
      </c>
      <c r="R123" s="91">
        <f t="shared" si="3"/>
        <v>549.58605911330051</v>
      </c>
    </row>
    <row r="124" spans="1:18" ht="24.6" customHeight="1" x14ac:dyDescent="0.7">
      <c r="A124" s="97">
        <v>5</v>
      </c>
      <c r="B124" s="98" t="s">
        <v>49</v>
      </c>
      <c r="C124" s="98" t="s">
        <v>274</v>
      </c>
      <c r="D124" s="98" t="s">
        <v>77</v>
      </c>
      <c r="E124" s="98" t="s">
        <v>2</v>
      </c>
      <c r="F124" s="98" t="s">
        <v>166</v>
      </c>
      <c r="G124" s="98" t="s">
        <v>620</v>
      </c>
      <c r="H124" s="99">
        <v>5296</v>
      </c>
      <c r="I124" s="97">
        <v>4</v>
      </c>
      <c r="J124" s="100">
        <f>หนองบัวลำภู!F39</f>
        <v>1098066.6000000001</v>
      </c>
      <c r="K124" s="101">
        <f>หนองบัวลำภู!AE39</f>
        <v>1366141.28</v>
      </c>
      <c r="L124" s="102">
        <f>หนองบัวลำภู!AF39</f>
        <v>1473675.74</v>
      </c>
      <c r="M124" s="102">
        <f>หนองบัวลำภู!AG39</f>
        <v>1129166.55</v>
      </c>
      <c r="N124" s="98"/>
      <c r="O124" s="98"/>
      <c r="P124" s="98"/>
      <c r="Q124" s="90">
        <f t="shared" si="2"/>
        <v>344509.18999999994</v>
      </c>
      <c r="R124" s="91">
        <f t="shared" si="3"/>
        <v>278.26203549848941</v>
      </c>
    </row>
    <row r="125" spans="1:18" ht="24.6" customHeight="1" x14ac:dyDescent="0.7">
      <c r="A125" s="97">
        <v>6</v>
      </c>
      <c r="B125" s="98" t="s">
        <v>49</v>
      </c>
      <c r="C125" s="98" t="s">
        <v>274</v>
      </c>
      <c r="D125" s="98" t="s">
        <v>77</v>
      </c>
      <c r="E125" s="98" t="s">
        <v>2</v>
      </c>
      <c r="F125" s="98" t="s">
        <v>166</v>
      </c>
      <c r="G125" s="98" t="s">
        <v>621</v>
      </c>
      <c r="H125" s="99">
        <v>3642</v>
      </c>
      <c r="I125" s="97">
        <v>3</v>
      </c>
      <c r="J125" s="100">
        <f>หนองบัวลำภู!F40</f>
        <v>1110703.3600000001</v>
      </c>
      <c r="K125" s="101">
        <f>หนองบัวลำภู!AE40</f>
        <v>1336404.04</v>
      </c>
      <c r="L125" s="102">
        <f>หนองบัวลำภู!AF40</f>
        <v>1347855.03</v>
      </c>
      <c r="M125" s="102">
        <f>หนองบัวลำภู!AG40</f>
        <v>988422.49</v>
      </c>
      <c r="N125" s="98"/>
      <c r="O125" s="98"/>
      <c r="P125" s="98"/>
      <c r="Q125" s="90">
        <f t="shared" si="2"/>
        <v>359432.54000000004</v>
      </c>
      <c r="R125" s="91">
        <f t="shared" si="3"/>
        <v>370.08649917627679</v>
      </c>
    </row>
    <row r="126" spans="1:18" ht="24.6" customHeight="1" x14ac:dyDescent="0.7">
      <c r="A126" s="97">
        <v>7</v>
      </c>
      <c r="B126" s="98" t="s">
        <v>49</v>
      </c>
      <c r="C126" s="98" t="s">
        <v>274</v>
      </c>
      <c r="D126" s="98" t="s">
        <v>77</v>
      </c>
      <c r="E126" s="98" t="s">
        <v>2</v>
      </c>
      <c r="F126" s="98" t="s">
        <v>166</v>
      </c>
      <c r="G126" s="98" t="s">
        <v>622</v>
      </c>
      <c r="H126" s="99">
        <v>3621</v>
      </c>
      <c r="I126" s="97">
        <v>3</v>
      </c>
      <c r="J126" s="100">
        <f>หนองบัวลำภู!F41</f>
        <v>855353.91</v>
      </c>
      <c r="K126" s="101">
        <f>หนองบัวลำภู!AE41</f>
        <v>1146110.08</v>
      </c>
      <c r="L126" s="102">
        <f>หนองบัวลำภู!AF41</f>
        <v>1089781.28</v>
      </c>
      <c r="M126" s="102">
        <f>หนองบัวลำภู!AG41</f>
        <v>722793.89</v>
      </c>
      <c r="N126" s="98"/>
      <c r="O126" s="98"/>
      <c r="P126" s="98"/>
      <c r="Q126" s="90">
        <f t="shared" si="2"/>
        <v>366987.39</v>
      </c>
      <c r="R126" s="91">
        <f t="shared" si="3"/>
        <v>300.96141397404034</v>
      </c>
    </row>
    <row r="127" spans="1:18" ht="24.6" customHeight="1" x14ac:dyDescent="0.7">
      <c r="A127" s="97">
        <v>8</v>
      </c>
      <c r="B127" s="98" t="s">
        <v>49</v>
      </c>
      <c r="C127" s="98" t="s">
        <v>274</v>
      </c>
      <c r="D127" s="98" t="s">
        <v>77</v>
      </c>
      <c r="E127" s="98" t="s">
        <v>2</v>
      </c>
      <c r="F127" s="98" t="s">
        <v>166</v>
      </c>
      <c r="G127" s="98" t="s">
        <v>623</v>
      </c>
      <c r="H127" s="99">
        <v>1853</v>
      </c>
      <c r="I127" s="97">
        <v>2</v>
      </c>
      <c r="J127" s="100">
        <f>หนองบัวลำภู!F42</f>
        <v>374354.92</v>
      </c>
      <c r="K127" s="101">
        <f>หนองบัวลำภู!AE42</f>
        <v>586939.87</v>
      </c>
      <c r="L127" s="102">
        <f>หนองบัวลำภู!AF42</f>
        <v>678601.31</v>
      </c>
      <c r="M127" s="102">
        <f>หนองบัวลำภู!AG42</f>
        <v>573448.07000000007</v>
      </c>
      <c r="N127" s="98"/>
      <c r="O127" s="98"/>
      <c r="P127" s="98"/>
      <c r="Q127" s="90">
        <f t="shared" si="2"/>
        <v>105153.23999999999</v>
      </c>
      <c r="R127" s="91">
        <f t="shared" si="3"/>
        <v>366.21765245547766</v>
      </c>
    </row>
    <row r="128" spans="1:18" ht="24.6" customHeight="1" x14ac:dyDescent="0.7">
      <c r="A128" s="97">
        <v>9</v>
      </c>
      <c r="B128" s="98" t="s">
        <v>49</v>
      </c>
      <c r="C128" s="98" t="s">
        <v>274</v>
      </c>
      <c r="D128" s="98" t="s">
        <v>77</v>
      </c>
      <c r="E128" s="98" t="s">
        <v>2</v>
      </c>
      <c r="F128" s="98" t="s">
        <v>166</v>
      </c>
      <c r="G128" s="98" t="s">
        <v>624</v>
      </c>
      <c r="H128" s="99">
        <v>1606</v>
      </c>
      <c r="I128" s="97">
        <v>2</v>
      </c>
      <c r="J128" s="100">
        <f>หนองบัวลำภู!F43</f>
        <v>324921.34999999998</v>
      </c>
      <c r="K128" s="101">
        <f>หนองบัวลำภู!AE43</f>
        <v>477052.01999999996</v>
      </c>
      <c r="L128" s="102">
        <f>หนองบัวลำภู!AF43</f>
        <v>498791.79000000004</v>
      </c>
      <c r="M128" s="102">
        <f>หนองบัวลำภู!AG43</f>
        <v>431834.01999999996</v>
      </c>
      <c r="N128" s="98"/>
      <c r="O128" s="98"/>
      <c r="P128" s="98"/>
      <c r="Q128" s="90">
        <f t="shared" si="2"/>
        <v>66957.770000000077</v>
      </c>
      <c r="R128" s="91">
        <f t="shared" si="3"/>
        <v>310.58019302615196</v>
      </c>
    </row>
    <row r="129" spans="1:18" ht="24.6" customHeight="1" x14ac:dyDescent="0.7">
      <c r="A129" s="97">
        <v>10</v>
      </c>
      <c r="B129" s="98" t="s">
        <v>49</v>
      </c>
      <c r="C129" s="98" t="s">
        <v>274</v>
      </c>
      <c r="D129" s="98" t="s">
        <v>77</v>
      </c>
      <c r="E129" s="98" t="s">
        <v>2</v>
      </c>
      <c r="F129" s="98" t="s">
        <v>166</v>
      </c>
      <c r="G129" s="98" t="s">
        <v>625</v>
      </c>
      <c r="H129" s="99">
        <v>4293</v>
      </c>
      <c r="I129" s="97">
        <v>3</v>
      </c>
      <c r="J129" s="100">
        <f>หนองบัวลำภู!F44</f>
        <v>869362.6</v>
      </c>
      <c r="K129" s="101">
        <f>หนองบัวลำภู!AE44</f>
        <v>1070624.8199999998</v>
      </c>
      <c r="L129" s="102">
        <f>หนองบัวลำภู!AF44</f>
        <v>820554.76</v>
      </c>
      <c r="M129" s="102">
        <f>หนองบัวลำภู!AG44</f>
        <v>517312.17000000004</v>
      </c>
      <c r="N129" s="98"/>
      <c r="O129" s="98"/>
      <c r="P129" s="98"/>
      <c r="Q129" s="90">
        <f t="shared" si="2"/>
        <v>303242.58999999997</v>
      </c>
      <c r="R129" s="91">
        <f t="shared" si="3"/>
        <v>191.13784300023295</v>
      </c>
    </row>
    <row r="130" spans="1:18" ht="24.6" customHeight="1" x14ac:dyDescent="0.7">
      <c r="A130" s="97">
        <v>11</v>
      </c>
      <c r="B130" s="98" t="s">
        <v>49</v>
      </c>
      <c r="C130" s="98" t="s">
        <v>274</v>
      </c>
      <c r="D130" s="98" t="s">
        <v>77</v>
      </c>
      <c r="E130" s="98" t="s">
        <v>2</v>
      </c>
      <c r="F130" s="98" t="s">
        <v>166</v>
      </c>
      <c r="G130" s="98" t="s">
        <v>626</v>
      </c>
      <c r="H130" s="99">
        <v>2536</v>
      </c>
      <c r="I130" s="97">
        <v>2</v>
      </c>
      <c r="J130" s="100">
        <f>หนองบัวลำภู!F45</f>
        <v>462035.32</v>
      </c>
      <c r="K130" s="101">
        <f>หนองบัวลำภู!AE45</f>
        <v>626942.11</v>
      </c>
      <c r="L130" s="102">
        <f>หนองบัวลำภู!AF45</f>
        <v>863172.7</v>
      </c>
      <c r="M130" s="102">
        <f>หนองบัวลำภู!AG45</f>
        <v>563390.14</v>
      </c>
      <c r="N130" s="98"/>
      <c r="O130" s="98"/>
      <c r="P130" s="98"/>
      <c r="Q130" s="90">
        <f t="shared" si="2"/>
        <v>299782.55999999994</v>
      </c>
      <c r="R130" s="91">
        <f t="shared" si="3"/>
        <v>340.36778391167189</v>
      </c>
    </row>
    <row r="131" spans="1:18" ht="24.6" customHeight="1" x14ac:dyDescent="0.7">
      <c r="A131" s="97">
        <v>12</v>
      </c>
      <c r="B131" s="98" t="s">
        <v>49</v>
      </c>
      <c r="C131" s="98" t="s">
        <v>274</v>
      </c>
      <c r="D131" s="98" t="s">
        <v>77</v>
      </c>
      <c r="E131" s="98" t="s">
        <v>2</v>
      </c>
      <c r="F131" s="98" t="s">
        <v>166</v>
      </c>
      <c r="G131" s="98" t="s">
        <v>627</v>
      </c>
      <c r="H131" s="99">
        <v>3568</v>
      </c>
      <c r="I131" s="97">
        <v>3</v>
      </c>
      <c r="J131" s="100">
        <f>หนองบัวลำภู!F46</f>
        <v>516253.28</v>
      </c>
      <c r="K131" s="101">
        <f>หนองบัวลำภู!AE46</f>
        <v>629931.4</v>
      </c>
      <c r="L131" s="102">
        <f>หนองบัวลำภู!AF46</f>
        <v>1211140.7799999998</v>
      </c>
      <c r="M131" s="102">
        <f>หนองบัวลำภู!AG46</f>
        <v>798060.73</v>
      </c>
      <c r="N131" s="98"/>
      <c r="O131" s="98"/>
      <c r="P131" s="98"/>
      <c r="Q131" s="90">
        <f t="shared" si="2"/>
        <v>413080.04999999981</v>
      </c>
      <c r="R131" s="91">
        <f t="shared" si="3"/>
        <v>339.44528587443938</v>
      </c>
    </row>
    <row r="132" spans="1:18" ht="24.6" customHeight="1" x14ac:dyDescent="0.7">
      <c r="A132" s="97">
        <v>13</v>
      </c>
      <c r="B132" s="98" t="s">
        <v>49</v>
      </c>
      <c r="C132" s="98" t="s">
        <v>274</v>
      </c>
      <c r="D132" s="98" t="s">
        <v>77</v>
      </c>
      <c r="E132" s="98" t="s">
        <v>2</v>
      </c>
      <c r="F132" s="98" t="s">
        <v>166</v>
      </c>
      <c r="G132" s="98" t="s">
        <v>628</v>
      </c>
      <c r="H132" s="99">
        <v>2724</v>
      </c>
      <c r="I132" s="97">
        <v>2</v>
      </c>
      <c r="J132" s="100">
        <f>หนองบัวลำภู!F47</f>
        <v>147652.23000000001</v>
      </c>
      <c r="K132" s="101">
        <f>หนองบัวลำภู!AE47</f>
        <v>483576.44999999995</v>
      </c>
      <c r="L132" s="102">
        <f>หนองบัวลำภู!AF47</f>
        <v>1908737.76</v>
      </c>
      <c r="M132" s="102">
        <f>หนองบัวลำภู!AG47</f>
        <v>1546178.26</v>
      </c>
      <c r="N132" s="98"/>
      <c r="O132" s="98"/>
      <c r="P132" s="98"/>
      <c r="Q132" s="90">
        <f t="shared" si="2"/>
        <v>362559.5</v>
      </c>
      <c r="R132" s="91">
        <f t="shared" si="3"/>
        <v>700.71136563876655</v>
      </c>
    </row>
    <row r="133" spans="1:18" ht="24.6" customHeight="1" x14ac:dyDescent="0.7">
      <c r="A133" s="97">
        <v>14</v>
      </c>
      <c r="B133" s="98" t="s">
        <v>49</v>
      </c>
      <c r="C133" s="98" t="s">
        <v>274</v>
      </c>
      <c r="D133" s="98" t="s">
        <v>77</v>
      </c>
      <c r="E133" s="98" t="s">
        <v>2</v>
      </c>
      <c r="F133" s="98" t="s">
        <v>166</v>
      </c>
      <c r="G133" s="98" t="s">
        <v>629</v>
      </c>
      <c r="H133" s="99">
        <v>1550</v>
      </c>
      <c r="I133" s="97">
        <v>2</v>
      </c>
      <c r="J133" s="100">
        <f>หนองบัวลำภู!F48</f>
        <v>336229.57</v>
      </c>
      <c r="K133" s="101">
        <f>หนองบัวลำภู!AE48</f>
        <v>487983.12</v>
      </c>
      <c r="L133" s="102">
        <f>หนองบัวลำภู!AF48</f>
        <v>1309949.28</v>
      </c>
      <c r="M133" s="102">
        <f>หนองบัวลำภู!AG48</f>
        <v>1125099.29</v>
      </c>
      <c r="N133" s="98"/>
      <c r="O133" s="98"/>
      <c r="P133" s="98"/>
      <c r="Q133" s="90">
        <f t="shared" si="2"/>
        <v>184849.99</v>
      </c>
      <c r="R133" s="91">
        <f t="shared" si="3"/>
        <v>845.12856774193551</v>
      </c>
    </row>
    <row r="134" spans="1:18" ht="24.6" customHeight="1" x14ac:dyDescent="0.7">
      <c r="A134" s="97">
        <v>15</v>
      </c>
      <c r="B134" s="98" t="s">
        <v>49</v>
      </c>
      <c r="C134" s="98" t="s">
        <v>274</v>
      </c>
      <c r="D134" s="98" t="s">
        <v>77</v>
      </c>
      <c r="E134" s="98" t="s">
        <v>2</v>
      </c>
      <c r="F134" s="98" t="s">
        <v>166</v>
      </c>
      <c r="G134" s="98" t="s">
        <v>3345</v>
      </c>
      <c r="H134" s="99">
        <v>2348</v>
      </c>
      <c r="I134" s="97">
        <v>2</v>
      </c>
      <c r="J134" s="100">
        <f>หนองบัวลำภู!F49</f>
        <v>622330.81000000006</v>
      </c>
      <c r="K134" s="101">
        <f>หนองบัวลำภู!AE49</f>
        <v>629360.14</v>
      </c>
      <c r="L134" s="102">
        <f>หนองบัวลำภู!AF49</f>
        <v>20873.47</v>
      </c>
      <c r="M134" s="102">
        <f>หนองบัวลำภู!AG49</f>
        <v>153395.92000000001</v>
      </c>
      <c r="N134" s="98"/>
      <c r="O134" s="98"/>
      <c r="P134" s="98"/>
      <c r="Q134" s="90">
        <f t="shared" si="2"/>
        <v>-132522.45000000001</v>
      </c>
      <c r="R134" s="91">
        <f t="shared" si="3"/>
        <v>8.8898935264054515</v>
      </c>
    </row>
    <row r="135" spans="1:18" s="109" customFormat="1" ht="24.6" customHeight="1" x14ac:dyDescent="0.7">
      <c r="A135" s="103">
        <v>3</v>
      </c>
      <c r="B135" s="104" t="s">
        <v>49</v>
      </c>
      <c r="C135" s="104"/>
      <c r="D135" s="104"/>
      <c r="E135" s="104" t="s">
        <v>63</v>
      </c>
      <c r="F135" s="104"/>
      <c r="G135" s="104" t="s">
        <v>276</v>
      </c>
      <c r="H135" s="110">
        <f>SUM(H120:H134)</f>
        <v>40327</v>
      </c>
      <c r="I135" s="103"/>
      <c r="J135" s="106">
        <f>SUM(J121:J134)</f>
        <v>8017605.0800000019</v>
      </c>
      <c r="K135" s="106">
        <f>SUM(K120:K134)</f>
        <v>10682128.929999998</v>
      </c>
      <c r="L135" s="106">
        <f>SUM(L120:L134)</f>
        <v>14086630.869999999</v>
      </c>
      <c r="M135" s="106">
        <f>SUM(M120:M134)</f>
        <v>10389548.209999999</v>
      </c>
      <c r="N135" s="104">
        <v>14</v>
      </c>
      <c r="O135" s="104">
        <v>14</v>
      </c>
      <c r="P135" s="104">
        <f>N135-O135</f>
        <v>0</v>
      </c>
      <c r="Q135" s="107">
        <f t="shared" ref="Q135:Q197" si="5">L135-M135</f>
        <v>3697082.66</v>
      </c>
      <c r="R135" s="108">
        <f>L135/H135</f>
        <v>349.31016118233441</v>
      </c>
    </row>
    <row r="136" spans="1:18" ht="24.6" customHeight="1" x14ac:dyDescent="0.7">
      <c r="A136" s="97">
        <v>1</v>
      </c>
      <c r="B136" s="98" t="s">
        <v>49</v>
      </c>
      <c r="C136" s="98" t="s">
        <v>277</v>
      </c>
      <c r="D136" s="98" t="s">
        <v>84</v>
      </c>
      <c r="E136" s="98" t="s">
        <v>3</v>
      </c>
      <c r="F136" s="98" t="s">
        <v>196</v>
      </c>
      <c r="G136" s="98" t="s">
        <v>278</v>
      </c>
      <c r="H136" s="99"/>
      <c r="I136" s="97"/>
      <c r="J136" s="100"/>
      <c r="K136" s="101"/>
      <c r="L136" s="102"/>
      <c r="M136" s="102"/>
      <c r="N136" s="98"/>
      <c r="O136" s="98"/>
      <c r="P136" s="98"/>
    </row>
    <row r="137" spans="1:18" ht="24.6" customHeight="1" x14ac:dyDescent="0.7">
      <c r="A137" s="97">
        <v>2</v>
      </c>
      <c r="B137" s="98" t="s">
        <v>49</v>
      </c>
      <c r="C137" s="98" t="s">
        <v>277</v>
      </c>
      <c r="D137" s="98" t="s">
        <v>84</v>
      </c>
      <c r="E137" s="98" t="s">
        <v>3</v>
      </c>
      <c r="F137" s="98" t="s">
        <v>166</v>
      </c>
      <c r="G137" s="98" t="s">
        <v>631</v>
      </c>
      <c r="H137" s="99">
        <v>5674</v>
      </c>
      <c r="I137" s="97">
        <v>4</v>
      </c>
      <c r="J137" s="100">
        <f>หนองบัวลำภู!F50</f>
        <v>789927.26</v>
      </c>
      <c r="K137" s="101">
        <f>หนองบัวลำภู!AE50</f>
        <v>801585.09</v>
      </c>
      <c r="L137" s="102">
        <f>หนองบัวลำภู!AF50</f>
        <v>4470667.37</v>
      </c>
      <c r="M137" s="102">
        <f>หนองบัวลำภู!AG50</f>
        <v>4138859.3499999996</v>
      </c>
      <c r="N137" s="98"/>
      <c r="O137" s="98"/>
      <c r="P137" s="98"/>
      <c r="Q137" s="90">
        <f t="shared" si="5"/>
        <v>331808.02000000048</v>
      </c>
      <c r="R137" s="91">
        <f t="shared" ref="R137:R197" si="6">L137/H137</f>
        <v>787.92163729291508</v>
      </c>
    </row>
    <row r="138" spans="1:18" ht="24.6" customHeight="1" x14ac:dyDescent="0.7">
      <c r="A138" s="97">
        <v>3</v>
      </c>
      <c r="B138" s="98" t="s">
        <v>49</v>
      </c>
      <c r="C138" s="98" t="s">
        <v>277</v>
      </c>
      <c r="D138" s="98" t="s">
        <v>84</v>
      </c>
      <c r="E138" s="98" t="s">
        <v>3</v>
      </c>
      <c r="F138" s="98" t="s">
        <v>166</v>
      </c>
      <c r="G138" s="98" t="s">
        <v>632</v>
      </c>
      <c r="H138" s="99">
        <v>5329</v>
      </c>
      <c r="I138" s="97">
        <v>4</v>
      </c>
      <c r="J138" s="100">
        <f>หนองบัวลำภู!F51</f>
        <v>1484033.31</v>
      </c>
      <c r="K138" s="101">
        <f>หนองบัวลำภู!AE51</f>
        <v>1521999.57</v>
      </c>
      <c r="L138" s="102">
        <f>หนองบัวลำภู!AF51</f>
        <v>3922014.23</v>
      </c>
      <c r="M138" s="102">
        <f>หนองบัวลำภู!AG51</f>
        <v>3707399.2300000004</v>
      </c>
      <c r="N138" s="98"/>
      <c r="O138" s="98"/>
      <c r="P138" s="98"/>
      <c r="Q138" s="90">
        <f t="shared" si="5"/>
        <v>214614.99999999953</v>
      </c>
      <c r="R138" s="91">
        <f t="shared" si="6"/>
        <v>735.97564833927561</v>
      </c>
    </row>
    <row r="139" spans="1:18" ht="24.6" customHeight="1" x14ac:dyDescent="0.7">
      <c r="A139" s="97">
        <v>4</v>
      </c>
      <c r="B139" s="98" t="s">
        <v>49</v>
      </c>
      <c r="C139" s="98" t="s">
        <v>277</v>
      </c>
      <c r="D139" s="98" t="s">
        <v>84</v>
      </c>
      <c r="E139" s="98" t="s">
        <v>3</v>
      </c>
      <c r="F139" s="98" t="s">
        <v>166</v>
      </c>
      <c r="G139" s="98" t="s">
        <v>633</v>
      </c>
      <c r="H139" s="99">
        <v>3741</v>
      </c>
      <c r="I139" s="97">
        <v>3</v>
      </c>
      <c r="J139" s="100">
        <f>หนองบัวลำภู!F52</f>
        <v>775706.42</v>
      </c>
      <c r="K139" s="101">
        <f>หนองบัวลำภู!AE52</f>
        <v>871350.07000000007</v>
      </c>
      <c r="L139" s="102">
        <f>หนองบัวลำภู!AF52</f>
        <v>2119583.37</v>
      </c>
      <c r="M139" s="102">
        <f>หนองบัวลำภู!AG52</f>
        <v>1858841.29</v>
      </c>
      <c r="N139" s="98"/>
      <c r="O139" s="98"/>
      <c r="P139" s="98"/>
      <c r="Q139" s="90">
        <f t="shared" si="5"/>
        <v>260742.08000000007</v>
      </c>
      <c r="R139" s="91">
        <f t="shared" si="6"/>
        <v>566.58202886928632</v>
      </c>
    </row>
    <row r="140" spans="1:18" ht="24.6" customHeight="1" x14ac:dyDescent="0.7">
      <c r="A140" s="97">
        <v>5</v>
      </c>
      <c r="B140" s="98" t="s">
        <v>49</v>
      </c>
      <c r="C140" s="98" t="s">
        <v>277</v>
      </c>
      <c r="D140" s="98" t="s">
        <v>84</v>
      </c>
      <c r="E140" s="98" t="s">
        <v>3</v>
      </c>
      <c r="F140" s="98" t="s">
        <v>166</v>
      </c>
      <c r="G140" s="98" t="s">
        <v>634</v>
      </c>
      <c r="H140" s="99">
        <v>10085</v>
      </c>
      <c r="I140" s="97">
        <v>5</v>
      </c>
      <c r="J140" s="100">
        <f>หนองบัวลำภู!F53</f>
        <v>899003.57</v>
      </c>
      <c r="K140" s="101">
        <f>หนองบัวลำภู!AE53</f>
        <v>1080531.23</v>
      </c>
      <c r="L140" s="102">
        <f>หนองบัวลำภู!AF53</f>
        <v>5160046.7300000004</v>
      </c>
      <c r="M140" s="102">
        <f>หนองบัวลำภู!AG53</f>
        <v>4769087.84</v>
      </c>
      <c r="N140" s="98"/>
      <c r="O140" s="98"/>
      <c r="P140" s="98"/>
      <c r="Q140" s="90">
        <f t="shared" si="5"/>
        <v>390958.8900000006</v>
      </c>
      <c r="R140" s="91">
        <f t="shared" si="6"/>
        <v>511.6556003966287</v>
      </c>
    </row>
    <row r="141" spans="1:18" ht="24.6" customHeight="1" x14ac:dyDescent="0.7">
      <c r="A141" s="97">
        <v>6</v>
      </c>
      <c r="B141" s="98" t="s">
        <v>49</v>
      </c>
      <c r="C141" s="98" t="s">
        <v>277</v>
      </c>
      <c r="D141" s="98" t="s">
        <v>84</v>
      </c>
      <c r="E141" s="98" t="s">
        <v>3</v>
      </c>
      <c r="F141" s="98" t="s">
        <v>166</v>
      </c>
      <c r="G141" s="98" t="s">
        <v>635</v>
      </c>
      <c r="H141" s="99">
        <v>1758</v>
      </c>
      <c r="I141" s="97">
        <v>2</v>
      </c>
      <c r="J141" s="100">
        <f>หนองบัวลำภู!F54</f>
        <v>1024016.72</v>
      </c>
      <c r="K141" s="101">
        <f>หนองบัวลำภู!AE54</f>
        <v>1042810.22</v>
      </c>
      <c r="L141" s="102">
        <f>หนองบัวลำภู!AF54</f>
        <v>2538745.3499999996</v>
      </c>
      <c r="M141" s="102">
        <f>หนองบัวลำภู!AG54</f>
        <v>2061958.81</v>
      </c>
      <c r="N141" s="98"/>
      <c r="O141" s="98"/>
      <c r="P141" s="98"/>
      <c r="Q141" s="90">
        <f t="shared" si="5"/>
        <v>476786.53999999957</v>
      </c>
      <c r="R141" s="91">
        <f t="shared" si="6"/>
        <v>1444.1099829351533</v>
      </c>
    </row>
    <row r="142" spans="1:18" ht="24.6" customHeight="1" x14ac:dyDescent="0.7">
      <c r="A142" s="97">
        <v>7</v>
      </c>
      <c r="B142" s="98" t="s">
        <v>49</v>
      </c>
      <c r="C142" s="98" t="s">
        <v>277</v>
      </c>
      <c r="D142" s="98" t="s">
        <v>84</v>
      </c>
      <c r="E142" s="98" t="s">
        <v>3</v>
      </c>
      <c r="F142" s="98" t="s">
        <v>166</v>
      </c>
      <c r="G142" s="98" t="s">
        <v>636</v>
      </c>
      <c r="H142" s="99">
        <v>3359</v>
      </c>
      <c r="I142" s="97">
        <v>3</v>
      </c>
      <c r="J142" s="100">
        <f>หนองบัวลำภู!F55</f>
        <v>637436.18999999994</v>
      </c>
      <c r="K142" s="101">
        <f>หนองบัวลำภู!AE55</f>
        <v>689712.52799999993</v>
      </c>
      <c r="L142" s="102">
        <f>หนองบัวลำภู!AF55</f>
        <v>3580216.42</v>
      </c>
      <c r="M142" s="102">
        <f>หนองบัวลำภู!AG55</f>
        <v>3143241.5819999999</v>
      </c>
      <c r="N142" s="98"/>
      <c r="O142" s="98"/>
      <c r="P142" s="98"/>
      <c r="Q142" s="90">
        <f t="shared" si="5"/>
        <v>436974.83799999999</v>
      </c>
      <c r="R142" s="91">
        <f t="shared" si="6"/>
        <v>1065.857820779994</v>
      </c>
    </row>
    <row r="143" spans="1:18" ht="24.6" customHeight="1" x14ac:dyDescent="0.7">
      <c r="A143" s="97">
        <v>8</v>
      </c>
      <c r="B143" s="98" t="s">
        <v>49</v>
      </c>
      <c r="C143" s="98" t="s">
        <v>277</v>
      </c>
      <c r="D143" s="98" t="s">
        <v>84</v>
      </c>
      <c r="E143" s="98" t="s">
        <v>3</v>
      </c>
      <c r="F143" s="98" t="s">
        <v>166</v>
      </c>
      <c r="G143" s="98" t="s">
        <v>1400</v>
      </c>
      <c r="H143" s="99">
        <v>5691</v>
      </c>
      <c r="I143" s="97">
        <v>4</v>
      </c>
      <c r="J143" s="100">
        <f>หนองบัวลำภู!F56</f>
        <v>930295.4</v>
      </c>
      <c r="K143" s="101">
        <f>หนองบัวลำภู!AE56</f>
        <v>979826.88</v>
      </c>
      <c r="L143" s="102">
        <f>หนองบัวลำภู!AF56</f>
        <v>3510321.47</v>
      </c>
      <c r="M143" s="102">
        <f>หนองบัวลำภู!AG56</f>
        <v>2884636.57</v>
      </c>
      <c r="N143" s="98"/>
      <c r="O143" s="98"/>
      <c r="P143" s="98"/>
      <c r="Q143" s="90">
        <f t="shared" si="5"/>
        <v>625684.90000000037</v>
      </c>
      <c r="R143" s="91">
        <f t="shared" si="6"/>
        <v>616.81979792655068</v>
      </c>
    </row>
    <row r="144" spans="1:18" ht="24.6" customHeight="1" x14ac:dyDescent="0.7">
      <c r="A144" s="97">
        <v>9</v>
      </c>
      <c r="B144" s="98" t="s">
        <v>49</v>
      </c>
      <c r="C144" s="98" t="s">
        <v>277</v>
      </c>
      <c r="D144" s="98" t="s">
        <v>84</v>
      </c>
      <c r="E144" s="98" t="s">
        <v>3</v>
      </c>
      <c r="F144" s="98" t="s">
        <v>166</v>
      </c>
      <c r="G144" s="98" t="s">
        <v>638</v>
      </c>
      <c r="H144" s="99">
        <v>2989</v>
      </c>
      <c r="I144" s="97">
        <v>2</v>
      </c>
      <c r="J144" s="100">
        <f>หนองบัวลำภู!F57</f>
        <v>576953.82999999996</v>
      </c>
      <c r="K144" s="101">
        <f>หนองบัวลำภู!AE57</f>
        <v>582044.6</v>
      </c>
      <c r="L144" s="102">
        <f>หนองบัวลำภู!AF57</f>
        <v>2348550.6800000002</v>
      </c>
      <c r="M144" s="102">
        <f>หนองบัวลำภู!AG57</f>
        <v>2070941.2600000002</v>
      </c>
      <c r="N144" s="98"/>
      <c r="O144" s="98"/>
      <c r="P144" s="98"/>
      <c r="Q144" s="90">
        <f t="shared" si="5"/>
        <v>277609.41999999993</v>
      </c>
      <c r="R144" s="91">
        <f t="shared" si="6"/>
        <v>785.7312412177987</v>
      </c>
    </row>
    <row r="145" spans="1:18" ht="24.6" customHeight="1" x14ac:dyDescent="0.7">
      <c r="A145" s="97">
        <v>10</v>
      </c>
      <c r="B145" s="98" t="s">
        <v>49</v>
      </c>
      <c r="C145" s="98" t="s">
        <v>277</v>
      </c>
      <c r="D145" s="98" t="s">
        <v>84</v>
      </c>
      <c r="E145" s="98" t="s">
        <v>3</v>
      </c>
      <c r="F145" s="98" t="s">
        <v>166</v>
      </c>
      <c r="G145" s="98" t="s">
        <v>639</v>
      </c>
      <c r="H145" s="99">
        <v>5028</v>
      </c>
      <c r="I145" s="97">
        <v>4</v>
      </c>
      <c r="J145" s="100">
        <f>หนองบัวลำภู!F58</f>
        <v>671456.65</v>
      </c>
      <c r="K145" s="101">
        <f>หนองบัวลำภู!AE58</f>
        <v>786708.93</v>
      </c>
      <c r="L145" s="102">
        <f>หนองบัวลำภู!AF58</f>
        <v>3484954.5900000003</v>
      </c>
      <c r="M145" s="102">
        <f>หนองบัวลำภู!AG58</f>
        <v>3075482.4299999997</v>
      </c>
      <c r="N145" s="98"/>
      <c r="O145" s="98"/>
      <c r="P145" s="98"/>
      <c r="Q145" s="90">
        <f t="shared" si="5"/>
        <v>409472.16000000061</v>
      </c>
      <c r="R145" s="91">
        <f t="shared" si="6"/>
        <v>693.1095047732698</v>
      </c>
    </row>
    <row r="146" spans="1:18" ht="24.6" customHeight="1" x14ac:dyDescent="0.7">
      <c r="A146" s="97">
        <v>11</v>
      </c>
      <c r="B146" s="98" t="s">
        <v>49</v>
      </c>
      <c r="C146" s="98" t="s">
        <v>277</v>
      </c>
      <c r="D146" s="98" t="s">
        <v>84</v>
      </c>
      <c r="E146" s="98" t="s">
        <v>3</v>
      </c>
      <c r="F146" s="98" t="s">
        <v>166</v>
      </c>
      <c r="G146" s="98" t="s">
        <v>640</v>
      </c>
      <c r="H146" s="99">
        <v>3475</v>
      </c>
      <c r="I146" s="97">
        <v>3</v>
      </c>
      <c r="J146" s="100">
        <f>หนองบัวลำภู!F59</f>
        <v>631092.53</v>
      </c>
      <c r="K146" s="101">
        <f>หนองบัวลำภู!AE59</f>
        <v>812463.16</v>
      </c>
      <c r="L146" s="102">
        <f>หนองบัวลำภู!AF59</f>
        <v>2559167.83</v>
      </c>
      <c r="M146" s="102">
        <f>หนองบัวลำภู!AG59</f>
        <v>2111495.12</v>
      </c>
      <c r="N146" s="98"/>
      <c r="O146" s="98"/>
      <c r="P146" s="98"/>
      <c r="Q146" s="90">
        <f t="shared" si="5"/>
        <v>447672.70999999996</v>
      </c>
      <c r="R146" s="91">
        <f t="shared" si="6"/>
        <v>736.45117410071941</v>
      </c>
    </row>
    <row r="147" spans="1:18" ht="24.6" customHeight="1" x14ac:dyDescent="0.7">
      <c r="A147" s="97">
        <v>12</v>
      </c>
      <c r="B147" s="98" t="s">
        <v>49</v>
      </c>
      <c r="C147" s="98" t="s">
        <v>277</v>
      </c>
      <c r="D147" s="98" t="s">
        <v>84</v>
      </c>
      <c r="E147" s="98" t="s">
        <v>3</v>
      </c>
      <c r="F147" s="98" t="s">
        <v>166</v>
      </c>
      <c r="G147" s="98" t="s">
        <v>641</v>
      </c>
      <c r="H147" s="99">
        <v>2888</v>
      </c>
      <c r="I147" s="97">
        <v>2</v>
      </c>
      <c r="J147" s="100">
        <f>หนองบัวลำภู!F60</f>
        <v>334206.34000000003</v>
      </c>
      <c r="K147" s="101">
        <f>หนองบัวลำภู!AE60</f>
        <v>340256.34</v>
      </c>
      <c r="L147" s="102">
        <f>หนองบัวลำภู!AF60</f>
        <v>2124826.62</v>
      </c>
      <c r="M147" s="102">
        <f>หนองบัวลำภู!AG60</f>
        <v>1834033.84</v>
      </c>
      <c r="N147" s="98"/>
      <c r="O147" s="98"/>
      <c r="P147" s="98"/>
      <c r="Q147" s="90">
        <f t="shared" si="5"/>
        <v>290792.78000000003</v>
      </c>
      <c r="R147" s="91">
        <f t="shared" si="6"/>
        <v>735.74328947368429</v>
      </c>
    </row>
    <row r="148" spans="1:18" ht="24.6" customHeight="1" x14ac:dyDescent="0.7">
      <c r="A148" s="97">
        <v>13</v>
      </c>
      <c r="B148" s="98" t="s">
        <v>49</v>
      </c>
      <c r="C148" s="98" t="s">
        <v>277</v>
      </c>
      <c r="D148" s="98" t="s">
        <v>84</v>
      </c>
      <c r="E148" s="98" t="s">
        <v>3</v>
      </c>
      <c r="F148" s="98" t="s">
        <v>166</v>
      </c>
      <c r="G148" s="98" t="s">
        <v>642</v>
      </c>
      <c r="H148" s="99">
        <v>1354</v>
      </c>
      <c r="I148" s="97">
        <v>1</v>
      </c>
      <c r="J148" s="100">
        <f>หนองบัวลำภู!F61</f>
        <v>179419.27</v>
      </c>
      <c r="K148" s="101">
        <f>หนองบัวลำภู!AE61</f>
        <v>296206.43</v>
      </c>
      <c r="L148" s="102">
        <f>หนองบัวลำภู!AF61</f>
        <v>1737146.49</v>
      </c>
      <c r="M148" s="102">
        <f>หนองบัวลำภู!AG61</f>
        <v>1773246.29</v>
      </c>
      <c r="N148" s="98"/>
      <c r="O148" s="98"/>
      <c r="P148" s="98"/>
      <c r="Q148" s="90">
        <f t="shared" si="5"/>
        <v>-36099.800000000047</v>
      </c>
      <c r="R148" s="91">
        <f t="shared" si="6"/>
        <v>1282.9737740029543</v>
      </c>
    </row>
    <row r="149" spans="1:18" ht="24.6" customHeight="1" x14ac:dyDescent="0.7">
      <c r="A149" s="97">
        <v>14</v>
      </c>
      <c r="B149" s="98" t="s">
        <v>49</v>
      </c>
      <c r="C149" s="98" t="s">
        <v>277</v>
      </c>
      <c r="D149" s="98" t="s">
        <v>84</v>
      </c>
      <c r="E149" s="98" t="s">
        <v>3</v>
      </c>
      <c r="F149" s="98" t="s">
        <v>166</v>
      </c>
      <c r="G149" s="98" t="s">
        <v>643</v>
      </c>
      <c r="H149" s="99">
        <v>3500</v>
      </c>
      <c r="I149" s="97">
        <v>3</v>
      </c>
      <c r="J149" s="100">
        <f>หนองบัวลำภู!F62</f>
        <v>653348.43999999994</v>
      </c>
      <c r="K149" s="101">
        <f>หนองบัวลำภู!AE62</f>
        <v>752634.21</v>
      </c>
      <c r="L149" s="102">
        <f>หนองบัวลำภู!AF62</f>
        <v>2634382.5099999998</v>
      </c>
      <c r="M149" s="102">
        <f>หนองบัวลำภู!AG62</f>
        <v>2316045.7200000002</v>
      </c>
      <c r="N149" s="98"/>
      <c r="O149" s="98"/>
      <c r="P149" s="98"/>
      <c r="Q149" s="90">
        <f t="shared" si="5"/>
        <v>318336.78999999957</v>
      </c>
      <c r="R149" s="91">
        <f t="shared" si="6"/>
        <v>752.68071714285713</v>
      </c>
    </row>
    <row r="150" spans="1:18" ht="24.6" customHeight="1" x14ac:dyDescent="0.7">
      <c r="A150" s="97">
        <v>15</v>
      </c>
      <c r="B150" s="98" t="s">
        <v>49</v>
      </c>
      <c r="C150" s="98" t="s">
        <v>277</v>
      </c>
      <c r="D150" s="98" t="s">
        <v>84</v>
      </c>
      <c r="E150" s="98" t="s">
        <v>3</v>
      </c>
      <c r="F150" s="98" t="s">
        <v>166</v>
      </c>
      <c r="G150" s="98" t="s">
        <v>644</v>
      </c>
      <c r="H150" s="99">
        <v>6506</v>
      </c>
      <c r="I150" s="97">
        <v>5</v>
      </c>
      <c r="J150" s="100">
        <f>หนองบัวลำภู!F63</f>
        <v>1372249.29</v>
      </c>
      <c r="K150" s="101">
        <f>หนองบัวลำภู!AE63</f>
        <v>1424748.53</v>
      </c>
      <c r="L150" s="102">
        <f>หนองบัวลำภู!AF63</f>
        <v>3851653.37</v>
      </c>
      <c r="M150" s="102">
        <f>หนองบัวลำภู!AG63</f>
        <v>3286499.2700000005</v>
      </c>
      <c r="N150" s="98"/>
      <c r="O150" s="98"/>
      <c r="P150" s="98"/>
      <c r="Q150" s="90">
        <f t="shared" si="5"/>
        <v>565154.09999999963</v>
      </c>
      <c r="R150" s="91">
        <f t="shared" si="6"/>
        <v>592.01558100215186</v>
      </c>
    </row>
    <row r="151" spans="1:18" ht="24.6" customHeight="1" x14ac:dyDescent="0.7">
      <c r="A151" s="97">
        <v>16</v>
      </c>
      <c r="B151" s="98" t="s">
        <v>49</v>
      </c>
      <c r="C151" s="98" t="s">
        <v>277</v>
      </c>
      <c r="D151" s="98" t="s">
        <v>84</v>
      </c>
      <c r="E151" s="98" t="s">
        <v>3</v>
      </c>
      <c r="F151" s="98" t="s">
        <v>166</v>
      </c>
      <c r="G151" s="98" t="s">
        <v>645</v>
      </c>
      <c r="H151" s="99">
        <v>4556</v>
      </c>
      <c r="I151" s="97">
        <v>4</v>
      </c>
      <c r="J151" s="100">
        <f>หนองบัวลำภู!F64</f>
        <v>1102407.19</v>
      </c>
      <c r="K151" s="101">
        <f>หนองบัวลำภู!AE64</f>
        <v>1310728.29</v>
      </c>
      <c r="L151" s="102">
        <f>หนองบัวลำภู!AF64</f>
        <v>2868318.76</v>
      </c>
      <c r="M151" s="102">
        <f>หนองบัวลำภู!AG64</f>
        <v>2426649.48</v>
      </c>
      <c r="N151" s="98"/>
      <c r="O151" s="98"/>
      <c r="P151" s="98"/>
      <c r="Q151" s="90">
        <f t="shared" si="5"/>
        <v>441669.2799999998</v>
      </c>
      <c r="R151" s="91">
        <f t="shared" si="6"/>
        <v>629.56952589991215</v>
      </c>
    </row>
    <row r="152" spans="1:18" ht="24.6" customHeight="1" x14ac:dyDescent="0.7">
      <c r="A152" s="97">
        <v>17</v>
      </c>
      <c r="B152" s="98" t="s">
        <v>49</v>
      </c>
      <c r="C152" s="98" t="s">
        <v>277</v>
      </c>
      <c r="D152" s="98" t="s">
        <v>84</v>
      </c>
      <c r="E152" s="98" t="s">
        <v>3</v>
      </c>
      <c r="F152" s="98" t="s">
        <v>166</v>
      </c>
      <c r="G152" s="98" t="s">
        <v>646</v>
      </c>
      <c r="H152" s="99">
        <v>3413</v>
      </c>
      <c r="I152" s="97">
        <v>3</v>
      </c>
      <c r="J152" s="100">
        <f>หนองบัวลำภู!F65</f>
        <v>461016.74</v>
      </c>
      <c r="K152" s="101">
        <f>หนองบัวลำภู!AE65</f>
        <v>506901.04</v>
      </c>
      <c r="L152" s="102">
        <f>หนองบัวลำภู!AF65</f>
        <v>2808146.31</v>
      </c>
      <c r="M152" s="102">
        <f>หนองบัวลำภู!AG65</f>
        <v>2816916</v>
      </c>
      <c r="N152" s="98"/>
      <c r="O152" s="98"/>
      <c r="P152" s="98"/>
      <c r="Q152" s="90">
        <f t="shared" si="5"/>
        <v>-8769.6899999999441</v>
      </c>
      <c r="R152" s="91">
        <f t="shared" si="6"/>
        <v>822.7794638148257</v>
      </c>
    </row>
    <row r="153" spans="1:18" ht="24.6" customHeight="1" x14ac:dyDescent="0.7">
      <c r="A153" s="97">
        <v>18</v>
      </c>
      <c r="B153" s="98" t="s">
        <v>49</v>
      </c>
      <c r="C153" s="98" t="s">
        <v>277</v>
      </c>
      <c r="D153" s="98" t="s">
        <v>84</v>
      </c>
      <c r="E153" s="98" t="s">
        <v>3</v>
      </c>
      <c r="F153" s="98" t="s">
        <v>166</v>
      </c>
      <c r="G153" s="98" t="s">
        <v>647</v>
      </c>
      <c r="H153" s="99">
        <v>3744</v>
      </c>
      <c r="I153" s="97">
        <v>3</v>
      </c>
      <c r="J153" s="100">
        <f>หนองบัวลำภู!F66</f>
        <v>777079.64</v>
      </c>
      <c r="K153" s="101">
        <f>หนองบัวลำภู!AE66</f>
        <v>812860.3</v>
      </c>
      <c r="L153" s="102">
        <f>หนองบัวลำภู!AF66</f>
        <v>2194400.1100000003</v>
      </c>
      <c r="M153" s="102">
        <f>หนองบัวลำภู!AG66</f>
        <v>2274668.86</v>
      </c>
      <c r="N153" s="98"/>
      <c r="O153" s="98"/>
      <c r="P153" s="98"/>
      <c r="Q153" s="90">
        <f t="shared" si="5"/>
        <v>-80268.749999999534</v>
      </c>
      <c r="R153" s="91">
        <f t="shared" si="6"/>
        <v>586.11114049145306</v>
      </c>
    </row>
    <row r="154" spans="1:18" s="109" customFormat="1" ht="24.6" customHeight="1" x14ac:dyDescent="0.7">
      <c r="A154" s="103">
        <v>4</v>
      </c>
      <c r="B154" s="104" t="s">
        <v>49</v>
      </c>
      <c r="C154" s="104"/>
      <c r="D154" s="104"/>
      <c r="E154" s="104" t="s">
        <v>63</v>
      </c>
      <c r="F154" s="104"/>
      <c r="G154" s="104" t="s">
        <v>279</v>
      </c>
      <c r="H154" s="110">
        <f>SUM(H136:H153)</f>
        <v>73090</v>
      </c>
      <c r="I154" s="103"/>
      <c r="J154" s="106">
        <f>SUM(J136:J153)</f>
        <v>13299648.789999999</v>
      </c>
      <c r="K154" s="106">
        <f>SUM(K136:K153)</f>
        <v>14613367.417999998</v>
      </c>
      <c r="L154" s="106">
        <f>SUM(L136:L153)</f>
        <v>51913142.209999993</v>
      </c>
      <c r="M154" s="106">
        <f>SUM(M136:M153)</f>
        <v>46550002.942000002</v>
      </c>
      <c r="N154" s="104">
        <v>17</v>
      </c>
      <c r="O154" s="104">
        <v>17</v>
      </c>
      <c r="P154" s="104">
        <f>N154-O154</f>
        <v>0</v>
      </c>
      <c r="Q154" s="107">
        <f t="shared" si="5"/>
        <v>5363139.2679999918</v>
      </c>
      <c r="R154" s="108">
        <f>L154/H154</f>
        <v>710.26326734163354</v>
      </c>
    </row>
    <row r="155" spans="1:18" ht="24.6" customHeight="1" x14ac:dyDescent="0.7">
      <c r="A155" s="97">
        <v>1</v>
      </c>
      <c r="B155" s="98" t="s">
        <v>49</v>
      </c>
      <c r="C155" s="98" t="s">
        <v>280</v>
      </c>
      <c r="D155" s="98" t="s">
        <v>91</v>
      </c>
      <c r="E155" s="98" t="s">
        <v>4</v>
      </c>
      <c r="F155" s="98" t="s">
        <v>196</v>
      </c>
      <c r="G155" s="98" t="s">
        <v>281</v>
      </c>
      <c r="H155" s="99"/>
      <c r="I155" s="97"/>
      <c r="J155" s="100"/>
      <c r="K155" s="101"/>
      <c r="L155" s="102"/>
      <c r="M155" s="102"/>
      <c r="N155" s="98"/>
      <c r="O155" s="98"/>
      <c r="P155" s="98"/>
    </row>
    <row r="156" spans="1:18" ht="24.6" customHeight="1" x14ac:dyDescent="0.7">
      <c r="A156" s="97">
        <v>2</v>
      </c>
      <c r="B156" s="98" t="s">
        <v>49</v>
      </c>
      <c r="C156" s="98" t="s">
        <v>280</v>
      </c>
      <c r="D156" s="98" t="s">
        <v>91</v>
      </c>
      <c r="E156" s="98" t="s">
        <v>4</v>
      </c>
      <c r="F156" s="98" t="s">
        <v>166</v>
      </c>
      <c r="G156" s="98" t="s">
        <v>648</v>
      </c>
      <c r="H156" s="99">
        <v>3395</v>
      </c>
      <c r="I156" s="97">
        <v>3</v>
      </c>
      <c r="J156" s="100">
        <f>หนองบัวลำภู!F67</f>
        <v>701054.1</v>
      </c>
      <c r="K156" s="101">
        <f>หนองบัวลำภู!AE67</f>
        <v>822796.47</v>
      </c>
      <c r="L156" s="102">
        <f>หนองบัวลำภู!AF67</f>
        <v>2071867.99</v>
      </c>
      <c r="M156" s="102">
        <f>หนองบัวลำภู!AG67</f>
        <v>1935178.9000000001</v>
      </c>
      <c r="N156" s="98"/>
      <c r="O156" s="98"/>
      <c r="P156" s="98"/>
      <c r="Q156" s="90">
        <f t="shared" si="5"/>
        <v>136689.08999999985</v>
      </c>
      <c r="R156" s="91">
        <f t="shared" si="6"/>
        <v>610.2703946980854</v>
      </c>
    </row>
    <row r="157" spans="1:18" ht="24.6" customHeight="1" x14ac:dyDescent="0.7">
      <c r="A157" s="97">
        <v>3</v>
      </c>
      <c r="B157" s="98" t="s">
        <v>49</v>
      </c>
      <c r="C157" s="98" t="s">
        <v>280</v>
      </c>
      <c r="D157" s="98" t="s">
        <v>91</v>
      </c>
      <c r="E157" s="98" t="s">
        <v>4</v>
      </c>
      <c r="F157" s="98" t="s">
        <v>166</v>
      </c>
      <c r="G157" s="98" t="s">
        <v>649</v>
      </c>
      <c r="H157" s="99">
        <v>3310</v>
      </c>
      <c r="I157" s="97">
        <v>3</v>
      </c>
      <c r="J157" s="100">
        <f>หนองบัวลำภู!F68</f>
        <v>504934.41</v>
      </c>
      <c r="K157" s="100">
        <f>หนองบัวลำภู!AE68</f>
        <v>684624.28999999992</v>
      </c>
      <c r="L157" s="102">
        <f>หนองบัวลำภู!AF68</f>
        <v>1946924.68</v>
      </c>
      <c r="M157" s="102">
        <f>หนองบัวลำภู!AG68</f>
        <v>1418503.94</v>
      </c>
      <c r="N157" s="98"/>
      <c r="O157" s="98"/>
      <c r="P157" s="98"/>
      <c r="Q157" s="90">
        <f t="shared" si="5"/>
        <v>528420.74</v>
      </c>
      <c r="R157" s="91">
        <f t="shared" si="6"/>
        <v>588.19476737160119</v>
      </c>
    </row>
    <row r="158" spans="1:18" ht="24.6" customHeight="1" x14ac:dyDescent="0.7">
      <c r="A158" s="97">
        <v>4</v>
      </c>
      <c r="B158" s="98" t="s">
        <v>49</v>
      </c>
      <c r="C158" s="98" t="s">
        <v>280</v>
      </c>
      <c r="D158" s="98" t="s">
        <v>91</v>
      </c>
      <c r="E158" s="98" t="s">
        <v>4</v>
      </c>
      <c r="F158" s="98" t="s">
        <v>166</v>
      </c>
      <c r="G158" s="98" t="s">
        <v>650</v>
      </c>
      <c r="H158" s="99">
        <v>9421</v>
      </c>
      <c r="I158" s="97">
        <v>5</v>
      </c>
      <c r="J158" s="100">
        <f>หนองบัวลำภู!F69</f>
        <v>1243298.1200000001</v>
      </c>
      <c r="K158" s="101">
        <f>หนองบัวลำภู!AE69</f>
        <v>1221100.1500000001</v>
      </c>
      <c r="L158" s="102">
        <f>หนองบัวลำภู!AF69</f>
        <v>4290747.6100000003</v>
      </c>
      <c r="M158" s="102">
        <f>หนองบัวลำภู!AG69</f>
        <v>3354360.43</v>
      </c>
      <c r="N158" s="98"/>
      <c r="O158" s="98"/>
      <c r="P158" s="98"/>
      <c r="Q158" s="90">
        <f t="shared" si="5"/>
        <v>936387.18000000017</v>
      </c>
      <c r="R158" s="91">
        <f t="shared" si="6"/>
        <v>455.4450281286488</v>
      </c>
    </row>
    <row r="159" spans="1:18" ht="24.6" customHeight="1" x14ac:dyDescent="0.7">
      <c r="A159" s="97">
        <v>5</v>
      </c>
      <c r="B159" s="98" t="s">
        <v>49</v>
      </c>
      <c r="C159" s="98" t="s">
        <v>280</v>
      </c>
      <c r="D159" s="98" t="s">
        <v>91</v>
      </c>
      <c r="E159" s="98" t="s">
        <v>4</v>
      </c>
      <c r="F159" s="98" t="s">
        <v>166</v>
      </c>
      <c r="G159" s="98" t="s">
        <v>651</v>
      </c>
      <c r="H159" s="99">
        <v>2850</v>
      </c>
      <c r="I159" s="97">
        <v>2</v>
      </c>
      <c r="J159" s="100">
        <f>หนองบัวลำภู!F70</f>
        <v>163035.04</v>
      </c>
      <c r="K159" s="100">
        <f>หนองบัวลำภู!AE70</f>
        <v>256457.82</v>
      </c>
      <c r="L159" s="102">
        <f>หนองบัวลำภู!AF70</f>
        <v>1766868.62</v>
      </c>
      <c r="M159" s="102">
        <f>หนองบัวลำภู!AG70</f>
        <v>1367250.63</v>
      </c>
      <c r="N159" s="98"/>
      <c r="O159" s="98"/>
      <c r="P159" s="98"/>
      <c r="Q159" s="90">
        <f t="shared" si="5"/>
        <v>399617.99000000022</v>
      </c>
      <c r="R159" s="91">
        <f t="shared" si="6"/>
        <v>619.95390175438604</v>
      </c>
    </row>
    <row r="160" spans="1:18" ht="24.6" customHeight="1" x14ac:dyDescent="0.7">
      <c r="A160" s="97">
        <v>6</v>
      </c>
      <c r="B160" s="98" t="s">
        <v>49</v>
      </c>
      <c r="C160" s="98" t="s">
        <v>280</v>
      </c>
      <c r="D160" s="98" t="s">
        <v>91</v>
      </c>
      <c r="E160" s="98" t="s">
        <v>4</v>
      </c>
      <c r="F160" s="98" t="s">
        <v>166</v>
      </c>
      <c r="G160" s="98" t="s">
        <v>652</v>
      </c>
      <c r="H160" s="99">
        <v>3674</v>
      </c>
      <c r="I160" s="97">
        <v>3</v>
      </c>
      <c r="J160" s="100">
        <f>หนองบัวลำภู!F71</f>
        <v>491611.14</v>
      </c>
      <c r="K160" s="101">
        <f>หนองบัวลำภู!AE71</f>
        <v>498527.37</v>
      </c>
      <c r="L160" s="102">
        <f>หนองบัวลำภู!AF71</f>
        <v>3099015.9499999997</v>
      </c>
      <c r="M160" s="102">
        <f>หนองบัวลำภู!AG71</f>
        <v>3087044.63</v>
      </c>
      <c r="N160" s="98"/>
      <c r="O160" s="98"/>
      <c r="P160" s="98"/>
      <c r="Q160" s="90">
        <f t="shared" si="5"/>
        <v>11971.319999999832</v>
      </c>
      <c r="R160" s="91">
        <f t="shared" si="6"/>
        <v>843.49916984213382</v>
      </c>
    </row>
    <row r="161" spans="1:18" ht="24.6" customHeight="1" x14ac:dyDescent="0.7">
      <c r="A161" s="97">
        <v>7</v>
      </c>
      <c r="B161" s="98" t="s">
        <v>49</v>
      </c>
      <c r="C161" s="98" t="s">
        <v>280</v>
      </c>
      <c r="D161" s="98" t="s">
        <v>91</v>
      </c>
      <c r="E161" s="98" t="s">
        <v>4</v>
      </c>
      <c r="F161" s="98" t="s">
        <v>166</v>
      </c>
      <c r="G161" s="98" t="s">
        <v>653</v>
      </c>
      <c r="H161" s="99">
        <v>3134</v>
      </c>
      <c r="I161" s="97">
        <v>3</v>
      </c>
      <c r="J161" s="100">
        <f>หนองบัวลำภู!F72</f>
        <v>468805.55</v>
      </c>
      <c r="K161" s="101">
        <f>หนองบัวลำภู!AE72</f>
        <v>659740.46000000008</v>
      </c>
      <c r="L161" s="102">
        <f>หนองบัวลำภู!AF72</f>
        <v>2421913.11</v>
      </c>
      <c r="M161" s="102">
        <f>หนองบัวลำภู!AG72</f>
        <v>2341097.83</v>
      </c>
      <c r="N161" s="98"/>
      <c r="O161" s="98"/>
      <c r="P161" s="98"/>
      <c r="Q161" s="90">
        <f t="shared" si="5"/>
        <v>80815.279999999795</v>
      </c>
      <c r="R161" s="91">
        <f t="shared" si="6"/>
        <v>772.78656987874911</v>
      </c>
    </row>
    <row r="162" spans="1:18" ht="24.6" customHeight="1" x14ac:dyDescent="0.7">
      <c r="A162" s="97">
        <v>8</v>
      </c>
      <c r="B162" s="98" t="s">
        <v>49</v>
      </c>
      <c r="C162" s="98" t="s">
        <v>280</v>
      </c>
      <c r="D162" s="98" t="s">
        <v>91</v>
      </c>
      <c r="E162" s="98" t="s">
        <v>4</v>
      </c>
      <c r="F162" s="98" t="s">
        <v>166</v>
      </c>
      <c r="G162" s="98" t="s">
        <v>654</v>
      </c>
      <c r="H162" s="99">
        <v>3983</v>
      </c>
      <c r="I162" s="97">
        <v>3</v>
      </c>
      <c r="J162" s="100">
        <f>หนองบัวลำภู!F73</f>
        <v>730437.63</v>
      </c>
      <c r="K162" s="100">
        <f>หนองบัวลำภู!AE73</f>
        <v>877069.11</v>
      </c>
      <c r="L162" s="102">
        <f>หนองบัวลำภู!AF73</f>
        <v>2255587.52</v>
      </c>
      <c r="M162" s="102">
        <f>หนองบัวลำภู!AG73</f>
        <v>1838448.8399999999</v>
      </c>
      <c r="N162" s="98"/>
      <c r="O162" s="98"/>
      <c r="P162" s="98"/>
      <c r="Q162" s="90">
        <f t="shared" si="5"/>
        <v>417138.68000000017</v>
      </c>
      <c r="R162" s="91">
        <f t="shared" si="6"/>
        <v>566.30367060005017</v>
      </c>
    </row>
    <row r="163" spans="1:18" ht="24.6" customHeight="1" x14ac:dyDescent="0.7">
      <c r="A163" s="97">
        <v>9</v>
      </c>
      <c r="B163" s="98" t="s">
        <v>49</v>
      </c>
      <c r="C163" s="98" t="s">
        <v>280</v>
      </c>
      <c r="D163" s="98" t="s">
        <v>91</v>
      </c>
      <c r="E163" s="98" t="s">
        <v>4</v>
      </c>
      <c r="F163" s="98" t="s">
        <v>166</v>
      </c>
      <c r="G163" s="98" t="s">
        <v>655</v>
      </c>
      <c r="H163" s="99">
        <v>4514</v>
      </c>
      <c r="I163" s="97">
        <v>4</v>
      </c>
      <c r="J163" s="100">
        <f>หนองบัวลำภู!F74</f>
        <v>863909.88</v>
      </c>
      <c r="K163" s="100">
        <f>หนองบัวลำภู!AE74</f>
        <v>1042522.39</v>
      </c>
      <c r="L163" s="102">
        <f>หนองบัวลำภู!AF74</f>
        <v>2312952.56</v>
      </c>
      <c r="M163" s="102">
        <f>หนองบัวลำภู!AG74</f>
        <v>1701978.35</v>
      </c>
      <c r="N163" s="98"/>
      <c r="O163" s="98"/>
      <c r="P163" s="98"/>
      <c r="Q163" s="90">
        <f t="shared" si="5"/>
        <v>610974.21</v>
      </c>
      <c r="R163" s="91">
        <f t="shared" si="6"/>
        <v>512.39533894550289</v>
      </c>
    </row>
    <row r="164" spans="1:18" ht="24.6" customHeight="1" x14ac:dyDescent="0.7">
      <c r="A164" s="97">
        <v>10</v>
      </c>
      <c r="B164" s="98" t="s">
        <v>49</v>
      </c>
      <c r="C164" s="98" t="s">
        <v>280</v>
      </c>
      <c r="D164" s="98" t="s">
        <v>91</v>
      </c>
      <c r="E164" s="98" t="s">
        <v>4</v>
      </c>
      <c r="F164" s="98" t="s">
        <v>166</v>
      </c>
      <c r="G164" s="98" t="s">
        <v>656</v>
      </c>
      <c r="H164" s="99">
        <v>2730</v>
      </c>
      <c r="I164" s="97">
        <v>2</v>
      </c>
      <c r="J164" s="100">
        <f>หนองบัวลำภู!F75</f>
        <v>338500.08</v>
      </c>
      <c r="K164" s="100">
        <f>หนองบัวลำภู!AE75</f>
        <v>414383.31</v>
      </c>
      <c r="L164" s="102">
        <f>หนองบัวลำภู!AF75</f>
        <v>2177872.75</v>
      </c>
      <c r="M164" s="102">
        <f>หนองบัวลำภู!AG75</f>
        <v>2036167.2000000002</v>
      </c>
      <c r="N164" s="98"/>
      <c r="O164" s="98"/>
      <c r="P164" s="98"/>
      <c r="Q164" s="90">
        <f t="shared" si="5"/>
        <v>141705.54999999981</v>
      </c>
      <c r="R164" s="91">
        <f t="shared" si="6"/>
        <v>797.75558608058611</v>
      </c>
    </row>
    <row r="165" spans="1:18" ht="24.6" customHeight="1" x14ac:dyDescent="0.7">
      <c r="A165" s="97">
        <v>11</v>
      </c>
      <c r="B165" s="98" t="s">
        <v>49</v>
      </c>
      <c r="C165" s="98" t="s">
        <v>280</v>
      </c>
      <c r="D165" s="98" t="s">
        <v>91</v>
      </c>
      <c r="E165" s="98" t="s">
        <v>4</v>
      </c>
      <c r="F165" s="98" t="s">
        <v>166</v>
      </c>
      <c r="G165" s="98" t="s">
        <v>657</v>
      </c>
      <c r="H165" s="99">
        <v>2300</v>
      </c>
      <c r="I165" s="97">
        <v>2</v>
      </c>
      <c r="J165" s="100">
        <f>หนองบัวลำภู!F76</f>
        <v>149175.67999999999</v>
      </c>
      <c r="K165" s="101">
        <f>หนองบัวลำภู!AE76</f>
        <v>186180.41999999998</v>
      </c>
      <c r="L165" s="102">
        <f>หนองบัวลำภู!AF76</f>
        <v>1819457.51</v>
      </c>
      <c r="M165" s="102">
        <f>หนองบัวลำภู!AG76</f>
        <v>1643987.9</v>
      </c>
      <c r="N165" s="98"/>
      <c r="O165" s="98"/>
      <c r="P165" s="98"/>
      <c r="Q165" s="90">
        <f t="shared" si="5"/>
        <v>175469.6100000001</v>
      </c>
      <c r="R165" s="91">
        <f t="shared" si="6"/>
        <v>791.0684826086956</v>
      </c>
    </row>
    <row r="166" spans="1:18" ht="24.6" customHeight="1" x14ac:dyDescent="0.7">
      <c r="A166" s="97">
        <v>12</v>
      </c>
      <c r="B166" s="98" t="s">
        <v>49</v>
      </c>
      <c r="C166" s="98" t="s">
        <v>280</v>
      </c>
      <c r="D166" s="98" t="s">
        <v>91</v>
      </c>
      <c r="E166" s="98" t="s">
        <v>4</v>
      </c>
      <c r="F166" s="98" t="s">
        <v>166</v>
      </c>
      <c r="G166" s="98" t="s">
        <v>658</v>
      </c>
      <c r="H166" s="99">
        <v>4344</v>
      </c>
      <c r="I166" s="97">
        <v>3</v>
      </c>
      <c r="J166" s="100">
        <f>หนองบัวลำภู!F77</f>
        <v>750003.73</v>
      </c>
      <c r="K166" s="101">
        <f>หนองบัวลำภู!AE77</f>
        <v>844690.69</v>
      </c>
      <c r="L166" s="102">
        <f>หนองบัวลำภู!AF77</f>
        <v>3383792.35</v>
      </c>
      <c r="M166" s="102">
        <f>หนองบัวลำภู!AG77</f>
        <v>2849916.41</v>
      </c>
      <c r="N166" s="98"/>
      <c r="O166" s="98"/>
      <c r="P166" s="98"/>
      <c r="Q166" s="90">
        <f t="shared" si="5"/>
        <v>533875.93999999994</v>
      </c>
      <c r="R166" s="91">
        <f t="shared" si="6"/>
        <v>778.95772329650094</v>
      </c>
    </row>
    <row r="167" spans="1:18" ht="24.6" customHeight="1" x14ac:dyDescent="0.7">
      <c r="A167" s="97">
        <v>13</v>
      </c>
      <c r="B167" s="98" t="s">
        <v>49</v>
      </c>
      <c r="C167" s="98" t="s">
        <v>280</v>
      </c>
      <c r="D167" s="98" t="s">
        <v>91</v>
      </c>
      <c r="E167" s="98" t="s">
        <v>4</v>
      </c>
      <c r="F167" s="98" t="s">
        <v>166</v>
      </c>
      <c r="G167" s="98" t="s">
        <v>659</v>
      </c>
      <c r="H167" s="99">
        <v>1502</v>
      </c>
      <c r="I167" s="97">
        <v>1</v>
      </c>
      <c r="J167" s="100">
        <f>หนองบัวลำภู!F78</f>
        <v>266900.98</v>
      </c>
      <c r="K167" s="100">
        <f>หนองบัวลำภู!AE78</f>
        <v>288043.99</v>
      </c>
      <c r="L167" s="102">
        <f>หนองบัวลำภู!AF78</f>
        <v>1492593.95</v>
      </c>
      <c r="M167" s="102">
        <f>หนองบัวลำภู!AG78</f>
        <v>1421950.24</v>
      </c>
      <c r="N167" s="98"/>
      <c r="O167" s="98"/>
      <c r="P167" s="98"/>
      <c r="Q167" s="90">
        <f t="shared" si="5"/>
        <v>70643.709999999963</v>
      </c>
      <c r="R167" s="91">
        <f t="shared" si="6"/>
        <v>993.73764980026624</v>
      </c>
    </row>
    <row r="168" spans="1:18" ht="24.6" customHeight="1" x14ac:dyDescent="0.7">
      <c r="A168" s="97">
        <v>14</v>
      </c>
      <c r="B168" s="98" t="s">
        <v>49</v>
      </c>
      <c r="C168" s="98" t="s">
        <v>280</v>
      </c>
      <c r="D168" s="98" t="s">
        <v>91</v>
      </c>
      <c r="E168" s="98" t="s">
        <v>4</v>
      </c>
      <c r="F168" s="98" t="s">
        <v>166</v>
      </c>
      <c r="G168" s="98" t="s">
        <v>660</v>
      </c>
      <c r="H168" s="99">
        <v>2803</v>
      </c>
      <c r="I168" s="97">
        <v>2</v>
      </c>
      <c r="J168" s="100">
        <f>หนองบัวลำภู!F79</f>
        <v>903561.35</v>
      </c>
      <c r="K168" s="101">
        <f>หนองบัวลำภู!AE79</f>
        <v>992498.54999999993</v>
      </c>
      <c r="L168" s="102">
        <f>หนองบัวลำภู!AF79</f>
        <v>2682318.2000000002</v>
      </c>
      <c r="M168" s="102">
        <f>หนองบัวลำภู!AG79</f>
        <v>2364187.9700000002</v>
      </c>
      <c r="N168" s="98"/>
      <c r="O168" s="98"/>
      <c r="P168" s="98"/>
      <c r="Q168" s="90">
        <f t="shared" si="5"/>
        <v>318130.23</v>
      </c>
      <c r="R168" s="91">
        <f t="shared" si="6"/>
        <v>956.94548697823768</v>
      </c>
    </row>
    <row r="169" spans="1:18" s="109" customFormat="1" ht="24.6" customHeight="1" x14ac:dyDescent="0.7">
      <c r="A169" s="103">
        <v>5</v>
      </c>
      <c r="B169" s="104" t="s">
        <v>49</v>
      </c>
      <c r="C169" s="104"/>
      <c r="D169" s="104"/>
      <c r="E169" s="104" t="s">
        <v>63</v>
      </c>
      <c r="F169" s="104"/>
      <c r="G169" s="104" t="s">
        <v>282</v>
      </c>
      <c r="H169" s="110">
        <f>SUM(H155:H168)</f>
        <v>47960</v>
      </c>
      <c r="I169" s="103"/>
      <c r="J169" s="106">
        <f>SUM(J155:J168)</f>
        <v>7575227.6899999995</v>
      </c>
      <c r="K169" s="106">
        <f>SUM(K155:K168)</f>
        <v>8788635.0199999996</v>
      </c>
      <c r="L169" s="106">
        <f>SUM(L155:L168)</f>
        <v>31721912.800000001</v>
      </c>
      <c r="M169" s="106">
        <f>SUM(M155:M168)</f>
        <v>27360073.269999996</v>
      </c>
      <c r="N169" s="104">
        <v>13</v>
      </c>
      <c r="O169" s="104">
        <v>13</v>
      </c>
      <c r="P169" s="104">
        <f>N169-O169</f>
        <v>0</v>
      </c>
      <c r="Q169" s="107">
        <f t="shared" si="5"/>
        <v>4361839.5300000049</v>
      </c>
      <c r="R169" s="108">
        <f>L169/H169</f>
        <v>661.42437030859048</v>
      </c>
    </row>
    <row r="170" spans="1:18" ht="24.6" customHeight="1" x14ac:dyDescent="0.7">
      <c r="A170" s="97">
        <v>1</v>
      </c>
      <c r="B170" s="98" t="s">
        <v>49</v>
      </c>
      <c r="C170" s="98" t="s">
        <v>283</v>
      </c>
      <c r="D170" s="98" t="s">
        <v>98</v>
      </c>
      <c r="E170" s="98" t="s">
        <v>5</v>
      </c>
      <c r="F170" s="98" t="s">
        <v>196</v>
      </c>
      <c r="G170" s="98" t="s">
        <v>284</v>
      </c>
      <c r="H170" s="99"/>
      <c r="I170" s="97"/>
      <c r="J170" s="100"/>
      <c r="K170" s="101"/>
      <c r="L170" s="102"/>
      <c r="M170" s="102"/>
      <c r="N170" s="98"/>
      <c r="O170" s="98"/>
      <c r="P170" s="98"/>
    </row>
    <row r="171" spans="1:18" ht="24.6" customHeight="1" x14ac:dyDescent="0.7">
      <c r="A171" s="97">
        <v>2</v>
      </c>
      <c r="B171" s="98" t="s">
        <v>49</v>
      </c>
      <c r="C171" s="98" t="s">
        <v>283</v>
      </c>
      <c r="D171" s="98" t="s">
        <v>98</v>
      </c>
      <c r="E171" s="98" t="s">
        <v>5</v>
      </c>
      <c r="F171" s="98" t="s">
        <v>166</v>
      </c>
      <c r="G171" s="98" t="s">
        <v>661</v>
      </c>
      <c r="H171" s="99">
        <v>4273</v>
      </c>
      <c r="I171" s="97">
        <v>3</v>
      </c>
      <c r="J171" s="100">
        <f>หนองบัวลำภู!F80</f>
        <v>832177.54</v>
      </c>
      <c r="K171" s="101">
        <f>หนองบัวลำภู!AE80</f>
        <v>985633.47</v>
      </c>
      <c r="L171" s="102">
        <f>หนองบัวลำภู!AF80</f>
        <v>2714222.23</v>
      </c>
      <c r="M171" s="102">
        <f>หนองบัวลำภู!AG80</f>
        <v>2344293.9499999997</v>
      </c>
      <c r="N171" s="98"/>
      <c r="O171" s="98"/>
      <c r="P171" s="98"/>
      <c r="Q171" s="90">
        <f t="shared" si="5"/>
        <v>369928.28000000026</v>
      </c>
      <c r="R171" s="91">
        <f t="shared" si="6"/>
        <v>635.20295576878073</v>
      </c>
    </row>
    <row r="172" spans="1:18" ht="24.6" customHeight="1" x14ac:dyDescent="0.7">
      <c r="A172" s="97">
        <v>3</v>
      </c>
      <c r="B172" s="98" t="s">
        <v>49</v>
      </c>
      <c r="C172" s="98" t="s">
        <v>283</v>
      </c>
      <c r="D172" s="98" t="s">
        <v>98</v>
      </c>
      <c r="E172" s="98" t="s">
        <v>5</v>
      </c>
      <c r="F172" s="98" t="s">
        <v>166</v>
      </c>
      <c r="G172" s="98" t="s">
        <v>662</v>
      </c>
      <c r="H172" s="99">
        <v>1852</v>
      </c>
      <c r="I172" s="97">
        <v>2</v>
      </c>
      <c r="J172" s="100">
        <f>หนองบัวลำภู!F81</f>
        <v>579648.4</v>
      </c>
      <c r="K172" s="101">
        <f>หนองบัวลำภู!AE81</f>
        <v>634207.58000000007</v>
      </c>
      <c r="L172" s="102">
        <f>หนองบัวลำภู!AF81</f>
        <v>1875534.21</v>
      </c>
      <c r="M172" s="102">
        <f>หนองบัวลำภู!AG81</f>
        <v>1653993.62</v>
      </c>
      <c r="N172" s="98"/>
      <c r="O172" s="98"/>
      <c r="P172" s="98"/>
      <c r="Q172" s="90">
        <f t="shared" si="5"/>
        <v>221540.58999999985</v>
      </c>
      <c r="R172" s="91">
        <f t="shared" si="6"/>
        <v>1012.7074568034557</v>
      </c>
    </row>
    <row r="173" spans="1:18" ht="24.6" customHeight="1" x14ac:dyDescent="0.7">
      <c r="A173" s="97">
        <v>4</v>
      </c>
      <c r="B173" s="98" t="s">
        <v>49</v>
      </c>
      <c r="C173" s="98" t="s">
        <v>283</v>
      </c>
      <c r="D173" s="98" t="s">
        <v>98</v>
      </c>
      <c r="E173" s="98" t="s">
        <v>5</v>
      </c>
      <c r="F173" s="98" t="s">
        <v>166</v>
      </c>
      <c r="G173" s="98" t="s">
        <v>663</v>
      </c>
      <c r="H173" s="99">
        <v>4269</v>
      </c>
      <c r="I173" s="97">
        <v>3</v>
      </c>
      <c r="J173" s="100">
        <f>หนองบัวลำภู!F82</f>
        <v>1164140.6399999999</v>
      </c>
      <c r="K173" s="101">
        <f>หนองบัวลำภู!AE82</f>
        <v>1234192.24</v>
      </c>
      <c r="L173" s="102">
        <f>หนองบัวลำภู!AF82</f>
        <v>1808638.71</v>
      </c>
      <c r="M173" s="102">
        <f>หนองบัวลำภู!AG82</f>
        <v>1482349.17</v>
      </c>
      <c r="N173" s="98"/>
      <c r="O173" s="98"/>
      <c r="P173" s="98"/>
      <c r="Q173" s="90">
        <f t="shared" si="5"/>
        <v>326289.54000000004</v>
      </c>
      <c r="R173" s="91">
        <f t="shared" si="6"/>
        <v>423.6680042164441</v>
      </c>
    </row>
    <row r="174" spans="1:18" ht="24.6" customHeight="1" x14ac:dyDescent="0.7">
      <c r="A174" s="97">
        <v>5</v>
      </c>
      <c r="B174" s="98" t="s">
        <v>49</v>
      </c>
      <c r="C174" s="98" t="s">
        <v>283</v>
      </c>
      <c r="D174" s="98" t="s">
        <v>98</v>
      </c>
      <c r="E174" s="98" t="s">
        <v>5</v>
      </c>
      <c r="F174" s="98" t="s">
        <v>166</v>
      </c>
      <c r="G174" s="98" t="s">
        <v>664</v>
      </c>
      <c r="H174" s="99">
        <v>4484</v>
      </c>
      <c r="I174" s="97">
        <v>3</v>
      </c>
      <c r="J174" s="100">
        <f>หนองบัวลำภู!F83</f>
        <v>1218334.78</v>
      </c>
      <c r="K174" s="101">
        <f>หนองบัวลำภู!AE83</f>
        <v>1286914.8800000001</v>
      </c>
      <c r="L174" s="102">
        <f>หนองบัวลำภู!AF83</f>
        <v>2627971.69</v>
      </c>
      <c r="M174" s="102">
        <f>หนองบัวลำภู!AG83</f>
        <v>2374777.85</v>
      </c>
      <c r="N174" s="98"/>
      <c r="O174" s="98"/>
      <c r="P174" s="98"/>
      <c r="Q174" s="90">
        <f t="shared" si="5"/>
        <v>253193.83999999985</v>
      </c>
      <c r="R174" s="91">
        <f t="shared" si="6"/>
        <v>586.07754014272973</v>
      </c>
    </row>
    <row r="175" spans="1:18" ht="24.6" customHeight="1" x14ac:dyDescent="0.7">
      <c r="A175" s="97">
        <v>6</v>
      </c>
      <c r="B175" s="98" t="s">
        <v>49</v>
      </c>
      <c r="C175" s="98" t="s">
        <v>283</v>
      </c>
      <c r="D175" s="98" t="s">
        <v>98</v>
      </c>
      <c r="E175" s="98" t="s">
        <v>5</v>
      </c>
      <c r="F175" s="98" t="s">
        <v>166</v>
      </c>
      <c r="G175" s="98" t="s">
        <v>665</v>
      </c>
      <c r="H175" s="99">
        <v>2010</v>
      </c>
      <c r="I175" s="97">
        <v>2</v>
      </c>
      <c r="J175" s="100">
        <f>หนองบัวลำภู!F84</f>
        <v>203984.01</v>
      </c>
      <c r="K175" s="101">
        <f>หนองบัวลำภู!AE84</f>
        <v>237265.07</v>
      </c>
      <c r="L175" s="102">
        <f>หนองบัวลำภู!AF84</f>
        <v>1788886.1800000002</v>
      </c>
      <c r="M175" s="102">
        <f>หนองบัวลำภู!AG84</f>
        <v>1627263.96</v>
      </c>
      <c r="N175" s="98"/>
      <c r="O175" s="98"/>
      <c r="P175" s="98"/>
      <c r="Q175" s="90">
        <f t="shared" si="5"/>
        <v>161622.2200000002</v>
      </c>
      <c r="R175" s="91">
        <f t="shared" si="6"/>
        <v>889.99312437810954</v>
      </c>
    </row>
    <row r="176" spans="1:18" ht="24.6" customHeight="1" x14ac:dyDescent="0.7">
      <c r="A176" s="97">
        <v>7</v>
      </c>
      <c r="B176" s="98" t="s">
        <v>49</v>
      </c>
      <c r="C176" s="98" t="s">
        <v>283</v>
      </c>
      <c r="D176" s="98" t="s">
        <v>98</v>
      </c>
      <c r="E176" s="98" t="s">
        <v>5</v>
      </c>
      <c r="F176" s="98" t="s">
        <v>166</v>
      </c>
      <c r="G176" s="98" t="s">
        <v>666</v>
      </c>
      <c r="H176" s="99">
        <v>5203</v>
      </c>
      <c r="I176" s="97">
        <v>4</v>
      </c>
      <c r="J176" s="100">
        <f>หนองบัวลำภู!F85</f>
        <v>562734.79</v>
      </c>
      <c r="K176" s="101">
        <f>หนองบัวลำภู!AE85</f>
        <v>586208.36</v>
      </c>
      <c r="L176" s="102">
        <f>หนองบัวลำภู!AF85</f>
        <v>2443403.9900000002</v>
      </c>
      <c r="M176" s="102">
        <f>หนองบัวลำภู!AG85</f>
        <v>2256726.4499999997</v>
      </c>
      <c r="N176" s="98"/>
      <c r="O176" s="98"/>
      <c r="P176" s="98"/>
      <c r="Q176" s="90">
        <f t="shared" si="5"/>
        <v>186677.5400000005</v>
      </c>
      <c r="R176" s="91">
        <f t="shared" si="6"/>
        <v>469.61445127810885</v>
      </c>
    </row>
    <row r="177" spans="1:18" ht="24.6" customHeight="1" x14ac:dyDescent="0.7">
      <c r="A177" s="97">
        <v>8</v>
      </c>
      <c r="B177" s="98" t="s">
        <v>49</v>
      </c>
      <c r="C177" s="98" t="s">
        <v>283</v>
      </c>
      <c r="D177" s="98" t="s">
        <v>98</v>
      </c>
      <c r="E177" s="98" t="s">
        <v>5</v>
      </c>
      <c r="F177" s="98" t="s">
        <v>166</v>
      </c>
      <c r="G177" s="98" t="s">
        <v>667</v>
      </c>
      <c r="H177" s="99">
        <v>3490</v>
      </c>
      <c r="I177" s="97">
        <v>3</v>
      </c>
      <c r="J177" s="100">
        <f>หนองบัวลำภู!F86</f>
        <v>1107463.97</v>
      </c>
      <c r="K177" s="101">
        <f>หนองบัวลำภู!AE86</f>
        <v>1165862.04</v>
      </c>
      <c r="L177" s="102">
        <f>หนองบัวลำภู!AF86</f>
        <v>1951757.6400000001</v>
      </c>
      <c r="M177" s="102">
        <f>หนองบัวลำภู!AG86</f>
        <v>1754123.8299999998</v>
      </c>
      <c r="N177" s="98"/>
      <c r="O177" s="98"/>
      <c r="P177" s="98"/>
      <c r="Q177" s="90">
        <f t="shared" si="5"/>
        <v>197633.81000000029</v>
      </c>
      <c r="R177" s="91">
        <f t="shared" si="6"/>
        <v>559.24287679083102</v>
      </c>
    </row>
    <row r="178" spans="1:18" s="109" customFormat="1" ht="24.6" customHeight="1" x14ac:dyDescent="0.7">
      <c r="A178" s="103">
        <v>6</v>
      </c>
      <c r="B178" s="104" t="s">
        <v>49</v>
      </c>
      <c r="C178" s="104"/>
      <c r="D178" s="104"/>
      <c r="E178" s="104" t="s">
        <v>63</v>
      </c>
      <c r="F178" s="104"/>
      <c r="G178" s="104" t="s">
        <v>285</v>
      </c>
      <c r="H178" s="110">
        <f>SUM(H170:H177)</f>
        <v>25581</v>
      </c>
      <c r="I178" s="103"/>
      <c r="J178" s="106">
        <f>SUM(J170:J177)</f>
        <v>5668484.1299999999</v>
      </c>
      <c r="K178" s="106">
        <f>SUM(K170:K177)</f>
        <v>6130283.6400000006</v>
      </c>
      <c r="L178" s="106">
        <f>SUM(L170:L177)</f>
        <v>15210414.65</v>
      </c>
      <c r="M178" s="106">
        <f>SUM(M170:M177)</f>
        <v>13493528.83</v>
      </c>
      <c r="N178" s="104">
        <v>7</v>
      </c>
      <c r="O178" s="104">
        <v>7</v>
      </c>
      <c r="P178" s="104">
        <v>0</v>
      </c>
      <c r="Q178" s="107">
        <f t="shared" si="5"/>
        <v>1716885.8200000003</v>
      </c>
      <c r="R178" s="108">
        <f t="shared" si="6"/>
        <v>594.59812556194049</v>
      </c>
    </row>
    <row r="179" spans="1:18" s="109" customFormat="1" ht="25.2" customHeight="1" thickBot="1" x14ac:dyDescent="0.75">
      <c r="A179" s="118"/>
      <c r="B179" s="119" t="s">
        <v>49</v>
      </c>
      <c r="C179" s="119" t="s">
        <v>49</v>
      </c>
      <c r="D179" s="119" t="s">
        <v>49</v>
      </c>
      <c r="E179" s="119" t="s">
        <v>49</v>
      </c>
      <c r="F179" s="119"/>
      <c r="G179" s="119" t="s">
        <v>286</v>
      </c>
      <c r="H179" s="120">
        <f>H105+H119+H135+H154+H169+H178</f>
        <v>331181</v>
      </c>
      <c r="I179" s="118"/>
      <c r="J179" s="121">
        <f t="shared" ref="J179:N179" si="7">J105+J119+J135+J154+J169+J178</f>
        <v>67682869.230000004</v>
      </c>
      <c r="K179" s="122">
        <f t="shared" si="7"/>
        <v>77360193.937999994</v>
      </c>
      <c r="L179" s="121">
        <f t="shared" si="7"/>
        <v>198564203.87000003</v>
      </c>
      <c r="M179" s="121">
        <f t="shared" si="7"/>
        <v>172470142.95199999</v>
      </c>
      <c r="N179" s="119">
        <f t="shared" si="7"/>
        <v>83</v>
      </c>
      <c r="O179" s="119">
        <f>O105+O119+O135+O154+O169+O178</f>
        <v>83</v>
      </c>
      <c r="P179" s="119">
        <f>N179-O179</f>
        <v>0</v>
      </c>
      <c r="Q179" s="107">
        <f t="shared" si="5"/>
        <v>26094060.918000042</v>
      </c>
      <c r="R179" s="108">
        <f t="shared" si="6"/>
        <v>599.56399633433091</v>
      </c>
    </row>
    <row r="180" spans="1:18" s="109" customFormat="1" ht="25.8" customHeight="1" thickTop="1" thickBot="1" x14ac:dyDescent="0.75">
      <c r="A180" s="123"/>
      <c r="B180" s="124"/>
      <c r="C180" s="124"/>
      <c r="D180" s="124"/>
      <c r="E180" s="360" t="s">
        <v>287</v>
      </c>
      <c r="F180" s="361"/>
      <c r="G180" s="362"/>
      <c r="H180" s="125"/>
      <c r="I180" s="123"/>
      <c r="J180" s="126">
        <f>J179/O179</f>
        <v>815456.25578313263</v>
      </c>
      <c r="K180" s="127">
        <f>K179/O179</f>
        <v>932050.52937349386</v>
      </c>
      <c r="L180" s="126">
        <f>L179/O179</f>
        <v>2392339.8056626511</v>
      </c>
      <c r="M180" s="126">
        <f>M179/O179</f>
        <v>2077953.5295421686</v>
      </c>
      <c r="N180" s="124"/>
      <c r="O180" s="124"/>
      <c r="P180" s="124"/>
      <c r="Q180" s="90">
        <f t="shared" si="5"/>
        <v>314386.27612048248</v>
      </c>
      <c r="R180" s="91"/>
    </row>
    <row r="181" spans="1:18" s="109" customFormat="1" ht="25.2" customHeight="1" thickTop="1" x14ac:dyDescent="0.7">
      <c r="A181" s="134">
        <v>1</v>
      </c>
      <c r="B181" s="135" t="s">
        <v>50</v>
      </c>
      <c r="C181" s="135" t="s">
        <v>288</v>
      </c>
      <c r="D181" s="135" t="s">
        <v>289</v>
      </c>
      <c r="E181" s="135" t="s">
        <v>29</v>
      </c>
      <c r="F181" s="135" t="s">
        <v>290</v>
      </c>
      <c r="G181" s="135" t="s">
        <v>29</v>
      </c>
      <c r="H181" s="136"/>
      <c r="I181" s="134"/>
      <c r="J181" s="137"/>
      <c r="K181" s="138"/>
      <c r="L181" s="139"/>
      <c r="M181" s="139"/>
      <c r="N181" s="140"/>
      <c r="O181" s="140"/>
      <c r="P181" s="140"/>
      <c r="Q181" s="107"/>
      <c r="R181" s="108"/>
    </row>
    <row r="182" spans="1:18" ht="24.6" customHeight="1" x14ac:dyDescent="0.7">
      <c r="A182" s="97">
        <v>2</v>
      </c>
      <c r="B182" s="98" t="s">
        <v>50</v>
      </c>
      <c r="C182" s="98" t="s">
        <v>288</v>
      </c>
      <c r="D182" s="98" t="s">
        <v>289</v>
      </c>
      <c r="E182" s="98" t="s">
        <v>29</v>
      </c>
      <c r="F182" s="98" t="s">
        <v>166</v>
      </c>
      <c r="G182" s="98" t="s">
        <v>796</v>
      </c>
      <c r="H182" s="99">
        <v>7213</v>
      </c>
      <c r="I182" s="97">
        <v>5</v>
      </c>
      <c r="J182" s="100">
        <f>อุดรธานี!F10</f>
        <v>993652.61</v>
      </c>
      <c r="K182" s="101">
        <f>อุดรธานี!AK10</f>
        <v>1895105.5899999999</v>
      </c>
      <c r="L182" s="101">
        <f>อุดรธานี!AL10</f>
        <v>4526610.1400000006</v>
      </c>
      <c r="M182" s="101">
        <f>อุดรธานี!AM10</f>
        <v>4021062.09</v>
      </c>
      <c r="N182" s="98"/>
      <c r="O182" s="98"/>
      <c r="P182" s="98"/>
      <c r="Q182" s="90">
        <f t="shared" si="5"/>
        <v>505548.05000000075</v>
      </c>
      <c r="R182" s="91">
        <f t="shared" si="6"/>
        <v>627.56275336198541</v>
      </c>
    </row>
    <row r="183" spans="1:18" ht="24.6" customHeight="1" x14ac:dyDescent="0.7">
      <c r="A183" s="97">
        <v>3</v>
      </c>
      <c r="B183" s="98" t="s">
        <v>50</v>
      </c>
      <c r="C183" s="98" t="s">
        <v>288</v>
      </c>
      <c r="D183" s="98" t="s">
        <v>289</v>
      </c>
      <c r="E183" s="98" t="s">
        <v>29</v>
      </c>
      <c r="F183" s="98" t="s">
        <v>166</v>
      </c>
      <c r="G183" s="98" t="s">
        <v>797</v>
      </c>
      <c r="H183" s="99">
        <v>7809</v>
      </c>
      <c r="I183" s="97">
        <v>5</v>
      </c>
      <c r="J183" s="100">
        <f>อุดรธานี!F11</f>
        <v>591197.55000000005</v>
      </c>
      <c r="K183" s="101">
        <f>อุดรธานี!AK11</f>
        <v>1140407.1400000001</v>
      </c>
      <c r="L183" s="101">
        <f>อุดรธานี!AL11</f>
        <v>5115709.72</v>
      </c>
      <c r="M183" s="101">
        <f>อุดรธานี!AM11</f>
        <v>4310662.17</v>
      </c>
      <c r="N183" s="98"/>
      <c r="O183" s="98"/>
      <c r="P183" s="98"/>
      <c r="Q183" s="90">
        <f t="shared" si="5"/>
        <v>805047.54999999981</v>
      </c>
      <c r="R183" s="91">
        <f t="shared" si="6"/>
        <v>655.10433090024333</v>
      </c>
    </row>
    <row r="184" spans="1:18" ht="24.6" customHeight="1" x14ac:dyDescent="0.7">
      <c r="A184" s="97">
        <v>5</v>
      </c>
      <c r="B184" s="98" t="s">
        <v>50</v>
      </c>
      <c r="C184" s="98" t="s">
        <v>288</v>
      </c>
      <c r="D184" s="98" t="s">
        <v>289</v>
      </c>
      <c r="E184" s="98" t="s">
        <v>29</v>
      </c>
      <c r="F184" s="98" t="s">
        <v>166</v>
      </c>
      <c r="G184" s="98" t="s">
        <v>798</v>
      </c>
      <c r="H184" s="99">
        <v>5373</v>
      </c>
      <c r="I184" s="97">
        <v>4</v>
      </c>
      <c r="J184" s="100">
        <f>อุดรธานี!F12</f>
        <v>1483404</v>
      </c>
      <c r="K184" s="101">
        <f>อุดรธานี!AK12</f>
        <v>2021764.06</v>
      </c>
      <c r="L184" s="101">
        <f>อุดรธานี!AL12</f>
        <v>2968972.7199999997</v>
      </c>
      <c r="M184" s="101">
        <f>อุดรธานี!AM12</f>
        <v>3294018.96</v>
      </c>
      <c r="N184" s="98"/>
      <c r="O184" s="98"/>
      <c r="P184" s="98"/>
      <c r="Q184" s="90">
        <f t="shared" si="5"/>
        <v>-325046.24000000022</v>
      </c>
      <c r="R184" s="91">
        <f t="shared" si="6"/>
        <v>552.57262609343002</v>
      </c>
    </row>
    <row r="185" spans="1:18" ht="24.6" customHeight="1" x14ac:dyDescent="0.7">
      <c r="A185" s="97">
        <v>6</v>
      </c>
      <c r="B185" s="98" t="s">
        <v>50</v>
      </c>
      <c r="C185" s="98" t="s">
        <v>288</v>
      </c>
      <c r="D185" s="98" t="s">
        <v>289</v>
      </c>
      <c r="E185" s="98" t="s">
        <v>29</v>
      </c>
      <c r="F185" s="98" t="s">
        <v>166</v>
      </c>
      <c r="G185" s="98" t="s">
        <v>799</v>
      </c>
      <c r="H185" s="99">
        <v>4595</v>
      </c>
      <c r="I185" s="97">
        <v>4</v>
      </c>
      <c r="J185" s="100">
        <f>อุดรธานี!F13</f>
        <v>501272.37</v>
      </c>
      <c r="K185" s="101">
        <f>อุดรธานี!AK13</f>
        <v>695209.44</v>
      </c>
      <c r="L185" s="101">
        <f>อุดรธานี!AL13</f>
        <v>2999615.79</v>
      </c>
      <c r="M185" s="101">
        <f>อุดรธานี!AM13</f>
        <v>2698168.6999999997</v>
      </c>
      <c r="N185" s="98"/>
      <c r="O185" s="98"/>
      <c r="P185" s="98"/>
      <c r="Q185" s="90">
        <f t="shared" si="5"/>
        <v>301447.09000000032</v>
      </c>
      <c r="R185" s="91">
        <f t="shared" si="6"/>
        <v>652.79995429815017</v>
      </c>
    </row>
    <row r="186" spans="1:18" ht="24.6" customHeight="1" x14ac:dyDescent="0.7">
      <c r="A186" s="97">
        <v>7</v>
      </c>
      <c r="B186" s="98" t="s">
        <v>50</v>
      </c>
      <c r="C186" s="98" t="s">
        <v>288</v>
      </c>
      <c r="D186" s="98" t="s">
        <v>289</v>
      </c>
      <c r="E186" s="98" t="s">
        <v>29</v>
      </c>
      <c r="F186" s="98" t="s">
        <v>166</v>
      </c>
      <c r="G186" s="98" t="s">
        <v>800</v>
      </c>
      <c r="H186" s="99">
        <v>8160</v>
      </c>
      <c r="I186" s="97">
        <v>5</v>
      </c>
      <c r="J186" s="100">
        <f>อุดรธานี!F14</f>
        <v>615237.15</v>
      </c>
      <c r="K186" s="101">
        <f>อุดรธานี!AK14</f>
        <v>1324556.1500000001</v>
      </c>
      <c r="L186" s="101">
        <f>อุดรธานี!AL14</f>
        <v>5115359.29</v>
      </c>
      <c r="M186" s="101">
        <f>อุดรธานี!AM14</f>
        <v>5822131.6200000001</v>
      </c>
      <c r="N186" s="98"/>
      <c r="O186" s="98"/>
      <c r="P186" s="98"/>
      <c r="Q186" s="90">
        <f t="shared" si="5"/>
        <v>-706772.33000000007</v>
      </c>
      <c r="R186" s="91">
        <f t="shared" si="6"/>
        <v>626.88226593137256</v>
      </c>
    </row>
    <row r="187" spans="1:18" ht="24.6" customHeight="1" x14ac:dyDescent="0.7">
      <c r="A187" s="97">
        <v>8</v>
      </c>
      <c r="B187" s="98" t="s">
        <v>50</v>
      </c>
      <c r="C187" s="98" t="s">
        <v>288</v>
      </c>
      <c r="D187" s="98" t="s">
        <v>289</v>
      </c>
      <c r="E187" s="98" t="s">
        <v>29</v>
      </c>
      <c r="F187" s="98" t="s">
        <v>166</v>
      </c>
      <c r="G187" s="98" t="s">
        <v>801</v>
      </c>
      <c r="H187" s="99">
        <v>9211</v>
      </c>
      <c r="I187" s="97">
        <v>5</v>
      </c>
      <c r="J187" s="100">
        <f>อุดรธานี!F15</f>
        <v>1113690.9099999999</v>
      </c>
      <c r="K187" s="101">
        <f>อุดรธานี!AK15</f>
        <v>1745962.2</v>
      </c>
      <c r="L187" s="101">
        <f>อุดรธานี!AL15</f>
        <v>5127149.6400000006</v>
      </c>
      <c r="M187" s="101">
        <f>อุดรธานี!AM15</f>
        <v>3966064.0599999996</v>
      </c>
      <c r="N187" s="98"/>
      <c r="O187" s="98"/>
      <c r="P187" s="98"/>
      <c r="Q187" s="90">
        <f t="shared" si="5"/>
        <v>1161085.580000001</v>
      </c>
      <c r="R187" s="91">
        <f t="shared" si="6"/>
        <v>556.63333405710569</v>
      </c>
    </row>
    <row r="188" spans="1:18" ht="24.6" customHeight="1" x14ac:dyDescent="0.7">
      <c r="A188" s="97">
        <v>9</v>
      </c>
      <c r="B188" s="98" t="s">
        <v>50</v>
      </c>
      <c r="C188" s="98" t="s">
        <v>288</v>
      </c>
      <c r="D188" s="98" t="s">
        <v>289</v>
      </c>
      <c r="E188" s="98" t="s">
        <v>29</v>
      </c>
      <c r="F188" s="98" t="s">
        <v>166</v>
      </c>
      <c r="G188" s="98" t="s">
        <v>802</v>
      </c>
      <c r="H188" s="99">
        <v>4740</v>
      </c>
      <c r="I188" s="97">
        <v>4</v>
      </c>
      <c r="J188" s="100">
        <f>อุดรธานี!F16</f>
        <v>493168.01</v>
      </c>
      <c r="K188" s="101">
        <f>อุดรธานี!AK16</f>
        <v>701632.54</v>
      </c>
      <c r="L188" s="101">
        <f>อุดรธานี!AL16</f>
        <v>2768075.88</v>
      </c>
      <c r="M188" s="101">
        <f>อุดรธานี!AM16</f>
        <v>2138435.0499999998</v>
      </c>
      <c r="N188" s="98"/>
      <c r="O188" s="98"/>
      <c r="P188" s="98"/>
      <c r="Q188" s="90">
        <f t="shared" si="5"/>
        <v>629640.83000000007</v>
      </c>
      <c r="R188" s="91">
        <f t="shared" si="6"/>
        <v>583.98225316455694</v>
      </c>
    </row>
    <row r="189" spans="1:18" ht="24.6" customHeight="1" x14ac:dyDescent="0.7">
      <c r="A189" s="97">
        <v>10</v>
      </c>
      <c r="B189" s="98" t="s">
        <v>50</v>
      </c>
      <c r="C189" s="98" t="s">
        <v>288</v>
      </c>
      <c r="D189" s="98" t="s">
        <v>289</v>
      </c>
      <c r="E189" s="98" t="s">
        <v>29</v>
      </c>
      <c r="F189" s="98" t="s">
        <v>166</v>
      </c>
      <c r="G189" s="98" t="s">
        <v>803</v>
      </c>
      <c r="H189" s="99">
        <v>8307</v>
      </c>
      <c r="I189" s="97">
        <v>5</v>
      </c>
      <c r="J189" s="100">
        <f>อุดรธานี!F17</f>
        <v>867023.06</v>
      </c>
      <c r="K189" s="101">
        <f>อุดรธานี!AK17</f>
        <v>1291210.92</v>
      </c>
      <c r="L189" s="101">
        <f>อุดรธานี!AL17</f>
        <v>6185884.6500000004</v>
      </c>
      <c r="M189" s="101">
        <f>อุดรธานี!AM17</f>
        <v>4676668.92</v>
      </c>
      <c r="N189" s="98"/>
      <c r="O189" s="98"/>
      <c r="P189" s="98"/>
      <c r="Q189" s="90">
        <f t="shared" si="5"/>
        <v>1509215.7300000004</v>
      </c>
      <c r="R189" s="91">
        <f t="shared" si="6"/>
        <v>744.65928132899967</v>
      </c>
    </row>
    <row r="190" spans="1:18" ht="24.6" customHeight="1" x14ac:dyDescent="0.7">
      <c r="A190" s="97">
        <v>11</v>
      </c>
      <c r="B190" s="98" t="s">
        <v>50</v>
      </c>
      <c r="C190" s="98" t="s">
        <v>288</v>
      </c>
      <c r="D190" s="98" t="s">
        <v>289</v>
      </c>
      <c r="E190" s="98" t="s">
        <v>29</v>
      </c>
      <c r="F190" s="98" t="s">
        <v>166</v>
      </c>
      <c r="G190" s="98" t="s">
        <v>804</v>
      </c>
      <c r="H190" s="99">
        <v>9108</v>
      </c>
      <c r="I190" s="97">
        <v>5</v>
      </c>
      <c r="J190" s="100">
        <f>อุดรธานี!F18</f>
        <v>1159222.43</v>
      </c>
      <c r="K190" s="101">
        <f>อุดรธานี!AK18</f>
        <v>1291848.69</v>
      </c>
      <c r="L190" s="101">
        <f>อุดรธานี!AL18</f>
        <v>4542748.16</v>
      </c>
      <c r="M190" s="101">
        <f>อุดรธานี!AM18</f>
        <v>4575292.07</v>
      </c>
      <c r="N190" s="98"/>
      <c r="O190" s="98"/>
      <c r="P190" s="98"/>
      <c r="Q190" s="90">
        <f t="shared" si="5"/>
        <v>-32543.910000000149</v>
      </c>
      <c r="R190" s="91">
        <f t="shared" si="6"/>
        <v>498.76462011418533</v>
      </c>
    </row>
    <row r="191" spans="1:18" ht="24.6" customHeight="1" x14ac:dyDescent="0.7">
      <c r="A191" s="97">
        <v>12</v>
      </c>
      <c r="B191" s="98" t="s">
        <v>50</v>
      </c>
      <c r="C191" s="98" t="s">
        <v>288</v>
      </c>
      <c r="D191" s="98" t="s">
        <v>289</v>
      </c>
      <c r="E191" s="98" t="s">
        <v>29</v>
      </c>
      <c r="F191" s="98" t="s">
        <v>166</v>
      </c>
      <c r="G191" s="98" t="s">
        <v>805</v>
      </c>
      <c r="H191" s="99">
        <v>6368</v>
      </c>
      <c r="I191" s="97">
        <v>5</v>
      </c>
      <c r="J191" s="100">
        <f>อุดรธานี!F19</f>
        <v>1610193.71</v>
      </c>
      <c r="K191" s="101">
        <f>อุดรธานี!AK19</f>
        <v>2467814.7799999998</v>
      </c>
      <c r="L191" s="101">
        <f>อุดรธานี!AL19</f>
        <v>4918078.93</v>
      </c>
      <c r="M191" s="101">
        <f>อุดรธานี!AM19</f>
        <v>4031316.2399999998</v>
      </c>
      <c r="N191" s="98"/>
      <c r="O191" s="98"/>
      <c r="P191" s="98"/>
      <c r="Q191" s="90">
        <f t="shared" si="5"/>
        <v>886762.69</v>
      </c>
      <c r="R191" s="91">
        <f t="shared" si="6"/>
        <v>772.31138976130649</v>
      </c>
    </row>
    <row r="192" spans="1:18" ht="24.6" customHeight="1" x14ac:dyDescent="0.7">
      <c r="A192" s="97">
        <v>13</v>
      </c>
      <c r="B192" s="98" t="s">
        <v>50</v>
      </c>
      <c r="C192" s="98" t="s">
        <v>288</v>
      </c>
      <c r="D192" s="98" t="s">
        <v>289</v>
      </c>
      <c r="E192" s="98" t="s">
        <v>29</v>
      </c>
      <c r="F192" s="98" t="s">
        <v>166</v>
      </c>
      <c r="G192" s="98" t="s">
        <v>806</v>
      </c>
      <c r="H192" s="99">
        <v>5228</v>
      </c>
      <c r="I192" s="97">
        <v>4</v>
      </c>
      <c r="J192" s="100">
        <f>อุดรธานี!F20</f>
        <v>615051.35</v>
      </c>
      <c r="K192" s="101">
        <f>อุดรธานี!AK20</f>
        <v>1019354.97</v>
      </c>
      <c r="L192" s="101">
        <f>อุดรธานี!AL20</f>
        <v>3696462.51</v>
      </c>
      <c r="M192" s="101">
        <f>อุดรธานี!AM20</f>
        <v>2855008.5399999996</v>
      </c>
      <c r="N192" s="98"/>
      <c r="O192" s="98"/>
      <c r="P192" s="98"/>
      <c r="Q192" s="90">
        <f t="shared" si="5"/>
        <v>841453.9700000002</v>
      </c>
      <c r="R192" s="91">
        <f t="shared" si="6"/>
        <v>707.05097742922715</v>
      </c>
    </row>
    <row r="193" spans="1:18" ht="24.6" customHeight="1" x14ac:dyDescent="0.7">
      <c r="A193" s="97">
        <v>14</v>
      </c>
      <c r="B193" s="98" t="s">
        <v>50</v>
      </c>
      <c r="C193" s="98" t="s">
        <v>288</v>
      </c>
      <c r="D193" s="98" t="s">
        <v>289</v>
      </c>
      <c r="E193" s="98" t="s">
        <v>29</v>
      </c>
      <c r="F193" s="98" t="s">
        <v>166</v>
      </c>
      <c r="G193" s="98" t="s">
        <v>807</v>
      </c>
      <c r="H193" s="99">
        <v>10722</v>
      </c>
      <c r="I193" s="97">
        <v>5</v>
      </c>
      <c r="J193" s="100">
        <f>อุดรธานี!F21</f>
        <v>1311698.96</v>
      </c>
      <c r="K193" s="101">
        <f>อุดรธานี!AK21</f>
        <v>1719939.07</v>
      </c>
      <c r="L193" s="101">
        <f>อุดรธานี!AL21</f>
        <v>7632890.9199999999</v>
      </c>
      <c r="M193" s="101">
        <f>อุดรธานี!AM21</f>
        <v>6354336.879999999</v>
      </c>
      <c r="N193" s="98"/>
      <c r="O193" s="98"/>
      <c r="P193" s="98"/>
      <c r="Q193" s="90">
        <f t="shared" si="5"/>
        <v>1278554.040000001</v>
      </c>
      <c r="R193" s="91">
        <f t="shared" si="6"/>
        <v>711.89059130759188</v>
      </c>
    </row>
    <row r="194" spans="1:18" ht="24.6" customHeight="1" x14ac:dyDescent="0.7">
      <c r="A194" s="97">
        <v>15</v>
      </c>
      <c r="B194" s="98" t="s">
        <v>50</v>
      </c>
      <c r="C194" s="98" t="s">
        <v>288</v>
      </c>
      <c r="D194" s="98" t="s">
        <v>289</v>
      </c>
      <c r="E194" s="98" t="s">
        <v>29</v>
      </c>
      <c r="F194" s="98" t="s">
        <v>166</v>
      </c>
      <c r="G194" s="98" t="s">
        <v>808</v>
      </c>
      <c r="H194" s="99">
        <v>9139</v>
      </c>
      <c r="I194" s="97">
        <v>5</v>
      </c>
      <c r="J194" s="100">
        <f>อุดรธานี!F22</f>
        <v>1318403</v>
      </c>
      <c r="K194" s="101">
        <f>อุดรธานี!AK22</f>
        <v>1767769.56</v>
      </c>
      <c r="L194" s="101">
        <f>อุดรธานี!AL22</f>
        <v>6832060.0600000005</v>
      </c>
      <c r="M194" s="101">
        <f>อุดรธานี!AM22</f>
        <v>5822559.6899999995</v>
      </c>
      <c r="N194" s="98"/>
      <c r="O194" s="98"/>
      <c r="P194" s="98"/>
      <c r="Q194" s="90">
        <f t="shared" si="5"/>
        <v>1009500.370000001</v>
      </c>
      <c r="R194" s="91">
        <f t="shared" si="6"/>
        <v>747.57195097931947</v>
      </c>
    </row>
    <row r="195" spans="1:18" ht="24.6" customHeight="1" x14ac:dyDescent="0.7">
      <c r="A195" s="97">
        <v>16</v>
      </c>
      <c r="B195" s="98" t="s">
        <v>50</v>
      </c>
      <c r="C195" s="98" t="s">
        <v>288</v>
      </c>
      <c r="D195" s="98" t="s">
        <v>289</v>
      </c>
      <c r="E195" s="98" t="s">
        <v>29</v>
      </c>
      <c r="F195" s="98" t="s">
        <v>166</v>
      </c>
      <c r="G195" s="98" t="s">
        <v>809</v>
      </c>
      <c r="H195" s="99">
        <v>13991</v>
      </c>
      <c r="I195" s="97">
        <v>5</v>
      </c>
      <c r="J195" s="100">
        <f>อุดรธานี!F23</f>
        <v>2058501.62</v>
      </c>
      <c r="K195" s="101">
        <f>อุดรธานี!AK23</f>
        <v>3752036.4400000004</v>
      </c>
      <c r="L195" s="101">
        <f>อุดรธานี!AL23</f>
        <v>8202663.6899999995</v>
      </c>
      <c r="M195" s="101">
        <f>อุดรธานี!AM23</f>
        <v>5709253.7400000002</v>
      </c>
      <c r="N195" s="98"/>
      <c r="O195" s="98"/>
      <c r="P195" s="98"/>
      <c r="Q195" s="90">
        <f t="shared" si="5"/>
        <v>2493409.9499999993</v>
      </c>
      <c r="R195" s="91">
        <f t="shared" si="6"/>
        <v>586.28144450003572</v>
      </c>
    </row>
    <row r="196" spans="1:18" ht="24.6" customHeight="1" x14ac:dyDescent="0.7">
      <c r="A196" s="97">
        <v>17</v>
      </c>
      <c r="B196" s="98" t="s">
        <v>50</v>
      </c>
      <c r="C196" s="98" t="s">
        <v>288</v>
      </c>
      <c r="D196" s="98" t="s">
        <v>289</v>
      </c>
      <c r="E196" s="98" t="s">
        <v>29</v>
      </c>
      <c r="F196" s="98" t="s">
        <v>166</v>
      </c>
      <c r="G196" s="98" t="s">
        <v>810</v>
      </c>
      <c r="H196" s="99">
        <v>6392</v>
      </c>
      <c r="I196" s="97">
        <v>5</v>
      </c>
      <c r="J196" s="100">
        <f>อุดรธานี!F24</f>
        <v>875528.22</v>
      </c>
      <c r="K196" s="101">
        <f>อุดรธานี!AK24</f>
        <v>1323885.0999999999</v>
      </c>
      <c r="L196" s="101">
        <f>อุดรธานี!AL24</f>
        <v>5217994.84</v>
      </c>
      <c r="M196" s="101">
        <f>อุดรธานี!AM24</f>
        <v>4564584.22</v>
      </c>
      <c r="N196" s="98"/>
      <c r="O196" s="98"/>
      <c r="P196" s="98"/>
      <c r="Q196" s="90">
        <f t="shared" si="5"/>
        <v>653410.62000000011</v>
      </c>
      <c r="R196" s="91">
        <f t="shared" si="6"/>
        <v>816.33210888610756</v>
      </c>
    </row>
    <row r="197" spans="1:18" ht="24.6" customHeight="1" x14ac:dyDescent="0.7">
      <c r="A197" s="97">
        <v>18</v>
      </c>
      <c r="B197" s="98" t="s">
        <v>50</v>
      </c>
      <c r="C197" s="98" t="s">
        <v>288</v>
      </c>
      <c r="D197" s="98" t="s">
        <v>289</v>
      </c>
      <c r="E197" s="98" t="s">
        <v>29</v>
      </c>
      <c r="F197" s="98" t="s">
        <v>166</v>
      </c>
      <c r="G197" s="98" t="s">
        <v>811</v>
      </c>
      <c r="H197" s="99">
        <v>4858</v>
      </c>
      <c r="I197" s="97">
        <v>4</v>
      </c>
      <c r="J197" s="100">
        <f>อุดรธานี!F25</f>
        <v>934217.31</v>
      </c>
      <c r="K197" s="101">
        <f>อุดรธานี!AK25</f>
        <v>1302053.02</v>
      </c>
      <c r="L197" s="101">
        <f>อุดรธานี!AL25</f>
        <v>3061972.7800000003</v>
      </c>
      <c r="M197" s="101">
        <f>อุดรธานี!AM25</f>
        <v>2731192.53</v>
      </c>
      <c r="N197" s="98"/>
      <c r="O197" s="98"/>
      <c r="P197" s="98"/>
      <c r="Q197" s="90">
        <f t="shared" si="5"/>
        <v>330780.25000000047</v>
      </c>
      <c r="R197" s="91">
        <f t="shared" si="6"/>
        <v>630.29493207081111</v>
      </c>
    </row>
    <row r="198" spans="1:18" ht="24.6" customHeight="1" x14ac:dyDescent="0.7">
      <c r="A198" s="97">
        <v>19</v>
      </c>
      <c r="B198" s="98" t="s">
        <v>50</v>
      </c>
      <c r="C198" s="98" t="s">
        <v>288</v>
      </c>
      <c r="D198" s="98" t="s">
        <v>289</v>
      </c>
      <c r="E198" s="98" t="s">
        <v>29</v>
      </c>
      <c r="F198" s="98" t="s">
        <v>166</v>
      </c>
      <c r="G198" s="98" t="s">
        <v>812</v>
      </c>
      <c r="H198" s="99">
        <v>5038</v>
      </c>
      <c r="I198" s="97">
        <v>4</v>
      </c>
      <c r="J198" s="100">
        <f>อุดรธานี!F26</f>
        <v>628827.13</v>
      </c>
      <c r="K198" s="101">
        <f>อุดรธานี!AK26</f>
        <v>872185.97</v>
      </c>
      <c r="L198" s="101">
        <f>อุดรธานี!AL26</f>
        <v>3444085.29</v>
      </c>
      <c r="M198" s="101">
        <f>อุดรธานี!AM26</f>
        <v>2874099.8100000005</v>
      </c>
      <c r="N198" s="98"/>
      <c r="O198" s="98"/>
      <c r="P198" s="98"/>
      <c r="Q198" s="90">
        <f t="shared" ref="Q198:Q260" si="8">L198-M198</f>
        <v>569985.47999999952</v>
      </c>
      <c r="R198" s="91">
        <f t="shared" ref="R198:R260" si="9">L198/H198</f>
        <v>683.62153433902347</v>
      </c>
    </row>
    <row r="199" spans="1:18" ht="24.6" customHeight="1" x14ac:dyDescent="0.7">
      <c r="A199" s="97">
        <v>20</v>
      </c>
      <c r="B199" s="98" t="s">
        <v>50</v>
      </c>
      <c r="C199" s="98" t="s">
        <v>288</v>
      </c>
      <c r="D199" s="98" t="s">
        <v>289</v>
      </c>
      <c r="E199" s="98" t="s">
        <v>29</v>
      </c>
      <c r="F199" s="98" t="s">
        <v>166</v>
      </c>
      <c r="G199" s="98" t="s">
        <v>813</v>
      </c>
      <c r="H199" s="99">
        <v>5026</v>
      </c>
      <c r="I199" s="97">
        <v>4</v>
      </c>
      <c r="J199" s="100">
        <f>อุดรธานี!F27</f>
        <v>1596270.19</v>
      </c>
      <c r="K199" s="101">
        <f>อุดรธานี!AK27</f>
        <v>1971147.8699999999</v>
      </c>
      <c r="L199" s="101">
        <f>อุดรธานี!AL27</f>
        <v>4733664.18</v>
      </c>
      <c r="M199" s="101">
        <f>อุดรธานี!AM27</f>
        <v>3587660.6300000004</v>
      </c>
      <c r="N199" s="98"/>
      <c r="O199" s="98"/>
      <c r="P199" s="98"/>
      <c r="Q199" s="90">
        <f t="shared" si="8"/>
        <v>1146003.5499999993</v>
      </c>
      <c r="R199" s="91">
        <f t="shared" si="9"/>
        <v>941.8352924791086</v>
      </c>
    </row>
    <row r="200" spans="1:18" ht="24.6" customHeight="1" x14ac:dyDescent="0.7">
      <c r="A200" s="97">
        <v>21</v>
      </c>
      <c r="B200" s="98" t="s">
        <v>50</v>
      </c>
      <c r="C200" s="98" t="s">
        <v>288</v>
      </c>
      <c r="D200" s="98" t="s">
        <v>289</v>
      </c>
      <c r="E200" s="98" t="s">
        <v>29</v>
      </c>
      <c r="F200" s="98" t="s">
        <v>166</v>
      </c>
      <c r="G200" s="98" t="s">
        <v>814</v>
      </c>
      <c r="H200" s="99">
        <v>4590</v>
      </c>
      <c r="I200" s="97">
        <v>4</v>
      </c>
      <c r="J200" s="100">
        <f>อุดรธานี!F28</f>
        <v>540657.21</v>
      </c>
      <c r="K200" s="101">
        <f>อุดรธานี!AK28</f>
        <v>595871.76</v>
      </c>
      <c r="L200" s="101">
        <f>อุดรธานี!AL28</f>
        <v>4226338.54</v>
      </c>
      <c r="M200" s="101">
        <f>อุดรธานี!AM28</f>
        <v>3440032.77</v>
      </c>
      <c r="N200" s="98"/>
      <c r="O200" s="98"/>
      <c r="P200" s="98"/>
      <c r="Q200" s="90">
        <f t="shared" si="8"/>
        <v>786305.77</v>
      </c>
      <c r="R200" s="91">
        <f t="shared" si="9"/>
        <v>920.7709237472767</v>
      </c>
    </row>
    <row r="201" spans="1:18" ht="24.6" customHeight="1" x14ac:dyDescent="0.7">
      <c r="A201" s="97">
        <v>22</v>
      </c>
      <c r="B201" s="98" t="s">
        <v>50</v>
      </c>
      <c r="C201" s="98" t="s">
        <v>288</v>
      </c>
      <c r="D201" s="98" t="s">
        <v>289</v>
      </c>
      <c r="E201" s="98" t="s">
        <v>29</v>
      </c>
      <c r="F201" s="98" t="s">
        <v>166</v>
      </c>
      <c r="G201" s="98" t="s">
        <v>815</v>
      </c>
      <c r="H201" s="99">
        <v>7725</v>
      </c>
      <c r="I201" s="97">
        <v>5</v>
      </c>
      <c r="J201" s="100">
        <f>อุดรธานี!F29</f>
        <v>914450.45</v>
      </c>
      <c r="K201" s="101">
        <f>อุดรธานี!AK29</f>
        <v>1161693</v>
      </c>
      <c r="L201" s="101">
        <f>อุดรธานี!AL29</f>
        <v>4415300.4499999993</v>
      </c>
      <c r="M201" s="101">
        <f>อุดรธานี!AM29</f>
        <v>3267553.46</v>
      </c>
      <c r="N201" s="98"/>
      <c r="O201" s="98"/>
      <c r="P201" s="98"/>
      <c r="Q201" s="90">
        <f t="shared" si="8"/>
        <v>1147746.9899999993</v>
      </c>
      <c r="R201" s="91">
        <f t="shared" si="9"/>
        <v>571.55992880258896</v>
      </c>
    </row>
    <row r="202" spans="1:18" ht="24.6" customHeight="1" x14ac:dyDescent="0.7">
      <c r="A202" s="97">
        <v>23</v>
      </c>
      <c r="B202" s="98" t="s">
        <v>50</v>
      </c>
      <c r="C202" s="98" t="s">
        <v>288</v>
      </c>
      <c r="D202" s="98" t="s">
        <v>289</v>
      </c>
      <c r="E202" s="98" t="s">
        <v>29</v>
      </c>
      <c r="F202" s="98" t="s">
        <v>166</v>
      </c>
      <c r="G202" s="98" t="s">
        <v>816</v>
      </c>
      <c r="H202" s="99">
        <v>5622</v>
      </c>
      <c r="I202" s="97">
        <v>4</v>
      </c>
      <c r="J202" s="100">
        <f>อุดรธานี!F30</f>
        <v>2076607.51</v>
      </c>
      <c r="K202" s="101">
        <f>อุดรธานี!AK30</f>
        <v>2340137.6</v>
      </c>
      <c r="L202" s="101">
        <f>อุดรธานี!AL30</f>
        <v>2527172.9900000002</v>
      </c>
      <c r="M202" s="101">
        <f>อุดรธานี!AM30</f>
        <v>2308272.2400000002</v>
      </c>
      <c r="N202" s="98"/>
      <c r="O202" s="98"/>
      <c r="P202" s="98"/>
      <c r="Q202" s="90">
        <f t="shared" si="8"/>
        <v>218900.75</v>
      </c>
      <c r="R202" s="91">
        <f t="shared" si="9"/>
        <v>449.51493952330134</v>
      </c>
    </row>
    <row r="203" spans="1:18" ht="24.6" customHeight="1" x14ac:dyDescent="0.7">
      <c r="A203" s="97">
        <v>24</v>
      </c>
      <c r="B203" s="98" t="s">
        <v>50</v>
      </c>
      <c r="C203" s="98" t="s">
        <v>288</v>
      </c>
      <c r="D203" s="98" t="s">
        <v>289</v>
      </c>
      <c r="E203" s="98" t="s">
        <v>29</v>
      </c>
      <c r="F203" s="98" t="s">
        <v>166</v>
      </c>
      <c r="G203" s="98" t="s">
        <v>817</v>
      </c>
      <c r="H203" s="99">
        <v>5752</v>
      </c>
      <c r="I203" s="97">
        <v>4</v>
      </c>
      <c r="J203" s="100">
        <f>อุดรธานี!F31</f>
        <v>392068.87</v>
      </c>
      <c r="K203" s="101">
        <f>อุดรธานี!AK31</f>
        <v>832300.27</v>
      </c>
      <c r="L203" s="101">
        <f>อุดรธานี!AL31</f>
        <v>3398295.88</v>
      </c>
      <c r="M203" s="101">
        <f>อุดรธานี!AM31</f>
        <v>2915877.59</v>
      </c>
      <c r="N203" s="98"/>
      <c r="O203" s="98"/>
      <c r="P203" s="98"/>
      <c r="Q203" s="90">
        <f t="shared" si="8"/>
        <v>482418.29000000004</v>
      </c>
      <c r="R203" s="91">
        <f t="shared" si="9"/>
        <v>590.80248261474264</v>
      </c>
    </row>
    <row r="204" spans="1:18" ht="24.6" customHeight="1" x14ac:dyDescent="0.7">
      <c r="A204" s="97">
        <v>25</v>
      </c>
      <c r="B204" s="98" t="s">
        <v>50</v>
      </c>
      <c r="C204" s="98" t="s">
        <v>288</v>
      </c>
      <c r="D204" s="98" t="s">
        <v>289</v>
      </c>
      <c r="E204" s="98" t="s">
        <v>29</v>
      </c>
      <c r="F204" s="98" t="s">
        <v>166</v>
      </c>
      <c r="G204" s="98" t="s">
        <v>818</v>
      </c>
      <c r="H204" s="99">
        <v>3706</v>
      </c>
      <c r="I204" s="97">
        <v>3</v>
      </c>
      <c r="J204" s="100">
        <f>อุดรธานี!F32</f>
        <v>1062226.75</v>
      </c>
      <c r="K204" s="101">
        <f>อุดรธานี!AK32</f>
        <v>1237610.04</v>
      </c>
      <c r="L204" s="101">
        <f>อุดรธานี!AL32</f>
        <v>2978255.99</v>
      </c>
      <c r="M204" s="101">
        <f>อุดรธานี!AM32</f>
        <v>2835851.06</v>
      </c>
      <c r="N204" s="98"/>
      <c r="O204" s="98"/>
      <c r="P204" s="98"/>
      <c r="Q204" s="90">
        <f t="shared" si="8"/>
        <v>142404.93000000017</v>
      </c>
      <c r="R204" s="91">
        <f t="shared" si="9"/>
        <v>803.63086616297903</v>
      </c>
    </row>
    <row r="205" spans="1:18" ht="24.6" customHeight="1" x14ac:dyDescent="0.7">
      <c r="A205" s="97">
        <v>26</v>
      </c>
      <c r="B205" s="98" t="s">
        <v>50</v>
      </c>
      <c r="C205" s="98" t="s">
        <v>288</v>
      </c>
      <c r="D205" s="98" t="s">
        <v>289</v>
      </c>
      <c r="E205" s="98" t="s">
        <v>29</v>
      </c>
      <c r="F205" s="98" t="s">
        <v>166</v>
      </c>
      <c r="G205" s="98" t="s">
        <v>819</v>
      </c>
      <c r="H205" s="99">
        <v>6469</v>
      </c>
      <c r="I205" s="97">
        <v>5</v>
      </c>
      <c r="J205" s="100">
        <f>อุดรธานี!F33</f>
        <v>917799.24</v>
      </c>
      <c r="K205" s="101">
        <f>อุดรธานี!AK33</f>
        <v>1360000.62</v>
      </c>
      <c r="L205" s="101">
        <f>อุดรธานี!AL33</f>
        <v>4717200.8899999997</v>
      </c>
      <c r="M205" s="101">
        <f>อุดรธานี!AM33</f>
        <v>3819034.87</v>
      </c>
      <c r="N205" s="98"/>
      <c r="O205" s="98"/>
      <c r="P205" s="98"/>
      <c r="Q205" s="90">
        <f t="shared" si="8"/>
        <v>898166.01999999955</v>
      </c>
      <c r="R205" s="91">
        <f t="shared" si="9"/>
        <v>729.20094141289223</v>
      </c>
    </row>
    <row r="206" spans="1:18" ht="24.6" customHeight="1" x14ac:dyDescent="0.7">
      <c r="A206" s="97">
        <v>27</v>
      </c>
      <c r="B206" s="98" t="s">
        <v>50</v>
      </c>
      <c r="C206" s="98" t="s">
        <v>288</v>
      </c>
      <c r="D206" s="98" t="s">
        <v>289</v>
      </c>
      <c r="E206" s="98" t="s">
        <v>29</v>
      </c>
      <c r="F206" s="98" t="s">
        <v>166</v>
      </c>
      <c r="G206" s="98" t="s">
        <v>820</v>
      </c>
      <c r="H206" s="99">
        <v>8575</v>
      </c>
      <c r="I206" s="97">
        <v>5</v>
      </c>
      <c r="J206" s="100">
        <f>อุดรธานี!F34</f>
        <v>701766.32</v>
      </c>
      <c r="K206" s="101">
        <f>อุดรธานี!AK34</f>
        <v>1227483.8500000001</v>
      </c>
      <c r="L206" s="101">
        <f>อุดรธานี!AL34</f>
        <v>3535986.42</v>
      </c>
      <c r="M206" s="101">
        <f>อุดรธานี!AM34</f>
        <v>3448015.74</v>
      </c>
      <c r="N206" s="98"/>
      <c r="O206" s="98"/>
      <c r="P206" s="98"/>
      <c r="Q206" s="90">
        <f t="shared" si="8"/>
        <v>87970.679999999702</v>
      </c>
      <c r="R206" s="91">
        <f t="shared" si="9"/>
        <v>412.35993236151603</v>
      </c>
    </row>
    <row r="207" spans="1:18" ht="24.6" customHeight="1" x14ac:dyDescent="0.7">
      <c r="A207" s="97">
        <v>28</v>
      </c>
      <c r="B207" s="98" t="s">
        <v>50</v>
      </c>
      <c r="C207" s="98" t="s">
        <v>288</v>
      </c>
      <c r="D207" s="98" t="s">
        <v>289</v>
      </c>
      <c r="E207" s="98" t="s">
        <v>29</v>
      </c>
      <c r="F207" s="98" t="s">
        <v>166</v>
      </c>
      <c r="G207" s="98" t="s">
        <v>821</v>
      </c>
      <c r="H207" s="99">
        <v>2704</v>
      </c>
      <c r="I207" s="97">
        <v>2</v>
      </c>
      <c r="J207" s="100">
        <f>อุดรธานี!F35</f>
        <v>556503.32999999996</v>
      </c>
      <c r="K207" s="101">
        <f>อุดรธานี!AK35</f>
        <v>802473.05999999994</v>
      </c>
      <c r="L207" s="101">
        <f>อุดรธานี!AL35</f>
        <v>2675720.14</v>
      </c>
      <c r="M207" s="101">
        <f>อุดรธานี!AM35</f>
        <v>2015611.8699999999</v>
      </c>
      <c r="N207" s="98"/>
      <c r="O207" s="98"/>
      <c r="P207" s="98"/>
      <c r="Q207" s="90">
        <f t="shared" si="8"/>
        <v>660108.27000000025</v>
      </c>
      <c r="R207" s="91">
        <f t="shared" si="9"/>
        <v>989.54147189349112</v>
      </c>
    </row>
    <row r="208" spans="1:18" ht="24.6" customHeight="1" x14ac:dyDescent="0.7">
      <c r="A208" s="97">
        <v>29</v>
      </c>
      <c r="B208" s="98" t="s">
        <v>50</v>
      </c>
      <c r="C208" s="98" t="s">
        <v>288</v>
      </c>
      <c r="D208" s="98" t="s">
        <v>289</v>
      </c>
      <c r="E208" s="98" t="s">
        <v>29</v>
      </c>
      <c r="F208" s="98" t="s">
        <v>166</v>
      </c>
      <c r="G208" s="98" t="s">
        <v>822</v>
      </c>
      <c r="H208" s="99">
        <v>5541</v>
      </c>
      <c r="I208" s="97">
        <v>4</v>
      </c>
      <c r="J208" s="100">
        <f>อุดรธานี!F36</f>
        <v>612797.15</v>
      </c>
      <c r="K208" s="101">
        <f>อุดรธานี!AK36</f>
        <v>1019664.6000000001</v>
      </c>
      <c r="L208" s="101">
        <f>อุดรธานี!AL36</f>
        <v>2525427.06</v>
      </c>
      <c r="M208" s="101">
        <f>อุดรธานี!AM36</f>
        <v>2253036.08</v>
      </c>
      <c r="N208" s="98"/>
      <c r="O208" s="98"/>
      <c r="P208" s="98"/>
      <c r="Q208" s="90">
        <f t="shared" si="8"/>
        <v>272390.98</v>
      </c>
      <c r="R208" s="91">
        <f t="shared" si="9"/>
        <v>455.77099079588521</v>
      </c>
    </row>
    <row r="209" spans="1:18" s="109" customFormat="1" ht="24.6" customHeight="1" x14ac:dyDescent="0.7">
      <c r="A209" s="103">
        <v>1</v>
      </c>
      <c r="B209" s="104" t="s">
        <v>50</v>
      </c>
      <c r="C209" s="104"/>
      <c r="D209" s="104"/>
      <c r="E209" s="104" t="s">
        <v>63</v>
      </c>
      <c r="F209" s="104"/>
      <c r="G209" s="104" t="s">
        <v>291</v>
      </c>
      <c r="H209" s="110">
        <f>SUM(H181:H208)</f>
        <v>181962</v>
      </c>
      <c r="I209" s="103"/>
      <c r="J209" s="106">
        <f>SUM(J181:J208)</f>
        <v>26541436.41</v>
      </c>
      <c r="K209" s="141">
        <f>SUM(K181:K208)</f>
        <v>38881118.31000001</v>
      </c>
      <c r="L209" s="106">
        <f>SUM(L181:L208)</f>
        <v>118089697.55</v>
      </c>
      <c r="M209" s="106">
        <f>SUM(M181:M208)</f>
        <v>100335801.59999998</v>
      </c>
      <c r="N209" s="104">
        <v>27</v>
      </c>
      <c r="O209" s="104">
        <v>27</v>
      </c>
      <c r="P209" s="104">
        <f>N209-O209</f>
        <v>0</v>
      </c>
      <c r="Q209" s="107">
        <f t="shared" si="8"/>
        <v>17753895.950000018</v>
      </c>
      <c r="R209" s="108">
        <f>L209/H209</f>
        <v>648.97999335025997</v>
      </c>
    </row>
    <row r="210" spans="1:18" ht="24.6" customHeight="1" x14ac:dyDescent="0.7">
      <c r="A210" s="97">
        <v>1</v>
      </c>
      <c r="B210" s="98" t="s">
        <v>50</v>
      </c>
      <c r="C210" s="98" t="s">
        <v>292</v>
      </c>
      <c r="D210" s="98" t="s">
        <v>71</v>
      </c>
      <c r="E210" s="98" t="s">
        <v>30</v>
      </c>
      <c r="F210" s="98" t="s">
        <v>196</v>
      </c>
      <c r="G210" s="98" t="s">
        <v>293</v>
      </c>
      <c r="H210" s="99"/>
      <c r="I210" s="97"/>
      <c r="J210" s="100"/>
      <c r="K210" s="101"/>
      <c r="L210" s="102"/>
      <c r="M210" s="102"/>
      <c r="N210" s="98"/>
      <c r="O210" s="98"/>
      <c r="P210" s="98"/>
    </row>
    <row r="211" spans="1:18" ht="24.6" customHeight="1" x14ac:dyDescent="0.7">
      <c r="A211" s="97">
        <v>2</v>
      </c>
      <c r="B211" s="98" t="s">
        <v>50</v>
      </c>
      <c r="C211" s="98" t="s">
        <v>292</v>
      </c>
      <c r="D211" s="98" t="s">
        <v>71</v>
      </c>
      <c r="E211" s="98" t="s">
        <v>30</v>
      </c>
      <c r="F211" s="98" t="s">
        <v>166</v>
      </c>
      <c r="G211" s="98" t="s">
        <v>823</v>
      </c>
      <c r="H211" s="99">
        <v>3427</v>
      </c>
      <c r="I211" s="97">
        <v>3</v>
      </c>
      <c r="J211" s="100">
        <f>อุดรธานี!F37</f>
        <v>809673.97</v>
      </c>
      <c r="K211" s="101">
        <f>อุดรธานี!AK37</f>
        <v>864279.80999999994</v>
      </c>
      <c r="L211" s="101">
        <f>อุดรธานี!AL37</f>
        <v>2661615.5</v>
      </c>
      <c r="M211" s="101">
        <f>อุดรธานี!AM37</f>
        <v>2567506.75</v>
      </c>
      <c r="N211" s="98"/>
      <c r="O211" s="98"/>
      <c r="P211" s="98"/>
      <c r="Q211" s="90">
        <f t="shared" si="8"/>
        <v>94108.75</v>
      </c>
      <c r="R211" s="91">
        <f t="shared" si="9"/>
        <v>776.66049022468633</v>
      </c>
    </row>
    <row r="212" spans="1:18" ht="24.6" customHeight="1" x14ac:dyDescent="0.7">
      <c r="A212" s="97">
        <v>3</v>
      </c>
      <c r="B212" s="98" t="s">
        <v>50</v>
      </c>
      <c r="C212" s="98" t="s">
        <v>292</v>
      </c>
      <c r="D212" s="98" t="s">
        <v>71</v>
      </c>
      <c r="E212" s="98" t="s">
        <v>30</v>
      </c>
      <c r="F212" s="98" t="s">
        <v>166</v>
      </c>
      <c r="G212" s="98" t="s">
        <v>824</v>
      </c>
      <c r="H212" s="99">
        <v>4040</v>
      </c>
      <c r="I212" s="97">
        <v>3</v>
      </c>
      <c r="J212" s="100">
        <f>อุดรธานี!F38</f>
        <v>1598287.08</v>
      </c>
      <c r="K212" s="101">
        <f>อุดรธานี!AK38</f>
        <v>1697181.8100000003</v>
      </c>
      <c r="L212" s="101">
        <f>อุดรธานี!AL38</f>
        <v>3681815.9600000004</v>
      </c>
      <c r="M212" s="101">
        <f>อุดรธานี!AM38</f>
        <v>3017463.92</v>
      </c>
      <c r="N212" s="98"/>
      <c r="O212" s="98"/>
      <c r="P212" s="98"/>
      <c r="Q212" s="90">
        <f t="shared" si="8"/>
        <v>664352.0400000005</v>
      </c>
      <c r="R212" s="91">
        <f t="shared" si="9"/>
        <v>911.34058415841594</v>
      </c>
    </row>
    <row r="213" spans="1:18" ht="24.6" customHeight="1" x14ac:dyDescent="0.7">
      <c r="A213" s="97">
        <v>4</v>
      </c>
      <c r="B213" s="98" t="s">
        <v>50</v>
      </c>
      <c r="C213" s="98" t="s">
        <v>292</v>
      </c>
      <c r="D213" s="98" t="s">
        <v>71</v>
      </c>
      <c r="E213" s="98" t="s">
        <v>30</v>
      </c>
      <c r="F213" s="98" t="s">
        <v>166</v>
      </c>
      <c r="G213" s="98" t="s">
        <v>825</v>
      </c>
      <c r="H213" s="99">
        <v>3777</v>
      </c>
      <c r="I213" s="97">
        <v>3</v>
      </c>
      <c r="J213" s="100">
        <f>อุดรธานี!F39</f>
        <v>632892.56999999995</v>
      </c>
      <c r="K213" s="101">
        <f>อุดรธานี!AK39</f>
        <v>753707.96999999986</v>
      </c>
      <c r="L213" s="101">
        <f>อุดรธานี!AL39</f>
        <v>4549874.49</v>
      </c>
      <c r="M213" s="101">
        <f>อุดรธานี!AM39</f>
        <v>4240701.12</v>
      </c>
      <c r="N213" s="98"/>
      <c r="O213" s="98"/>
      <c r="P213" s="98"/>
      <c r="Q213" s="90">
        <f t="shared" si="8"/>
        <v>309173.37000000011</v>
      </c>
      <c r="R213" s="91">
        <f t="shared" si="9"/>
        <v>1204.6265528196982</v>
      </c>
    </row>
    <row r="214" spans="1:18" ht="24.6" customHeight="1" x14ac:dyDescent="0.7">
      <c r="A214" s="97">
        <v>5</v>
      </c>
      <c r="B214" s="98" t="s">
        <v>50</v>
      </c>
      <c r="C214" s="98" t="s">
        <v>292</v>
      </c>
      <c r="D214" s="98" t="s">
        <v>71</v>
      </c>
      <c r="E214" s="98" t="s">
        <v>30</v>
      </c>
      <c r="F214" s="98" t="s">
        <v>166</v>
      </c>
      <c r="G214" s="98" t="s">
        <v>826</v>
      </c>
      <c r="H214" s="99">
        <v>3629</v>
      </c>
      <c r="I214" s="97">
        <v>3</v>
      </c>
      <c r="J214" s="100">
        <f>อุดรธานี!F40</f>
        <v>839001.22</v>
      </c>
      <c r="K214" s="101">
        <f>อุดรธานี!AK40</f>
        <v>1070315.8800000001</v>
      </c>
      <c r="L214" s="101">
        <f>อุดรธานี!AL40</f>
        <v>3097089.43</v>
      </c>
      <c r="M214" s="101">
        <f>อุดรธานี!AM40</f>
        <v>2285982.6799999997</v>
      </c>
      <c r="N214" s="98"/>
      <c r="O214" s="98"/>
      <c r="P214" s="98"/>
      <c r="Q214" s="90">
        <f t="shared" si="8"/>
        <v>811106.75000000047</v>
      </c>
      <c r="R214" s="91">
        <f t="shared" si="9"/>
        <v>853.42778451364018</v>
      </c>
    </row>
    <row r="215" spans="1:18" ht="24.6" customHeight="1" x14ac:dyDescent="0.7">
      <c r="A215" s="97">
        <v>6</v>
      </c>
      <c r="B215" s="98" t="s">
        <v>50</v>
      </c>
      <c r="C215" s="98" t="s">
        <v>292</v>
      </c>
      <c r="D215" s="98" t="s">
        <v>71</v>
      </c>
      <c r="E215" s="98" t="s">
        <v>30</v>
      </c>
      <c r="F215" s="98" t="s">
        <v>166</v>
      </c>
      <c r="G215" s="98" t="s">
        <v>827</v>
      </c>
      <c r="H215" s="99">
        <v>7375</v>
      </c>
      <c r="I215" s="97">
        <v>5</v>
      </c>
      <c r="J215" s="100">
        <f>อุดรธานี!F41</f>
        <v>1583808.53</v>
      </c>
      <c r="K215" s="101">
        <f>อุดรธานี!AK41</f>
        <v>1779211.91</v>
      </c>
      <c r="L215" s="101">
        <f>อุดรธานี!AL41</f>
        <v>5268903.67</v>
      </c>
      <c r="M215" s="101">
        <f>อุดรธานี!AM41</f>
        <v>4312137.0299999993</v>
      </c>
      <c r="N215" s="98"/>
      <c r="O215" s="98"/>
      <c r="P215" s="98"/>
      <c r="Q215" s="90">
        <f t="shared" si="8"/>
        <v>956766.6400000006</v>
      </c>
      <c r="R215" s="91">
        <f t="shared" si="9"/>
        <v>714.42761627118648</v>
      </c>
    </row>
    <row r="216" spans="1:18" ht="24.6" customHeight="1" x14ac:dyDescent="0.7">
      <c r="A216" s="97">
        <v>7</v>
      </c>
      <c r="B216" s="98" t="s">
        <v>50</v>
      </c>
      <c r="C216" s="98" t="s">
        <v>292</v>
      </c>
      <c r="D216" s="98" t="s">
        <v>71</v>
      </c>
      <c r="E216" s="98" t="s">
        <v>30</v>
      </c>
      <c r="F216" s="98" t="s">
        <v>166</v>
      </c>
      <c r="G216" s="98" t="s">
        <v>828</v>
      </c>
      <c r="H216" s="99">
        <v>7220</v>
      </c>
      <c r="I216" s="97">
        <v>5</v>
      </c>
      <c r="J216" s="100">
        <f>อุดรธานี!F42</f>
        <v>1168014.3600000001</v>
      </c>
      <c r="K216" s="101">
        <f>อุดรธานี!AK42</f>
        <v>1254818.98</v>
      </c>
      <c r="L216" s="101">
        <f>อุดรธานี!AL42</f>
        <v>4314819.4399999995</v>
      </c>
      <c r="M216" s="101">
        <f>อุดรธานี!AM42</f>
        <v>4450213.33</v>
      </c>
      <c r="N216" s="98"/>
      <c r="O216" s="98"/>
      <c r="P216" s="98"/>
      <c r="Q216" s="90">
        <f t="shared" si="8"/>
        <v>-135393.8900000006</v>
      </c>
      <c r="R216" s="91">
        <f t="shared" si="9"/>
        <v>597.62042105263151</v>
      </c>
    </row>
    <row r="217" spans="1:18" ht="24.6" customHeight="1" x14ac:dyDescent="0.7">
      <c r="A217" s="97">
        <v>8</v>
      </c>
      <c r="B217" s="98" t="s">
        <v>50</v>
      </c>
      <c r="C217" s="98" t="s">
        <v>292</v>
      </c>
      <c r="D217" s="98" t="s">
        <v>71</v>
      </c>
      <c r="E217" s="98" t="s">
        <v>30</v>
      </c>
      <c r="F217" s="98" t="s">
        <v>166</v>
      </c>
      <c r="G217" s="98" t="s">
        <v>829</v>
      </c>
      <c r="H217" s="99">
        <v>2933</v>
      </c>
      <c r="I217" s="97">
        <v>2</v>
      </c>
      <c r="J217" s="100">
        <f>อุดรธานี!F43</f>
        <v>502591.61</v>
      </c>
      <c r="K217" s="101">
        <f>อุดรธานี!AK43</f>
        <v>573399.23</v>
      </c>
      <c r="L217" s="101">
        <f>อุดรธานี!AL43</f>
        <v>2222638.0400000005</v>
      </c>
      <c r="M217" s="101">
        <f>อุดรธานี!AM43</f>
        <v>2275765.71</v>
      </c>
      <c r="N217" s="98"/>
      <c r="O217" s="98"/>
      <c r="P217" s="98"/>
      <c r="Q217" s="90">
        <f t="shared" si="8"/>
        <v>-53127.66999999946</v>
      </c>
      <c r="R217" s="91">
        <f t="shared" si="9"/>
        <v>757.80362768496434</v>
      </c>
    </row>
    <row r="218" spans="1:18" ht="24.6" customHeight="1" x14ac:dyDescent="0.7">
      <c r="A218" s="97">
        <v>9</v>
      </c>
      <c r="B218" s="98" t="s">
        <v>50</v>
      </c>
      <c r="C218" s="98" t="s">
        <v>292</v>
      </c>
      <c r="D218" s="98" t="s">
        <v>71</v>
      </c>
      <c r="E218" s="98" t="s">
        <v>30</v>
      </c>
      <c r="F218" s="98" t="s">
        <v>166</v>
      </c>
      <c r="G218" s="98" t="s">
        <v>830</v>
      </c>
      <c r="H218" s="99">
        <v>3400</v>
      </c>
      <c r="I218" s="97">
        <v>3</v>
      </c>
      <c r="J218" s="100">
        <f>อุดรธานี!F44</f>
        <v>330835.71000000002</v>
      </c>
      <c r="K218" s="101">
        <f>อุดรธานี!AK44</f>
        <v>401887.53</v>
      </c>
      <c r="L218" s="101">
        <f>อุดรธานี!AL44</f>
        <v>3273192.8700000006</v>
      </c>
      <c r="M218" s="101">
        <f>อุดรธานี!AM44</f>
        <v>3157476.4499999997</v>
      </c>
      <c r="N218" s="98"/>
      <c r="O218" s="98"/>
      <c r="P218" s="98"/>
      <c r="Q218" s="90">
        <f t="shared" si="8"/>
        <v>115716.42000000086</v>
      </c>
      <c r="R218" s="91">
        <f t="shared" si="9"/>
        <v>962.70378529411778</v>
      </c>
    </row>
    <row r="219" spans="1:18" ht="24.6" customHeight="1" x14ac:dyDescent="0.7">
      <c r="A219" s="97">
        <v>10</v>
      </c>
      <c r="B219" s="98" t="s">
        <v>50</v>
      </c>
      <c r="C219" s="98" t="s">
        <v>292</v>
      </c>
      <c r="D219" s="98" t="s">
        <v>71</v>
      </c>
      <c r="E219" s="98" t="s">
        <v>30</v>
      </c>
      <c r="F219" s="98" t="s">
        <v>166</v>
      </c>
      <c r="G219" s="98" t="s">
        <v>831</v>
      </c>
      <c r="H219" s="99">
        <v>2041</v>
      </c>
      <c r="I219" s="97">
        <v>2</v>
      </c>
      <c r="J219" s="100">
        <f>อุดรธานี!F45</f>
        <v>633177.38</v>
      </c>
      <c r="K219" s="101">
        <f>อุดรธานี!AK45</f>
        <v>745108.45</v>
      </c>
      <c r="L219" s="101">
        <f>อุดรธานี!AL45</f>
        <v>2620799.9500000002</v>
      </c>
      <c r="M219" s="101">
        <f>อุดรธานี!AM45</f>
        <v>2369537.15</v>
      </c>
      <c r="N219" s="98"/>
      <c r="O219" s="98"/>
      <c r="P219" s="98"/>
      <c r="Q219" s="90">
        <f t="shared" si="8"/>
        <v>251262.80000000028</v>
      </c>
      <c r="R219" s="91">
        <f t="shared" si="9"/>
        <v>1284.0764086232241</v>
      </c>
    </row>
    <row r="220" spans="1:18" ht="24.6" customHeight="1" x14ac:dyDescent="0.7">
      <c r="A220" s="97">
        <v>11</v>
      </c>
      <c r="B220" s="98" t="s">
        <v>50</v>
      </c>
      <c r="C220" s="98" t="s">
        <v>292</v>
      </c>
      <c r="D220" s="98" t="s">
        <v>71</v>
      </c>
      <c r="E220" s="98" t="s">
        <v>30</v>
      </c>
      <c r="F220" s="98" t="s">
        <v>166</v>
      </c>
      <c r="G220" s="98" t="s">
        <v>832</v>
      </c>
      <c r="H220" s="99">
        <v>3738</v>
      </c>
      <c r="I220" s="97">
        <v>3</v>
      </c>
      <c r="J220" s="100">
        <f>อุดรธานี!F46</f>
        <v>985839.63</v>
      </c>
      <c r="K220" s="101">
        <f>อุดรธานี!AK46</f>
        <v>1016199.38</v>
      </c>
      <c r="L220" s="101">
        <f>อุดรธานี!AL46</f>
        <v>2419913.5399999996</v>
      </c>
      <c r="M220" s="101">
        <f>อุดรธานี!AM46</f>
        <v>2531658.0300000003</v>
      </c>
      <c r="N220" s="98"/>
      <c r="O220" s="98"/>
      <c r="P220" s="98"/>
      <c r="Q220" s="90">
        <f t="shared" si="8"/>
        <v>-111744.49000000069</v>
      </c>
      <c r="R220" s="91">
        <f t="shared" si="9"/>
        <v>647.38189941144981</v>
      </c>
    </row>
    <row r="221" spans="1:18" ht="24.6" customHeight="1" x14ac:dyDescent="0.7">
      <c r="A221" s="97">
        <v>12</v>
      </c>
      <c r="B221" s="98" t="s">
        <v>50</v>
      </c>
      <c r="C221" s="98" t="s">
        <v>292</v>
      </c>
      <c r="D221" s="98" t="s">
        <v>71</v>
      </c>
      <c r="E221" s="98" t="s">
        <v>30</v>
      </c>
      <c r="F221" s="98" t="s">
        <v>166</v>
      </c>
      <c r="G221" s="98" t="s">
        <v>833</v>
      </c>
      <c r="H221" s="99">
        <v>3574</v>
      </c>
      <c r="I221" s="97">
        <v>3</v>
      </c>
      <c r="J221" s="100">
        <f>อุดรธานี!F47</f>
        <v>1233116.43</v>
      </c>
      <c r="K221" s="101">
        <f>อุดรธานี!AK47</f>
        <v>1578363.7999999998</v>
      </c>
      <c r="L221" s="101">
        <f>อุดรธานี!AL47</f>
        <v>2899702.8499999996</v>
      </c>
      <c r="M221" s="101">
        <f>อุดรธานี!AM47</f>
        <v>2481253.64</v>
      </c>
      <c r="N221" s="98"/>
      <c r="O221" s="98"/>
      <c r="P221" s="98"/>
      <c r="Q221" s="90">
        <f t="shared" si="8"/>
        <v>418449.2099999995</v>
      </c>
      <c r="R221" s="91">
        <f t="shared" si="9"/>
        <v>811.3326385002797</v>
      </c>
    </row>
    <row r="222" spans="1:18" s="109" customFormat="1" ht="24.6" customHeight="1" x14ac:dyDescent="0.7">
      <c r="A222" s="103">
        <v>2</v>
      </c>
      <c r="B222" s="104" t="s">
        <v>50</v>
      </c>
      <c r="C222" s="104"/>
      <c r="D222" s="104"/>
      <c r="E222" s="104" t="s">
        <v>63</v>
      </c>
      <c r="F222" s="104"/>
      <c r="G222" s="104" t="s">
        <v>294</v>
      </c>
      <c r="H222" s="110">
        <f>SUM(H210:H221)</f>
        <v>45154</v>
      </c>
      <c r="I222" s="103"/>
      <c r="J222" s="106">
        <f>SUM(J210:J221)</f>
        <v>10317238.49</v>
      </c>
      <c r="K222" s="106">
        <f>SUM(K210:K221)</f>
        <v>11734474.75</v>
      </c>
      <c r="L222" s="106">
        <f>SUM(L210:L221)</f>
        <v>37010365.740000002</v>
      </c>
      <c r="M222" s="106">
        <f>SUM(M210:M221)</f>
        <v>33689695.809999995</v>
      </c>
      <c r="N222" s="104">
        <v>11</v>
      </c>
      <c r="O222" s="104">
        <v>11</v>
      </c>
      <c r="P222" s="104">
        <f>N222-O222</f>
        <v>0</v>
      </c>
      <c r="Q222" s="107">
        <f t="shared" si="8"/>
        <v>3320669.9300000072</v>
      </c>
      <c r="R222" s="108">
        <f>L222/H222</f>
        <v>819.64755591974142</v>
      </c>
    </row>
    <row r="223" spans="1:18" ht="24.6" customHeight="1" x14ac:dyDescent="0.7">
      <c r="A223" s="97">
        <v>1</v>
      </c>
      <c r="B223" s="98" t="s">
        <v>50</v>
      </c>
      <c r="C223" s="98" t="s">
        <v>17</v>
      </c>
      <c r="D223" s="98" t="s">
        <v>78</v>
      </c>
      <c r="E223" s="98" t="s">
        <v>18</v>
      </c>
      <c r="F223" s="98" t="s">
        <v>196</v>
      </c>
      <c r="G223" s="98" t="s">
        <v>295</v>
      </c>
      <c r="H223" s="99"/>
      <c r="I223" s="97"/>
      <c r="J223" s="100"/>
      <c r="K223" s="101"/>
      <c r="L223" s="102"/>
      <c r="M223" s="102"/>
      <c r="N223" s="98"/>
      <c r="O223" s="98"/>
      <c r="P223" s="98"/>
    </row>
    <row r="224" spans="1:18" ht="24.6" customHeight="1" x14ac:dyDescent="0.7">
      <c r="A224" s="97">
        <v>2</v>
      </c>
      <c r="B224" s="98" t="s">
        <v>50</v>
      </c>
      <c r="C224" s="98" t="s">
        <v>17</v>
      </c>
      <c r="D224" s="98" t="s">
        <v>78</v>
      </c>
      <c r="E224" s="98" t="s">
        <v>18</v>
      </c>
      <c r="F224" s="98" t="s">
        <v>166</v>
      </c>
      <c r="G224" s="98" t="s">
        <v>834</v>
      </c>
      <c r="H224" s="99">
        <v>3277</v>
      </c>
      <c r="I224" s="97">
        <v>3</v>
      </c>
      <c r="J224" s="100">
        <f>อุดรธานี!F48</f>
        <v>283999.5</v>
      </c>
      <c r="K224" s="101">
        <f>อุดรธานี!AK48</f>
        <v>586179.91999999993</v>
      </c>
      <c r="L224" s="101">
        <f>อุดรธานี!AL48</f>
        <v>2614509.29</v>
      </c>
      <c r="M224" s="101">
        <f>อุดรธานี!AM48</f>
        <v>2276183.15</v>
      </c>
      <c r="N224" s="98"/>
      <c r="O224" s="98"/>
      <c r="P224" s="98"/>
      <c r="Q224" s="90">
        <f t="shared" si="8"/>
        <v>338326.14000000013</v>
      </c>
      <c r="R224" s="91">
        <f t="shared" si="9"/>
        <v>797.83621910283796</v>
      </c>
    </row>
    <row r="225" spans="1:18" ht="24.6" customHeight="1" x14ac:dyDescent="0.7">
      <c r="A225" s="97">
        <v>3</v>
      </c>
      <c r="B225" s="98" t="s">
        <v>50</v>
      </c>
      <c r="C225" s="98" t="s">
        <v>17</v>
      </c>
      <c r="D225" s="98" t="s">
        <v>78</v>
      </c>
      <c r="E225" s="98" t="s">
        <v>18</v>
      </c>
      <c r="F225" s="98" t="s">
        <v>166</v>
      </c>
      <c r="G225" s="98" t="s">
        <v>835</v>
      </c>
      <c r="H225" s="99">
        <v>3411</v>
      </c>
      <c r="I225" s="97">
        <v>3</v>
      </c>
      <c r="J225" s="100">
        <f>อุดรธานี!F49</f>
        <v>526032.56999999995</v>
      </c>
      <c r="K225" s="101">
        <f>อุดรธานี!AK49</f>
        <v>619101.28999999992</v>
      </c>
      <c r="L225" s="101">
        <f>อุดรธานี!AL49</f>
        <v>3665532.1799999997</v>
      </c>
      <c r="M225" s="101">
        <f>อุดรธานี!AM49</f>
        <v>2951728.8699999996</v>
      </c>
      <c r="N225" s="98"/>
      <c r="O225" s="98"/>
      <c r="P225" s="98"/>
      <c r="Q225" s="90">
        <f t="shared" si="8"/>
        <v>713803.31</v>
      </c>
      <c r="R225" s="91">
        <f t="shared" si="9"/>
        <v>1074.6209850483729</v>
      </c>
    </row>
    <row r="226" spans="1:18" s="147" customFormat="1" ht="24.6" customHeight="1" x14ac:dyDescent="0.7">
      <c r="A226" s="142">
        <v>4</v>
      </c>
      <c r="B226" s="143" t="s">
        <v>50</v>
      </c>
      <c r="C226" s="143" t="s">
        <v>17</v>
      </c>
      <c r="D226" s="143" t="s">
        <v>78</v>
      </c>
      <c r="E226" s="143" t="s">
        <v>18</v>
      </c>
      <c r="F226" s="143" t="s">
        <v>166</v>
      </c>
      <c r="G226" s="143" t="s">
        <v>836</v>
      </c>
      <c r="H226" s="144">
        <v>2894</v>
      </c>
      <c r="I226" s="145">
        <v>2</v>
      </c>
      <c r="J226" s="100">
        <f>อุดรธานี!F50</f>
        <v>176863.66</v>
      </c>
      <c r="K226" s="101">
        <f>อุดรธานี!AK50</f>
        <v>224761.82</v>
      </c>
      <c r="L226" s="101">
        <f>อุดรธานี!AL50</f>
        <v>2328792.98</v>
      </c>
      <c r="M226" s="101">
        <f>อุดรธานี!AM50</f>
        <v>2043196.71</v>
      </c>
      <c r="N226" s="143"/>
      <c r="O226" s="143"/>
      <c r="P226" s="143"/>
      <c r="Q226" s="146">
        <f t="shared" si="8"/>
        <v>285596.27</v>
      </c>
      <c r="R226" s="146">
        <f t="shared" si="9"/>
        <v>804.69695231513481</v>
      </c>
    </row>
    <row r="227" spans="1:18" s="147" customFormat="1" ht="24.6" customHeight="1" x14ac:dyDescent="0.7">
      <c r="A227" s="142">
        <v>5</v>
      </c>
      <c r="B227" s="143" t="s">
        <v>50</v>
      </c>
      <c r="C227" s="143" t="s">
        <v>17</v>
      </c>
      <c r="D227" s="143" t="s">
        <v>78</v>
      </c>
      <c r="E227" s="143" t="s">
        <v>18</v>
      </c>
      <c r="F227" s="143" t="s">
        <v>166</v>
      </c>
      <c r="G227" s="143" t="s">
        <v>837</v>
      </c>
      <c r="H227" s="144">
        <v>2458</v>
      </c>
      <c r="I227" s="145">
        <v>2</v>
      </c>
      <c r="J227" s="100">
        <f>อุดรธานี!F51</f>
        <v>361751</v>
      </c>
      <c r="K227" s="101">
        <f>อุดรธานี!AK51</f>
        <v>550138.4</v>
      </c>
      <c r="L227" s="101">
        <f>อุดรธานี!AL51</f>
        <v>2867407.33</v>
      </c>
      <c r="M227" s="101">
        <f>อุดรธานี!AM51</f>
        <v>2555309.94</v>
      </c>
      <c r="N227" s="143"/>
      <c r="O227" s="143"/>
      <c r="P227" s="143"/>
      <c r="Q227" s="146">
        <f t="shared" si="8"/>
        <v>312097.39000000013</v>
      </c>
      <c r="R227" s="146">
        <f t="shared" si="9"/>
        <v>1166.5611594792515</v>
      </c>
    </row>
    <row r="228" spans="1:18" s="147" customFormat="1" ht="24.6" customHeight="1" x14ac:dyDescent="0.7">
      <c r="A228" s="142">
        <v>6</v>
      </c>
      <c r="B228" s="143" t="s">
        <v>50</v>
      </c>
      <c r="C228" s="143" t="s">
        <v>17</v>
      </c>
      <c r="D228" s="143" t="s">
        <v>78</v>
      </c>
      <c r="E228" s="143" t="s">
        <v>18</v>
      </c>
      <c r="F228" s="143" t="s">
        <v>166</v>
      </c>
      <c r="G228" s="143" t="s">
        <v>838</v>
      </c>
      <c r="H228" s="144">
        <v>5253</v>
      </c>
      <c r="I228" s="145">
        <v>4</v>
      </c>
      <c r="J228" s="100">
        <f>อุดรธานี!F52</f>
        <v>820732.34</v>
      </c>
      <c r="K228" s="101">
        <f>อุดรธานี!AK52</f>
        <v>1326179.79</v>
      </c>
      <c r="L228" s="101">
        <f>อุดรธานี!AL52</f>
        <v>4180047.9299999997</v>
      </c>
      <c r="M228" s="101">
        <f>อุดรธานี!AM52</f>
        <v>3277867.19</v>
      </c>
      <c r="N228" s="143"/>
      <c r="O228" s="143"/>
      <c r="P228" s="143"/>
      <c r="Q228" s="146">
        <f t="shared" si="8"/>
        <v>902180.73999999976</v>
      </c>
      <c r="R228" s="146">
        <f t="shared" si="9"/>
        <v>795.7448943460879</v>
      </c>
    </row>
    <row r="229" spans="1:18" s="154" customFormat="1" ht="24.6" customHeight="1" x14ac:dyDescent="0.7">
      <c r="A229" s="148">
        <v>7</v>
      </c>
      <c r="B229" s="149" t="s">
        <v>50</v>
      </c>
      <c r="C229" s="149" t="s">
        <v>17</v>
      </c>
      <c r="D229" s="149" t="s">
        <v>78</v>
      </c>
      <c r="E229" s="149" t="s">
        <v>18</v>
      </c>
      <c r="F229" s="149" t="s">
        <v>166</v>
      </c>
      <c r="G229" s="149" t="s">
        <v>839</v>
      </c>
      <c r="H229" s="144">
        <v>2165</v>
      </c>
      <c r="I229" s="148">
        <v>2</v>
      </c>
      <c r="J229" s="100">
        <f>อุดรธานี!F53</f>
        <v>397144.64</v>
      </c>
      <c r="K229" s="101">
        <f>อุดรธานี!AK53</f>
        <v>654802.08000000007</v>
      </c>
      <c r="L229" s="101">
        <f>อุดรธานี!AL53</f>
        <v>2908536.29</v>
      </c>
      <c r="M229" s="101">
        <f>อุดรธานี!AM53</f>
        <v>2591725.3199999998</v>
      </c>
      <c r="N229" s="149"/>
      <c r="O229" s="149"/>
      <c r="P229" s="149"/>
      <c r="Q229" s="152">
        <f t="shared" si="8"/>
        <v>316810.9700000002</v>
      </c>
      <c r="R229" s="153">
        <f t="shared" si="9"/>
        <v>1343.4347759815244</v>
      </c>
    </row>
    <row r="230" spans="1:18" s="154" customFormat="1" ht="24.6" customHeight="1" x14ac:dyDescent="0.7">
      <c r="A230" s="148">
        <v>8</v>
      </c>
      <c r="B230" s="149" t="s">
        <v>50</v>
      </c>
      <c r="C230" s="149" t="s">
        <v>17</v>
      </c>
      <c r="D230" s="149" t="s">
        <v>78</v>
      </c>
      <c r="E230" s="149" t="s">
        <v>18</v>
      </c>
      <c r="F230" s="149" t="s">
        <v>166</v>
      </c>
      <c r="G230" s="149" t="s">
        <v>840</v>
      </c>
      <c r="H230" s="144">
        <v>2520</v>
      </c>
      <c r="I230" s="148">
        <v>2</v>
      </c>
      <c r="J230" s="100">
        <f>อุดรธานี!F54</f>
        <v>389456.84</v>
      </c>
      <c r="K230" s="101">
        <f>อุดรธานี!AK54</f>
        <v>591230.02</v>
      </c>
      <c r="L230" s="101">
        <f>อุดรธานี!AL54</f>
        <v>3029844.86</v>
      </c>
      <c r="M230" s="101">
        <f>อุดรธานี!AM54</f>
        <v>2573933.91</v>
      </c>
      <c r="N230" s="149"/>
      <c r="O230" s="149"/>
      <c r="P230" s="149"/>
      <c r="Q230" s="152">
        <f t="shared" si="8"/>
        <v>455910.94999999972</v>
      </c>
      <c r="R230" s="153">
        <f t="shared" si="9"/>
        <v>1202.3193888888889</v>
      </c>
    </row>
    <row r="231" spans="1:18" s="147" customFormat="1" ht="24.6" customHeight="1" x14ac:dyDescent="0.7">
      <c r="A231" s="142">
        <v>9</v>
      </c>
      <c r="B231" s="143" t="s">
        <v>50</v>
      </c>
      <c r="C231" s="143" t="s">
        <v>17</v>
      </c>
      <c r="D231" s="143" t="s">
        <v>78</v>
      </c>
      <c r="E231" s="143" t="s">
        <v>18</v>
      </c>
      <c r="F231" s="143" t="s">
        <v>166</v>
      </c>
      <c r="G231" s="143" t="s">
        <v>841</v>
      </c>
      <c r="H231" s="144">
        <v>7151</v>
      </c>
      <c r="I231" s="145">
        <v>5</v>
      </c>
      <c r="J231" s="100">
        <f>อุดรธานี!F55</f>
        <v>1247369.6299999999</v>
      </c>
      <c r="K231" s="101">
        <f>อุดรธานี!AK55</f>
        <v>1574805.62</v>
      </c>
      <c r="L231" s="101">
        <f>อุดรธานี!AL55</f>
        <v>5469220.4199999999</v>
      </c>
      <c r="M231" s="101">
        <f>อุดรธานี!AM55</f>
        <v>4007539.96</v>
      </c>
      <c r="N231" s="143"/>
      <c r="O231" s="143"/>
      <c r="P231" s="143"/>
      <c r="Q231" s="146">
        <f t="shared" si="8"/>
        <v>1461680.46</v>
      </c>
      <c r="R231" s="146">
        <f t="shared" si="9"/>
        <v>764.81896517969517</v>
      </c>
    </row>
    <row r="232" spans="1:18" s="154" customFormat="1" ht="24.6" customHeight="1" x14ac:dyDescent="0.7">
      <c r="A232" s="148">
        <v>10</v>
      </c>
      <c r="B232" s="149" t="s">
        <v>50</v>
      </c>
      <c r="C232" s="149" t="s">
        <v>17</v>
      </c>
      <c r="D232" s="149" t="s">
        <v>78</v>
      </c>
      <c r="E232" s="149" t="s">
        <v>18</v>
      </c>
      <c r="F232" s="149" t="s">
        <v>166</v>
      </c>
      <c r="G232" s="149" t="s">
        <v>842</v>
      </c>
      <c r="H232" s="144">
        <v>6762</v>
      </c>
      <c r="I232" s="148">
        <v>5</v>
      </c>
      <c r="J232" s="100">
        <f>อุดรธานี!F56</f>
        <v>290439.06</v>
      </c>
      <c r="K232" s="101">
        <f>อุดรธานี!AK56</f>
        <v>397800.99</v>
      </c>
      <c r="L232" s="101">
        <f>อุดรธานี!AL56</f>
        <v>4099707.23</v>
      </c>
      <c r="M232" s="101">
        <f>อุดรธานี!AM56</f>
        <v>3614194.6300000004</v>
      </c>
      <c r="N232" s="149"/>
      <c r="O232" s="149"/>
      <c r="P232" s="149"/>
      <c r="Q232" s="152">
        <f t="shared" si="8"/>
        <v>485512.59999999963</v>
      </c>
      <c r="R232" s="153">
        <f t="shared" si="9"/>
        <v>606.28619195504291</v>
      </c>
    </row>
    <row r="233" spans="1:18" s="147" customFormat="1" ht="24.6" customHeight="1" x14ac:dyDescent="0.7">
      <c r="A233" s="142">
        <v>11</v>
      </c>
      <c r="B233" s="143" t="s">
        <v>50</v>
      </c>
      <c r="C233" s="143" t="s">
        <v>17</v>
      </c>
      <c r="D233" s="143" t="s">
        <v>78</v>
      </c>
      <c r="E233" s="143" t="s">
        <v>18</v>
      </c>
      <c r="F233" s="143" t="s">
        <v>166</v>
      </c>
      <c r="G233" s="143" t="s">
        <v>843</v>
      </c>
      <c r="H233" s="144">
        <v>3820</v>
      </c>
      <c r="I233" s="145">
        <v>3</v>
      </c>
      <c r="J233" s="100">
        <f>อุดรธานี!F57</f>
        <v>511661.99</v>
      </c>
      <c r="K233" s="101">
        <f>อุดรธานี!AK57</f>
        <v>1387342.13</v>
      </c>
      <c r="L233" s="101">
        <f>อุดรธานี!AL57</f>
        <v>2781188.1799999997</v>
      </c>
      <c r="M233" s="101">
        <f>อุดรธานี!AM57</f>
        <v>2585365.64</v>
      </c>
      <c r="N233" s="143"/>
      <c r="O233" s="143"/>
      <c r="P233" s="143"/>
      <c r="Q233" s="146">
        <f t="shared" si="8"/>
        <v>195822.53999999957</v>
      </c>
      <c r="R233" s="146">
        <f t="shared" si="9"/>
        <v>728.05973298429308</v>
      </c>
    </row>
    <row r="234" spans="1:18" s="147" customFormat="1" ht="24.6" customHeight="1" x14ac:dyDescent="0.7">
      <c r="A234" s="142">
        <v>12</v>
      </c>
      <c r="B234" s="143" t="s">
        <v>50</v>
      </c>
      <c r="C234" s="143" t="s">
        <v>17</v>
      </c>
      <c r="D234" s="143" t="s">
        <v>78</v>
      </c>
      <c r="E234" s="143" t="s">
        <v>18</v>
      </c>
      <c r="F234" s="143" t="s">
        <v>166</v>
      </c>
      <c r="G234" s="143" t="s">
        <v>844</v>
      </c>
      <c r="H234" s="144">
        <v>2779</v>
      </c>
      <c r="I234" s="145">
        <v>2</v>
      </c>
      <c r="J234" s="100">
        <f>อุดรธานี!F58</f>
        <v>333840.56</v>
      </c>
      <c r="K234" s="101">
        <f>อุดรธานี!AK58</f>
        <v>582736.88</v>
      </c>
      <c r="L234" s="101">
        <f>อุดรธานี!AL58</f>
        <v>2400162.19</v>
      </c>
      <c r="M234" s="101">
        <f>อุดรธานี!AM58</f>
        <v>2175980.73</v>
      </c>
      <c r="N234" s="143"/>
      <c r="O234" s="143"/>
      <c r="P234" s="143"/>
      <c r="Q234" s="146">
        <f t="shared" si="8"/>
        <v>224181.45999999996</v>
      </c>
      <c r="R234" s="146">
        <f t="shared" si="9"/>
        <v>863.67836991723641</v>
      </c>
    </row>
    <row r="235" spans="1:18" s="109" customFormat="1" ht="24.6" customHeight="1" x14ac:dyDescent="0.7">
      <c r="A235" s="103">
        <v>3</v>
      </c>
      <c r="B235" s="104" t="s">
        <v>50</v>
      </c>
      <c r="C235" s="104"/>
      <c r="D235" s="104"/>
      <c r="E235" s="104" t="s">
        <v>63</v>
      </c>
      <c r="F235" s="104"/>
      <c r="G235" s="104" t="s">
        <v>296</v>
      </c>
      <c r="H235" s="110">
        <f>SUM(H223:H234)</f>
        <v>42490</v>
      </c>
      <c r="I235" s="103"/>
      <c r="J235" s="106">
        <f>SUM(J223:J234)</f>
        <v>5339291.7899999991</v>
      </c>
      <c r="K235" s="106">
        <f>SUM(K223:K234)</f>
        <v>8495078.9400000013</v>
      </c>
      <c r="L235" s="106">
        <f>SUM(L223:L234)</f>
        <v>36344948.879999995</v>
      </c>
      <c r="M235" s="106">
        <f>SUM(M223:M234)</f>
        <v>30653026.050000001</v>
      </c>
      <c r="N235" s="104">
        <v>11</v>
      </c>
      <c r="O235" s="104">
        <v>11</v>
      </c>
      <c r="P235" s="104">
        <f>N235-O235</f>
        <v>0</v>
      </c>
      <c r="Q235" s="155">
        <f t="shared" si="8"/>
        <v>5691922.8299999945</v>
      </c>
      <c r="R235" s="108">
        <f>L235/H235</f>
        <v>855.37653283125428</v>
      </c>
    </row>
    <row r="236" spans="1:18" ht="24.6" customHeight="1" x14ac:dyDescent="0.7">
      <c r="A236" s="97">
        <v>1</v>
      </c>
      <c r="B236" s="98" t="s">
        <v>50</v>
      </c>
      <c r="C236" s="98" t="s">
        <v>19</v>
      </c>
      <c r="D236" s="98" t="s">
        <v>85</v>
      </c>
      <c r="E236" s="98" t="s">
        <v>20</v>
      </c>
      <c r="F236" s="98" t="s">
        <v>163</v>
      </c>
      <c r="G236" s="98" t="s">
        <v>297</v>
      </c>
      <c r="H236" s="99"/>
      <c r="I236" s="97"/>
      <c r="J236" s="100"/>
      <c r="K236" s="101"/>
      <c r="L236" s="102"/>
      <c r="M236" s="102"/>
      <c r="N236" s="98"/>
      <c r="O236" s="98"/>
      <c r="P236" s="98"/>
    </row>
    <row r="237" spans="1:18" s="117" customFormat="1" ht="24.6" customHeight="1" x14ac:dyDescent="0.7">
      <c r="A237" s="111">
        <v>2</v>
      </c>
      <c r="B237" s="112" t="s">
        <v>50</v>
      </c>
      <c r="C237" s="112" t="s">
        <v>19</v>
      </c>
      <c r="D237" s="112" t="s">
        <v>85</v>
      </c>
      <c r="E237" s="112" t="s">
        <v>20</v>
      </c>
      <c r="F237" s="112" t="s">
        <v>166</v>
      </c>
      <c r="G237" s="112" t="s">
        <v>845</v>
      </c>
      <c r="H237" s="113">
        <v>4680</v>
      </c>
      <c r="I237" s="111">
        <v>4</v>
      </c>
      <c r="J237" s="100">
        <f>อุดรธานี!F59</f>
        <v>2017635.55</v>
      </c>
      <c r="K237" s="101">
        <f>อุดรธานี!AK59</f>
        <v>2212273.9699999997</v>
      </c>
      <c r="L237" s="101">
        <f>อุดรธานี!AL59</f>
        <v>3276511.1399999997</v>
      </c>
      <c r="M237" s="101">
        <f>อุดรธานี!AM59</f>
        <v>2562807.62</v>
      </c>
      <c r="N237" s="156"/>
      <c r="O237" s="156"/>
      <c r="P237" s="156"/>
      <c r="Q237" s="115">
        <f t="shared" si="8"/>
        <v>713703.51999999955</v>
      </c>
      <c r="R237" s="116">
        <f t="shared" si="9"/>
        <v>700.10921794871786</v>
      </c>
    </row>
    <row r="238" spans="1:18" ht="24.6" customHeight="1" x14ac:dyDescent="0.7">
      <c r="A238" s="97">
        <v>3</v>
      </c>
      <c r="B238" s="98" t="s">
        <v>50</v>
      </c>
      <c r="C238" s="98" t="s">
        <v>19</v>
      </c>
      <c r="D238" s="98" t="s">
        <v>85</v>
      </c>
      <c r="E238" s="98" t="s">
        <v>20</v>
      </c>
      <c r="F238" s="98" t="s">
        <v>166</v>
      </c>
      <c r="G238" s="98" t="s">
        <v>846</v>
      </c>
      <c r="H238" s="99">
        <v>8548</v>
      </c>
      <c r="I238" s="97">
        <v>5</v>
      </c>
      <c r="J238" s="100">
        <f>อุดรธานี!F60</f>
        <v>2934726.86</v>
      </c>
      <c r="K238" s="101">
        <f>อุดรธานี!AK60</f>
        <v>3410124.9499999997</v>
      </c>
      <c r="L238" s="101">
        <f>อุดรธานี!AL60</f>
        <v>7380651.5399999991</v>
      </c>
      <c r="M238" s="101">
        <f>อุดรธานี!AM60</f>
        <v>6371707.1799999997</v>
      </c>
      <c r="N238" s="98"/>
      <c r="O238" s="98"/>
      <c r="P238" s="98"/>
      <c r="Q238" s="90">
        <f t="shared" si="8"/>
        <v>1008944.3599999994</v>
      </c>
      <c r="R238" s="91">
        <f t="shared" si="9"/>
        <v>863.43607159569478</v>
      </c>
    </row>
    <row r="239" spans="1:18" ht="24.6" customHeight="1" x14ac:dyDescent="0.7">
      <c r="A239" s="111">
        <v>4</v>
      </c>
      <c r="B239" s="98" t="s">
        <v>50</v>
      </c>
      <c r="C239" s="98" t="s">
        <v>19</v>
      </c>
      <c r="D239" s="98" t="s">
        <v>85</v>
      </c>
      <c r="E239" s="98" t="s">
        <v>20</v>
      </c>
      <c r="F239" s="98" t="s">
        <v>166</v>
      </c>
      <c r="G239" s="98" t="s">
        <v>847</v>
      </c>
      <c r="H239" s="99">
        <v>4511</v>
      </c>
      <c r="I239" s="97">
        <v>4</v>
      </c>
      <c r="J239" s="100">
        <f>อุดรธานี!F61</f>
        <v>733627.64</v>
      </c>
      <c r="K239" s="101">
        <f>อุดรธานี!AK61</f>
        <v>1665389.2200000002</v>
      </c>
      <c r="L239" s="101">
        <f>อุดรธานี!AL61</f>
        <v>3085653.1399999997</v>
      </c>
      <c r="M239" s="101">
        <f>อุดรธานี!AM61</f>
        <v>2407033.38</v>
      </c>
      <c r="N239" s="98"/>
      <c r="O239" s="98"/>
      <c r="P239" s="98"/>
      <c r="Q239" s="90">
        <f t="shared" si="8"/>
        <v>678619.75999999978</v>
      </c>
      <c r="R239" s="91">
        <f t="shared" si="9"/>
        <v>684.02862779871418</v>
      </c>
    </row>
    <row r="240" spans="1:18" ht="24.6" customHeight="1" x14ac:dyDescent="0.7">
      <c r="A240" s="97">
        <v>5</v>
      </c>
      <c r="B240" s="98" t="s">
        <v>50</v>
      </c>
      <c r="C240" s="98" t="s">
        <v>19</v>
      </c>
      <c r="D240" s="98" t="s">
        <v>85</v>
      </c>
      <c r="E240" s="98" t="s">
        <v>20</v>
      </c>
      <c r="F240" s="98" t="s">
        <v>166</v>
      </c>
      <c r="G240" s="98" t="s">
        <v>848</v>
      </c>
      <c r="H240" s="99">
        <v>3134</v>
      </c>
      <c r="I240" s="97">
        <v>3</v>
      </c>
      <c r="J240" s="100">
        <f>อุดรธานี!F62</f>
        <v>800863.73</v>
      </c>
      <c r="K240" s="101">
        <f>อุดรธานี!AK62</f>
        <v>919307.73</v>
      </c>
      <c r="L240" s="101">
        <f>อุดรธานี!AL62</f>
        <v>2901549.98</v>
      </c>
      <c r="M240" s="101">
        <f>อุดรธานี!AM62</f>
        <v>2403323.7299999995</v>
      </c>
      <c r="N240" s="98"/>
      <c r="O240" s="98"/>
      <c r="P240" s="98"/>
      <c r="Q240" s="90">
        <f t="shared" si="8"/>
        <v>498226.25000000047</v>
      </c>
      <c r="R240" s="91">
        <f t="shared" si="9"/>
        <v>925.82960433950223</v>
      </c>
    </row>
    <row r="241" spans="1:18" ht="24.6" customHeight="1" x14ac:dyDescent="0.7">
      <c r="A241" s="111">
        <v>6</v>
      </c>
      <c r="B241" s="98" t="s">
        <v>50</v>
      </c>
      <c r="C241" s="98" t="s">
        <v>19</v>
      </c>
      <c r="D241" s="98" t="s">
        <v>85</v>
      </c>
      <c r="E241" s="98" t="s">
        <v>20</v>
      </c>
      <c r="F241" s="98" t="s">
        <v>166</v>
      </c>
      <c r="G241" s="98" t="s">
        <v>849</v>
      </c>
      <c r="H241" s="99">
        <v>7157</v>
      </c>
      <c r="I241" s="97">
        <v>5</v>
      </c>
      <c r="J241" s="100">
        <f>อุดรธานี!F63</f>
        <v>1300903.58</v>
      </c>
      <c r="K241" s="101">
        <f>อุดรธานี!AK63</f>
        <v>1796378.43</v>
      </c>
      <c r="L241" s="101">
        <f>อุดรธานี!AL63</f>
        <v>3273434.82</v>
      </c>
      <c r="M241" s="101">
        <f>อุดรธานี!AM63</f>
        <v>2625473.3199999998</v>
      </c>
      <c r="N241" s="98"/>
      <c r="O241" s="98"/>
      <c r="P241" s="98"/>
      <c r="Q241" s="90">
        <f t="shared" si="8"/>
        <v>647961.5</v>
      </c>
      <c r="R241" s="91">
        <f t="shared" si="9"/>
        <v>457.37527176191139</v>
      </c>
    </row>
    <row r="242" spans="1:18" ht="24.6" customHeight="1" x14ac:dyDescent="0.7">
      <c r="A242" s="97">
        <v>7</v>
      </c>
      <c r="B242" s="98" t="s">
        <v>50</v>
      </c>
      <c r="C242" s="98" t="s">
        <v>19</v>
      </c>
      <c r="D242" s="98" t="s">
        <v>85</v>
      </c>
      <c r="E242" s="98" t="s">
        <v>20</v>
      </c>
      <c r="F242" s="98" t="s">
        <v>166</v>
      </c>
      <c r="G242" s="98" t="s">
        <v>850</v>
      </c>
      <c r="H242" s="99">
        <v>5769</v>
      </c>
      <c r="I242" s="97">
        <v>4</v>
      </c>
      <c r="J242" s="100">
        <f>อุดรธานี!F64</f>
        <v>946942.25</v>
      </c>
      <c r="K242" s="101">
        <f>อุดรธานี!AK64</f>
        <v>1458213.0299999998</v>
      </c>
      <c r="L242" s="101">
        <f>อุดรธานี!AL64</f>
        <v>4593540.59</v>
      </c>
      <c r="M242" s="101">
        <f>อุดรธานี!AM64</f>
        <v>3990313.75</v>
      </c>
      <c r="N242" s="98"/>
      <c r="O242" s="98"/>
      <c r="P242" s="98"/>
      <c r="Q242" s="90">
        <f t="shared" si="8"/>
        <v>603226.83999999985</v>
      </c>
      <c r="R242" s="91">
        <f t="shared" si="9"/>
        <v>796.24555208875017</v>
      </c>
    </row>
    <row r="243" spans="1:18" ht="24.6" customHeight="1" x14ac:dyDescent="0.7">
      <c r="A243" s="111">
        <v>8</v>
      </c>
      <c r="B243" s="98" t="s">
        <v>50</v>
      </c>
      <c r="C243" s="98" t="s">
        <v>19</v>
      </c>
      <c r="D243" s="98" t="s">
        <v>85</v>
      </c>
      <c r="E243" s="98" t="s">
        <v>20</v>
      </c>
      <c r="F243" s="98" t="s">
        <v>166</v>
      </c>
      <c r="G243" s="98" t="s">
        <v>852</v>
      </c>
      <c r="H243" s="99">
        <v>3401</v>
      </c>
      <c r="I243" s="97">
        <v>3</v>
      </c>
      <c r="J243" s="100">
        <f>อุดรธานี!F66</f>
        <v>684539.06</v>
      </c>
      <c r="K243" s="101">
        <f>อุดรธานี!AK66</f>
        <v>821824.28</v>
      </c>
      <c r="L243" s="101">
        <f>อุดรธานี!AL66</f>
        <v>2717214.54</v>
      </c>
      <c r="M243" s="101">
        <f>อุดรธานี!AM66</f>
        <v>2652653.5</v>
      </c>
      <c r="N243" s="98"/>
      <c r="O243" s="98"/>
      <c r="P243" s="98"/>
      <c r="Q243" s="90">
        <f t="shared" si="8"/>
        <v>64561.040000000037</v>
      </c>
      <c r="R243" s="91">
        <f t="shared" si="9"/>
        <v>798.9457630108792</v>
      </c>
    </row>
    <row r="244" spans="1:18" ht="24.6" customHeight="1" x14ac:dyDescent="0.7">
      <c r="A244" s="97">
        <v>9</v>
      </c>
      <c r="B244" s="98" t="s">
        <v>50</v>
      </c>
      <c r="C244" s="98" t="s">
        <v>19</v>
      </c>
      <c r="D244" s="98" t="s">
        <v>85</v>
      </c>
      <c r="E244" s="98" t="s">
        <v>20</v>
      </c>
      <c r="F244" s="98" t="s">
        <v>166</v>
      </c>
      <c r="G244" s="98" t="s">
        <v>853</v>
      </c>
      <c r="H244" s="99">
        <v>4701</v>
      </c>
      <c r="I244" s="97">
        <v>4</v>
      </c>
      <c r="J244" s="100">
        <f>อุดรธานี!F67</f>
        <v>437278.5</v>
      </c>
      <c r="K244" s="101">
        <f>อุดรธานี!AK67</f>
        <v>587284.77</v>
      </c>
      <c r="L244" s="101">
        <f>อุดรธานี!AL67</f>
        <v>2187400.23</v>
      </c>
      <c r="M244" s="101">
        <f>อุดรธานี!AM67</f>
        <v>2070475.22</v>
      </c>
      <c r="N244" s="98"/>
      <c r="O244" s="98"/>
      <c r="P244" s="98"/>
      <c r="Q244" s="90">
        <f t="shared" si="8"/>
        <v>116925.01000000001</v>
      </c>
      <c r="R244" s="91">
        <f t="shared" si="9"/>
        <v>465.30530312699426</v>
      </c>
    </row>
    <row r="245" spans="1:18" ht="24.6" customHeight="1" x14ac:dyDescent="0.7">
      <c r="A245" s="111">
        <v>10</v>
      </c>
      <c r="B245" s="98" t="s">
        <v>50</v>
      </c>
      <c r="C245" s="98" t="s">
        <v>19</v>
      </c>
      <c r="D245" s="98" t="s">
        <v>85</v>
      </c>
      <c r="E245" s="98" t="s">
        <v>20</v>
      </c>
      <c r="F245" s="98" t="s">
        <v>166</v>
      </c>
      <c r="G245" s="98" t="s">
        <v>854</v>
      </c>
      <c r="H245" s="99">
        <v>2949</v>
      </c>
      <c r="I245" s="97">
        <v>2</v>
      </c>
      <c r="J245" s="100">
        <f>อุดรธานี!F68</f>
        <v>355342.53</v>
      </c>
      <c r="K245" s="101">
        <f>อุดรธานี!AK67</f>
        <v>587284.77</v>
      </c>
      <c r="L245" s="101">
        <f>อุดรธานี!AL67</f>
        <v>2187400.23</v>
      </c>
      <c r="M245" s="101">
        <f>อุดรธานี!AM67</f>
        <v>2070475.22</v>
      </c>
      <c r="N245" s="98"/>
      <c r="O245" s="98"/>
      <c r="P245" s="98"/>
      <c r="Q245" s="90">
        <f t="shared" si="8"/>
        <v>116925.01000000001</v>
      </c>
      <c r="R245" s="91">
        <f t="shared" si="9"/>
        <v>741.74304170905395</v>
      </c>
    </row>
    <row r="246" spans="1:18" ht="24.6" customHeight="1" x14ac:dyDescent="0.7">
      <c r="A246" s="97">
        <v>11</v>
      </c>
      <c r="B246" s="98" t="s">
        <v>50</v>
      </c>
      <c r="C246" s="98" t="s">
        <v>19</v>
      </c>
      <c r="D246" s="98" t="s">
        <v>85</v>
      </c>
      <c r="E246" s="98" t="s">
        <v>20</v>
      </c>
      <c r="F246" s="98" t="s">
        <v>166</v>
      </c>
      <c r="G246" s="98" t="s">
        <v>855</v>
      </c>
      <c r="H246" s="99">
        <v>4403</v>
      </c>
      <c r="I246" s="97">
        <v>3</v>
      </c>
      <c r="J246" s="100">
        <f>อุดรธานี!F69</f>
        <v>411683.71</v>
      </c>
      <c r="K246" s="101">
        <f>อุดรธานี!AK68</f>
        <v>518082.57</v>
      </c>
      <c r="L246" s="101">
        <f>อุดรธานี!AL68</f>
        <v>2660282.5499999998</v>
      </c>
      <c r="M246" s="101">
        <f>อุดรธานี!AM68</f>
        <v>2292578.7600000002</v>
      </c>
      <c r="N246" s="98"/>
      <c r="O246" s="98"/>
      <c r="P246" s="98"/>
      <c r="Q246" s="90">
        <f t="shared" si="8"/>
        <v>367703.78999999957</v>
      </c>
      <c r="R246" s="91">
        <f t="shared" si="9"/>
        <v>604.19771746536446</v>
      </c>
    </row>
    <row r="247" spans="1:18" ht="24.6" customHeight="1" x14ac:dyDescent="0.7">
      <c r="A247" s="111">
        <v>12</v>
      </c>
      <c r="B247" s="98" t="s">
        <v>50</v>
      </c>
      <c r="C247" s="98" t="s">
        <v>19</v>
      </c>
      <c r="D247" s="98" t="s">
        <v>85</v>
      </c>
      <c r="E247" s="98" t="s">
        <v>20</v>
      </c>
      <c r="F247" s="98" t="s">
        <v>166</v>
      </c>
      <c r="G247" s="98" t="s">
        <v>856</v>
      </c>
      <c r="H247" s="99">
        <v>2617</v>
      </c>
      <c r="I247" s="97">
        <v>2</v>
      </c>
      <c r="J247" s="100">
        <f>อุดรธานี!F70</f>
        <v>710040.61</v>
      </c>
      <c r="K247" s="101">
        <f>อุดรธานี!AK69</f>
        <v>751886.75</v>
      </c>
      <c r="L247" s="101">
        <f>อุดรธานี!AL69</f>
        <v>3383117.59</v>
      </c>
      <c r="M247" s="101">
        <f>อุดรธานี!AM69</f>
        <v>2948906.1199999996</v>
      </c>
      <c r="N247" s="98"/>
      <c r="O247" s="98"/>
      <c r="P247" s="98"/>
      <c r="Q247" s="90">
        <f t="shared" si="8"/>
        <v>434211.4700000002</v>
      </c>
      <c r="R247" s="91">
        <f t="shared" si="9"/>
        <v>1292.7464998089415</v>
      </c>
    </row>
    <row r="248" spans="1:18" ht="24.6" customHeight="1" x14ac:dyDescent="0.7">
      <c r="A248" s="97">
        <v>13</v>
      </c>
      <c r="B248" s="98" t="s">
        <v>50</v>
      </c>
      <c r="C248" s="98" t="s">
        <v>19</v>
      </c>
      <c r="D248" s="98" t="s">
        <v>85</v>
      </c>
      <c r="E248" s="98" t="s">
        <v>20</v>
      </c>
      <c r="F248" s="98" t="s">
        <v>166</v>
      </c>
      <c r="G248" s="98" t="s">
        <v>857</v>
      </c>
      <c r="H248" s="99">
        <v>4428</v>
      </c>
      <c r="I248" s="97">
        <v>3</v>
      </c>
      <c r="J248" s="100">
        <f>อุดรธานี!F71</f>
        <v>696391.86</v>
      </c>
      <c r="K248" s="101">
        <f>อุดรธานี!AK70</f>
        <v>844533.23</v>
      </c>
      <c r="L248" s="101">
        <f>อุดรธานี!AL70</f>
        <v>2425173.9</v>
      </c>
      <c r="M248" s="101">
        <f>อุดรธานี!AM70</f>
        <v>2030225.7000000002</v>
      </c>
      <c r="N248" s="98"/>
      <c r="O248" s="98"/>
      <c r="P248" s="98"/>
      <c r="Q248" s="90">
        <f t="shared" si="8"/>
        <v>394948.19999999972</v>
      </c>
      <c r="R248" s="91">
        <f t="shared" si="9"/>
        <v>547.69058265582657</v>
      </c>
    </row>
    <row r="249" spans="1:18" ht="24.6" customHeight="1" x14ac:dyDescent="0.7">
      <c r="A249" s="111">
        <v>14</v>
      </c>
      <c r="B249" s="98" t="s">
        <v>50</v>
      </c>
      <c r="C249" s="98" t="s">
        <v>19</v>
      </c>
      <c r="D249" s="98" t="s">
        <v>85</v>
      </c>
      <c r="E249" s="98" t="s">
        <v>20</v>
      </c>
      <c r="F249" s="98" t="s">
        <v>166</v>
      </c>
      <c r="G249" s="98" t="s">
        <v>858</v>
      </c>
      <c r="H249" s="99">
        <v>2607</v>
      </c>
      <c r="I249" s="97">
        <v>2</v>
      </c>
      <c r="J249" s="100">
        <f>อุดรธานี!F72</f>
        <v>397361.76</v>
      </c>
      <c r="K249" s="101">
        <f>อุดรธานี!AK71</f>
        <v>821079.12</v>
      </c>
      <c r="L249" s="101">
        <f>อุดรธานี!AL71</f>
        <v>1715744.87</v>
      </c>
      <c r="M249" s="101">
        <f>อุดรธานี!AM71</f>
        <v>1440255.83</v>
      </c>
      <c r="N249" s="98"/>
      <c r="O249" s="98"/>
      <c r="P249" s="98"/>
      <c r="Q249" s="90">
        <f t="shared" si="8"/>
        <v>275489.04000000004</v>
      </c>
      <c r="R249" s="91">
        <f t="shared" si="9"/>
        <v>658.12998465669352</v>
      </c>
    </row>
    <row r="250" spans="1:18" ht="24.6" customHeight="1" x14ac:dyDescent="0.7">
      <c r="A250" s="97">
        <v>15</v>
      </c>
      <c r="B250" s="98" t="s">
        <v>50</v>
      </c>
      <c r="C250" s="98" t="s">
        <v>19</v>
      </c>
      <c r="D250" s="98" t="s">
        <v>85</v>
      </c>
      <c r="E250" s="98" t="s">
        <v>20</v>
      </c>
      <c r="F250" s="98" t="s">
        <v>166</v>
      </c>
      <c r="G250" s="98" t="s">
        <v>859</v>
      </c>
      <c r="H250" s="99">
        <v>5116</v>
      </c>
      <c r="I250" s="97">
        <v>4</v>
      </c>
      <c r="J250" s="100">
        <f>อุดรธานี!F73</f>
        <v>366903.1</v>
      </c>
      <c r="K250" s="101">
        <f>อุดรธานี!AK72</f>
        <v>946808.5199999999</v>
      </c>
      <c r="L250" s="101">
        <f>อุดรธานี!AL72</f>
        <v>2417247.21</v>
      </c>
      <c r="M250" s="101">
        <f>อุดรธานี!AM72</f>
        <v>2308124.81</v>
      </c>
      <c r="N250" s="98"/>
      <c r="O250" s="98"/>
      <c r="P250" s="98"/>
      <c r="Q250" s="90">
        <f t="shared" si="8"/>
        <v>109122.39999999991</v>
      </c>
      <c r="R250" s="91">
        <f t="shared" si="9"/>
        <v>472.48772673964032</v>
      </c>
    </row>
    <row r="251" spans="1:18" s="157" customFormat="1" ht="24.6" customHeight="1" x14ac:dyDescent="0.7">
      <c r="A251" s="111">
        <v>16</v>
      </c>
      <c r="B251" s="112" t="s">
        <v>50</v>
      </c>
      <c r="C251" s="112" t="s">
        <v>19</v>
      </c>
      <c r="D251" s="112" t="s">
        <v>85</v>
      </c>
      <c r="E251" s="112" t="s">
        <v>20</v>
      </c>
      <c r="F251" s="112" t="s">
        <v>166</v>
      </c>
      <c r="G251" s="112" t="s">
        <v>860</v>
      </c>
      <c r="H251" s="113">
        <v>5558</v>
      </c>
      <c r="I251" s="111">
        <v>4</v>
      </c>
      <c r="J251" s="100">
        <f>อุดรธานี!F74</f>
        <v>889241.31</v>
      </c>
      <c r="K251" s="101">
        <f>อุดรธานี!AK73</f>
        <v>1415994.6699999997</v>
      </c>
      <c r="L251" s="101">
        <f>อุดรธานี!AL73</f>
        <v>2722209.55</v>
      </c>
      <c r="M251" s="101">
        <f>อุดรธานี!AM73</f>
        <v>1906705.98</v>
      </c>
      <c r="N251" s="112"/>
      <c r="O251" s="112"/>
      <c r="P251" s="112"/>
      <c r="Q251" s="90">
        <f t="shared" si="8"/>
        <v>815503.56999999983</v>
      </c>
      <c r="R251" s="91">
        <f t="shared" si="9"/>
        <v>489.78221482547673</v>
      </c>
    </row>
    <row r="252" spans="1:18" ht="24.6" customHeight="1" x14ac:dyDescent="0.7">
      <c r="A252" s="97">
        <v>17</v>
      </c>
      <c r="B252" s="98" t="s">
        <v>50</v>
      </c>
      <c r="C252" s="98" t="s">
        <v>19</v>
      </c>
      <c r="D252" s="98" t="s">
        <v>85</v>
      </c>
      <c r="E252" s="98" t="s">
        <v>20</v>
      </c>
      <c r="F252" s="98" t="s">
        <v>166</v>
      </c>
      <c r="G252" s="98" t="s">
        <v>861</v>
      </c>
      <c r="H252" s="99">
        <v>2827</v>
      </c>
      <c r="I252" s="97">
        <v>2</v>
      </c>
      <c r="J252" s="100">
        <f>อุดรธานี!F75</f>
        <v>1129066.6399999999</v>
      </c>
      <c r="K252" s="101">
        <f>อุดรธานี!AK74</f>
        <v>1361559.75</v>
      </c>
      <c r="L252" s="101">
        <f>อุดรธานี!AL74</f>
        <v>2855996.8200000003</v>
      </c>
      <c r="M252" s="101">
        <f>อุดรธานี!AM74</f>
        <v>2203665.8699999996</v>
      </c>
      <c r="N252" s="98"/>
      <c r="O252" s="98"/>
      <c r="P252" s="98"/>
      <c r="Q252" s="90">
        <f t="shared" si="8"/>
        <v>652330.95000000065</v>
      </c>
      <c r="R252" s="91">
        <f t="shared" si="9"/>
        <v>1010.2570993986559</v>
      </c>
    </row>
    <row r="253" spans="1:18" s="109" customFormat="1" ht="24.6" customHeight="1" x14ac:dyDescent="0.7">
      <c r="A253" s="103">
        <v>4</v>
      </c>
      <c r="B253" s="104" t="s">
        <v>50</v>
      </c>
      <c r="C253" s="104"/>
      <c r="D253" s="104"/>
      <c r="E253" s="104" t="s">
        <v>63</v>
      </c>
      <c r="F253" s="104"/>
      <c r="G253" s="104" t="s">
        <v>298</v>
      </c>
      <c r="H253" s="110">
        <f>SUM(H236:H251)</f>
        <v>69579</v>
      </c>
      <c r="I253" s="103"/>
      <c r="J253" s="106">
        <f>SUM(J236:J252)</f>
        <v>14812548.689999999</v>
      </c>
      <c r="K253" s="106">
        <f>SUM(K236:K252)</f>
        <v>20118025.759999998</v>
      </c>
      <c r="L253" s="106">
        <f>SUM(L236:L252)</f>
        <v>49783128.699999988</v>
      </c>
      <c r="M253" s="106">
        <f>SUM(M236:M252)</f>
        <v>42284725.989999995</v>
      </c>
      <c r="N253" s="104">
        <v>16</v>
      </c>
      <c r="O253" s="104">
        <v>16</v>
      </c>
      <c r="P253" s="104">
        <f>N253-O253</f>
        <v>0</v>
      </c>
      <c r="Q253" s="107">
        <f t="shared" si="8"/>
        <v>7498402.7099999934</v>
      </c>
      <c r="R253" s="108">
        <f>L253/H253</f>
        <v>715.49071846390416</v>
      </c>
    </row>
    <row r="254" spans="1:18" ht="24.6" customHeight="1" x14ac:dyDescent="0.7">
      <c r="A254" s="97">
        <v>1</v>
      </c>
      <c r="B254" s="98" t="s">
        <v>50</v>
      </c>
      <c r="C254" s="98" t="s">
        <v>21</v>
      </c>
      <c r="D254" s="98" t="s">
        <v>99</v>
      </c>
      <c r="E254" s="98" t="s">
        <v>22</v>
      </c>
      <c r="F254" s="98" t="s">
        <v>196</v>
      </c>
      <c r="G254" s="98" t="s">
        <v>299</v>
      </c>
      <c r="H254" s="99"/>
      <c r="I254" s="97"/>
      <c r="J254" s="100"/>
      <c r="K254" s="101"/>
      <c r="L254" s="102"/>
      <c r="M254" s="102"/>
      <c r="N254" s="98"/>
      <c r="O254" s="98"/>
      <c r="P254" s="98"/>
    </row>
    <row r="255" spans="1:18" ht="24.6" customHeight="1" x14ac:dyDescent="0.7">
      <c r="A255" s="97">
        <v>2</v>
      </c>
      <c r="B255" s="98" t="s">
        <v>50</v>
      </c>
      <c r="C255" s="98" t="s">
        <v>21</v>
      </c>
      <c r="D255" s="98" t="s">
        <v>99</v>
      </c>
      <c r="E255" s="98" t="s">
        <v>22</v>
      </c>
      <c r="F255" s="98" t="s">
        <v>166</v>
      </c>
      <c r="G255" s="98" t="s">
        <v>862</v>
      </c>
      <c r="H255" s="99">
        <v>3712</v>
      </c>
      <c r="I255" s="97">
        <v>3</v>
      </c>
      <c r="J255" s="100">
        <f>อุดรธานี!F76</f>
        <v>350578.83</v>
      </c>
      <c r="K255" s="101">
        <f>อุดรธานี!AK76</f>
        <v>503940.48000000004</v>
      </c>
      <c r="L255" s="101">
        <f>อุดรธานี!AL76</f>
        <v>3436066.87</v>
      </c>
      <c r="M255" s="101">
        <f>อุดรธานี!AM76</f>
        <v>2878479</v>
      </c>
      <c r="N255" s="98"/>
      <c r="O255" s="98"/>
      <c r="P255" s="98"/>
      <c r="Q255" s="90">
        <f t="shared" si="8"/>
        <v>557587.87000000011</v>
      </c>
      <c r="R255" s="91">
        <f t="shared" si="9"/>
        <v>925.66456627155173</v>
      </c>
    </row>
    <row r="256" spans="1:18" ht="24.6" customHeight="1" x14ac:dyDescent="0.7">
      <c r="A256" s="97">
        <v>3</v>
      </c>
      <c r="B256" s="98" t="s">
        <v>50</v>
      </c>
      <c r="C256" s="98" t="s">
        <v>21</v>
      </c>
      <c r="D256" s="98" t="s">
        <v>99</v>
      </c>
      <c r="E256" s="98" t="s">
        <v>22</v>
      </c>
      <c r="F256" s="98" t="s">
        <v>166</v>
      </c>
      <c r="G256" s="98" t="s">
        <v>863</v>
      </c>
      <c r="H256" s="99">
        <v>4941</v>
      </c>
      <c r="I256" s="97">
        <v>4</v>
      </c>
      <c r="J256" s="100">
        <f>อุดรธานี!F77</f>
        <v>890822.83</v>
      </c>
      <c r="K256" s="101">
        <f>อุดรธานี!AK77</f>
        <v>1114653.56</v>
      </c>
      <c r="L256" s="101">
        <f>อุดรธานี!AL77</f>
        <v>4274611.49</v>
      </c>
      <c r="M256" s="101">
        <f>อุดรธานี!AM77</f>
        <v>3038123.02</v>
      </c>
      <c r="N256" s="98"/>
      <c r="O256" s="98"/>
      <c r="P256" s="98"/>
      <c r="Q256" s="90">
        <f t="shared" si="8"/>
        <v>1236488.4700000002</v>
      </c>
      <c r="R256" s="91">
        <f t="shared" si="9"/>
        <v>865.1308419348311</v>
      </c>
    </row>
    <row r="257" spans="1:18" ht="24.6" customHeight="1" x14ac:dyDescent="0.7">
      <c r="A257" s="97">
        <v>4</v>
      </c>
      <c r="B257" s="98" t="s">
        <v>50</v>
      </c>
      <c r="C257" s="98" t="s">
        <v>21</v>
      </c>
      <c r="D257" s="98" t="s">
        <v>99</v>
      </c>
      <c r="E257" s="98" t="s">
        <v>22</v>
      </c>
      <c r="F257" s="98" t="s">
        <v>166</v>
      </c>
      <c r="G257" s="98" t="s">
        <v>864</v>
      </c>
      <c r="H257" s="99">
        <v>3161</v>
      </c>
      <c r="I257" s="97">
        <v>3</v>
      </c>
      <c r="J257" s="100">
        <f>อุดรธานี!F78</f>
        <v>550502.02</v>
      </c>
      <c r="K257" s="101">
        <f>อุดรธานี!AK78</f>
        <v>114481.54000000004</v>
      </c>
      <c r="L257" s="101">
        <f>อุดรธานี!AL78</f>
        <v>2874364.7</v>
      </c>
      <c r="M257" s="101">
        <f>อุดรธานี!AM78</f>
        <v>2370088.23</v>
      </c>
      <c r="N257" s="98"/>
      <c r="O257" s="98"/>
      <c r="P257" s="98"/>
      <c r="Q257" s="90">
        <f t="shared" si="8"/>
        <v>504276.4700000002</v>
      </c>
      <c r="R257" s="91">
        <f t="shared" si="9"/>
        <v>909.32132236633981</v>
      </c>
    </row>
    <row r="258" spans="1:18" ht="24.6" customHeight="1" x14ac:dyDescent="0.7">
      <c r="A258" s="97">
        <v>5</v>
      </c>
      <c r="B258" s="98" t="s">
        <v>50</v>
      </c>
      <c r="C258" s="98" t="s">
        <v>21</v>
      </c>
      <c r="D258" s="98" t="s">
        <v>99</v>
      </c>
      <c r="E258" s="98" t="s">
        <v>22</v>
      </c>
      <c r="F258" s="98" t="s">
        <v>166</v>
      </c>
      <c r="G258" s="98" t="s">
        <v>865</v>
      </c>
      <c r="H258" s="99">
        <v>6087</v>
      </c>
      <c r="I258" s="97">
        <v>5</v>
      </c>
      <c r="J258" s="100">
        <f>อุดรธานี!F79</f>
        <v>22008.66</v>
      </c>
      <c r="K258" s="101">
        <f>อุดรธานี!AK79</f>
        <v>261899.16999999998</v>
      </c>
      <c r="L258" s="101">
        <f>อุดรธานี!AL79</f>
        <v>3455803.4</v>
      </c>
      <c r="M258" s="101">
        <f>อุดรธานี!AM79</f>
        <v>3416893.8200000003</v>
      </c>
      <c r="N258" s="98"/>
      <c r="O258" s="98"/>
      <c r="P258" s="98"/>
      <c r="Q258" s="90">
        <f t="shared" si="8"/>
        <v>38909.579999999609</v>
      </c>
      <c r="R258" s="91">
        <f t="shared" si="9"/>
        <v>567.73507474946609</v>
      </c>
    </row>
    <row r="259" spans="1:18" ht="24.6" customHeight="1" x14ac:dyDescent="0.7">
      <c r="A259" s="97">
        <v>6</v>
      </c>
      <c r="B259" s="98" t="s">
        <v>50</v>
      </c>
      <c r="C259" s="98" t="s">
        <v>21</v>
      </c>
      <c r="D259" s="98" t="s">
        <v>99</v>
      </c>
      <c r="E259" s="98" t="s">
        <v>22</v>
      </c>
      <c r="F259" s="98" t="s">
        <v>166</v>
      </c>
      <c r="G259" s="98" t="s">
        <v>866</v>
      </c>
      <c r="H259" s="99">
        <v>3252</v>
      </c>
      <c r="I259" s="97">
        <v>3</v>
      </c>
      <c r="J259" s="100">
        <f>อุดรธานี!F80</f>
        <v>275294.01</v>
      </c>
      <c r="K259" s="101">
        <f>อุดรธานี!AK80</f>
        <v>406030.05</v>
      </c>
      <c r="L259" s="101">
        <f>อุดรธานี!AL80</f>
        <v>2376960.8199999998</v>
      </c>
      <c r="M259" s="101">
        <f>อุดรธานี!AM80</f>
        <v>1855547.6800000002</v>
      </c>
      <c r="N259" s="98"/>
      <c r="O259" s="98"/>
      <c r="P259" s="98"/>
      <c r="Q259" s="90">
        <f t="shared" si="8"/>
        <v>521413.13999999966</v>
      </c>
      <c r="R259" s="91">
        <f t="shared" si="9"/>
        <v>730.92276137761371</v>
      </c>
    </row>
    <row r="260" spans="1:18" ht="24.6" customHeight="1" x14ac:dyDescent="0.7">
      <c r="A260" s="97">
        <v>7</v>
      </c>
      <c r="B260" s="98" t="s">
        <v>50</v>
      </c>
      <c r="C260" s="98" t="s">
        <v>21</v>
      </c>
      <c r="D260" s="98" t="s">
        <v>99</v>
      </c>
      <c r="E260" s="98" t="s">
        <v>22</v>
      </c>
      <c r="F260" s="98" t="s">
        <v>166</v>
      </c>
      <c r="G260" s="98" t="s">
        <v>867</v>
      </c>
      <c r="H260" s="99">
        <v>2430</v>
      </c>
      <c r="I260" s="97">
        <v>2</v>
      </c>
      <c r="J260" s="100">
        <f>อุดรธานี!F81</f>
        <v>357143.6</v>
      </c>
      <c r="K260" s="101">
        <f>อุดรธานี!AK81</f>
        <v>378890.20999999996</v>
      </c>
      <c r="L260" s="101">
        <f>อุดรธานี!AL81</f>
        <v>2653837.7599999998</v>
      </c>
      <c r="M260" s="101">
        <f>อุดรธานี!AM81</f>
        <v>2170173.1999999997</v>
      </c>
      <c r="N260" s="98"/>
      <c r="O260" s="98"/>
      <c r="P260" s="98"/>
      <c r="Q260" s="90">
        <f t="shared" si="8"/>
        <v>483664.56000000006</v>
      </c>
      <c r="R260" s="91">
        <f t="shared" si="9"/>
        <v>1092.1143045267488</v>
      </c>
    </row>
    <row r="261" spans="1:18" ht="24.6" customHeight="1" x14ac:dyDescent="0.7">
      <c r="A261" s="97">
        <v>8</v>
      </c>
      <c r="B261" s="98" t="s">
        <v>50</v>
      </c>
      <c r="C261" s="98" t="s">
        <v>21</v>
      </c>
      <c r="D261" s="98" t="s">
        <v>99</v>
      </c>
      <c r="E261" s="98" t="s">
        <v>22</v>
      </c>
      <c r="F261" s="98" t="s">
        <v>166</v>
      </c>
      <c r="G261" s="98" t="s">
        <v>868</v>
      </c>
      <c r="H261" s="99">
        <v>2703</v>
      </c>
      <c r="I261" s="97">
        <v>2</v>
      </c>
      <c r="J261" s="100">
        <f>อุดรธานี!F82</f>
        <v>143064.95999999999</v>
      </c>
      <c r="K261" s="101">
        <f>อุดรธานี!AK82</f>
        <v>53616.50999999998</v>
      </c>
      <c r="L261" s="101">
        <f>อุดรธานี!AL82</f>
        <v>3163901.79</v>
      </c>
      <c r="M261" s="101">
        <f>อุดรธานี!AM82</f>
        <v>2722992.31</v>
      </c>
      <c r="N261" s="98"/>
      <c r="O261" s="98"/>
      <c r="P261" s="98"/>
      <c r="Q261" s="90">
        <f t="shared" ref="Q261:Q324" si="10">L261-M261</f>
        <v>440909.48</v>
      </c>
      <c r="R261" s="91">
        <f t="shared" ref="R261:R324" si="11">L261/H261</f>
        <v>1170.5149056603773</v>
      </c>
    </row>
    <row r="262" spans="1:18" ht="24.6" customHeight="1" x14ac:dyDescent="0.7">
      <c r="A262" s="97">
        <v>9</v>
      </c>
      <c r="B262" s="98" t="s">
        <v>50</v>
      </c>
      <c r="C262" s="98" t="s">
        <v>21</v>
      </c>
      <c r="D262" s="98" t="s">
        <v>99</v>
      </c>
      <c r="E262" s="98" t="s">
        <v>22</v>
      </c>
      <c r="F262" s="98" t="s">
        <v>166</v>
      </c>
      <c r="G262" s="98" t="s">
        <v>869</v>
      </c>
      <c r="H262" s="99">
        <v>1657</v>
      </c>
      <c r="I262" s="97">
        <v>2</v>
      </c>
      <c r="J262" s="100">
        <f>อุดรธานี!F83</f>
        <v>100756.12</v>
      </c>
      <c r="K262" s="101">
        <f>อุดรธานี!AK83</f>
        <v>277203.27</v>
      </c>
      <c r="L262" s="101">
        <f>อุดรธานี!AL83</f>
        <v>2396795.9300000002</v>
      </c>
      <c r="M262" s="101">
        <f>อุดรธานี!AM83</f>
        <v>1838272.38</v>
      </c>
      <c r="N262" s="98"/>
      <c r="O262" s="98"/>
      <c r="P262" s="98"/>
      <c r="Q262" s="90">
        <f t="shared" si="10"/>
        <v>558523.55000000028</v>
      </c>
      <c r="R262" s="91">
        <f t="shared" si="11"/>
        <v>1446.4670669885336</v>
      </c>
    </row>
    <row r="263" spans="1:18" ht="24.6" customHeight="1" x14ac:dyDescent="0.7">
      <c r="A263" s="97">
        <v>10</v>
      </c>
      <c r="B263" s="98" t="s">
        <v>50</v>
      </c>
      <c r="C263" s="98" t="s">
        <v>21</v>
      </c>
      <c r="D263" s="98" t="s">
        <v>99</v>
      </c>
      <c r="E263" s="98" t="s">
        <v>22</v>
      </c>
      <c r="F263" s="98" t="s">
        <v>166</v>
      </c>
      <c r="G263" s="98" t="s">
        <v>870</v>
      </c>
      <c r="H263" s="99">
        <v>2487</v>
      </c>
      <c r="I263" s="97">
        <v>2</v>
      </c>
      <c r="J263" s="100">
        <f>อุดรธานี!F84</f>
        <v>271185.59999999998</v>
      </c>
      <c r="K263" s="101">
        <f>อุดรธานี!AK84</f>
        <v>330783.19999999995</v>
      </c>
      <c r="L263" s="101">
        <f>อุดรธานี!AL84</f>
        <v>1915547.26</v>
      </c>
      <c r="M263" s="101">
        <f>อุดรธานี!AM84</f>
        <v>1573526.6700000002</v>
      </c>
      <c r="N263" s="98"/>
      <c r="O263" s="98"/>
      <c r="P263" s="98"/>
      <c r="Q263" s="90">
        <f t="shared" si="10"/>
        <v>342020.58999999985</v>
      </c>
      <c r="R263" s="91">
        <f t="shared" si="11"/>
        <v>770.22406915963006</v>
      </c>
    </row>
    <row r="264" spans="1:18" s="109" customFormat="1" ht="24.6" customHeight="1" x14ac:dyDescent="0.7">
      <c r="A264" s="103">
        <v>5</v>
      </c>
      <c r="B264" s="104" t="s">
        <v>50</v>
      </c>
      <c r="C264" s="104"/>
      <c r="D264" s="104"/>
      <c r="E264" s="104" t="s">
        <v>63</v>
      </c>
      <c r="F264" s="104"/>
      <c r="G264" s="104" t="s">
        <v>300</v>
      </c>
      <c r="H264" s="110">
        <f>SUM(H246:H262)</f>
        <v>125078</v>
      </c>
      <c r="I264" s="103"/>
      <c r="J264" s="106">
        <f>SUM(J254:J263)</f>
        <v>2961356.63</v>
      </c>
      <c r="K264" s="106">
        <f>SUM(K254:K263)</f>
        <v>3441497.9899999993</v>
      </c>
      <c r="L264" s="106">
        <f>SUM(L254:L263)</f>
        <v>26547890.02</v>
      </c>
      <c r="M264" s="106">
        <f>SUM(M254:M263)</f>
        <v>21864096.309999999</v>
      </c>
      <c r="N264" s="104">
        <v>9</v>
      </c>
      <c r="O264" s="104">
        <v>9</v>
      </c>
      <c r="P264" s="104">
        <f>N264-O264</f>
        <v>0</v>
      </c>
      <c r="Q264" s="107">
        <f t="shared" si="10"/>
        <v>4683793.7100000009</v>
      </c>
      <c r="R264" s="108">
        <f>L264/H264</f>
        <v>212.25067573833928</v>
      </c>
    </row>
    <row r="265" spans="1:18" ht="24.6" customHeight="1" x14ac:dyDescent="0.7">
      <c r="A265" s="97">
        <v>1</v>
      </c>
      <c r="B265" s="98" t="s">
        <v>50</v>
      </c>
      <c r="C265" s="98" t="s">
        <v>301</v>
      </c>
      <c r="D265" s="98" t="s">
        <v>106</v>
      </c>
      <c r="E265" s="98" t="s">
        <v>32</v>
      </c>
      <c r="F265" s="98" t="s">
        <v>196</v>
      </c>
      <c r="G265" s="98" t="s">
        <v>302</v>
      </c>
      <c r="H265" s="99"/>
      <c r="I265" s="97"/>
      <c r="J265" s="100"/>
      <c r="K265" s="101"/>
      <c r="L265" s="102"/>
      <c r="M265" s="102"/>
      <c r="N265" s="98"/>
      <c r="O265" s="98"/>
      <c r="P265" s="98"/>
    </row>
    <row r="266" spans="1:18" ht="24.6" customHeight="1" x14ac:dyDescent="0.7">
      <c r="A266" s="97">
        <v>2</v>
      </c>
      <c r="B266" s="98" t="s">
        <v>50</v>
      </c>
      <c r="C266" s="98" t="s">
        <v>301</v>
      </c>
      <c r="D266" s="98" t="s">
        <v>106</v>
      </c>
      <c r="E266" s="98" t="s">
        <v>32</v>
      </c>
      <c r="F266" s="98" t="s">
        <v>166</v>
      </c>
      <c r="G266" s="98" t="s">
        <v>871</v>
      </c>
      <c r="H266" s="99">
        <v>3840</v>
      </c>
      <c r="I266" s="97">
        <v>3</v>
      </c>
      <c r="J266" s="100">
        <f>อุดรธานี!F85</f>
        <v>786006.26</v>
      </c>
      <c r="K266" s="101">
        <f>อุดรธานี!AK85</f>
        <v>885279.56</v>
      </c>
      <c r="L266" s="101">
        <f>อุดรธานี!AL85</f>
        <v>2092404.3199999998</v>
      </c>
      <c r="M266" s="101">
        <f>อุดรธานี!AM85</f>
        <v>2317832.9699999997</v>
      </c>
      <c r="N266" s="98"/>
      <c r="O266" s="98"/>
      <c r="P266" s="98"/>
      <c r="Q266" s="90">
        <f t="shared" si="10"/>
        <v>-225428.64999999991</v>
      </c>
      <c r="R266" s="91">
        <f t="shared" si="11"/>
        <v>544.89695833333326</v>
      </c>
    </row>
    <row r="267" spans="1:18" ht="24.6" customHeight="1" x14ac:dyDescent="0.7">
      <c r="A267" s="97">
        <v>3</v>
      </c>
      <c r="B267" s="98" t="s">
        <v>50</v>
      </c>
      <c r="C267" s="98" t="s">
        <v>301</v>
      </c>
      <c r="D267" s="98" t="s">
        <v>106</v>
      </c>
      <c r="E267" s="98" t="s">
        <v>32</v>
      </c>
      <c r="F267" s="98" t="s">
        <v>166</v>
      </c>
      <c r="G267" s="98" t="s">
        <v>872</v>
      </c>
      <c r="H267" s="99">
        <v>7884</v>
      </c>
      <c r="I267" s="97">
        <v>5</v>
      </c>
      <c r="J267" s="100">
        <f>อุดรธานี!F86</f>
        <v>3221438.79</v>
      </c>
      <c r="K267" s="101">
        <f>อุดรธานี!AK86</f>
        <v>2711072.6900000004</v>
      </c>
      <c r="L267" s="101">
        <f>อุดรธานี!AL86</f>
        <v>4829533.88</v>
      </c>
      <c r="M267" s="101">
        <f>อุดรธานี!AM86</f>
        <v>4880842.83</v>
      </c>
      <c r="N267" s="98"/>
      <c r="O267" s="98"/>
      <c r="P267" s="98"/>
      <c r="Q267" s="90">
        <f t="shared" si="10"/>
        <v>-51308.950000000186</v>
      </c>
      <c r="R267" s="91">
        <f t="shared" si="11"/>
        <v>612.57405885337391</v>
      </c>
    </row>
    <row r="268" spans="1:18" ht="24.6" customHeight="1" x14ac:dyDescent="0.7">
      <c r="A268" s="97">
        <v>4</v>
      </c>
      <c r="B268" s="98" t="s">
        <v>50</v>
      </c>
      <c r="C268" s="98" t="s">
        <v>301</v>
      </c>
      <c r="D268" s="98" t="s">
        <v>106</v>
      </c>
      <c r="E268" s="98" t="s">
        <v>32</v>
      </c>
      <c r="F268" s="98" t="s">
        <v>166</v>
      </c>
      <c r="G268" s="98" t="s">
        <v>873</v>
      </c>
      <c r="H268" s="99">
        <v>7845</v>
      </c>
      <c r="I268" s="97">
        <v>5</v>
      </c>
      <c r="J268" s="100">
        <f>อุดรธานี!F87</f>
        <v>1877107.88</v>
      </c>
      <c r="K268" s="101">
        <f>อุดรธานี!AK87</f>
        <v>1831561.5299999998</v>
      </c>
      <c r="L268" s="101">
        <f>อุดรธานี!AL87</f>
        <v>3582129.8499999996</v>
      </c>
      <c r="M268" s="101">
        <f>อุดรธานี!AM87</f>
        <v>3721637.52</v>
      </c>
      <c r="N268" s="98"/>
      <c r="O268" s="98"/>
      <c r="P268" s="98"/>
      <c r="Q268" s="90">
        <f t="shared" si="10"/>
        <v>-139507.67000000039</v>
      </c>
      <c r="R268" s="91">
        <f t="shared" si="11"/>
        <v>456.6131102613129</v>
      </c>
    </row>
    <row r="269" spans="1:18" ht="24.6" customHeight="1" x14ac:dyDescent="0.7">
      <c r="A269" s="97">
        <v>5</v>
      </c>
      <c r="B269" s="98" t="s">
        <v>50</v>
      </c>
      <c r="C269" s="98" t="s">
        <v>301</v>
      </c>
      <c r="D269" s="98" t="s">
        <v>106</v>
      </c>
      <c r="E269" s="98" t="s">
        <v>32</v>
      </c>
      <c r="F269" s="98" t="s">
        <v>166</v>
      </c>
      <c r="G269" s="98" t="s">
        <v>874</v>
      </c>
      <c r="H269" s="99">
        <v>6347</v>
      </c>
      <c r="I269" s="97">
        <v>5</v>
      </c>
      <c r="J269" s="100">
        <f>อุดรธานี!F88</f>
        <v>1700232.54</v>
      </c>
      <c r="K269" s="101">
        <f>อุดรธานี!AK88</f>
        <v>1931518.2000000002</v>
      </c>
      <c r="L269" s="101">
        <f>อุดรธานี!AL88</f>
        <v>3966614.31</v>
      </c>
      <c r="M269" s="101">
        <f>อุดรธานี!AM88</f>
        <v>3391218.79</v>
      </c>
      <c r="N269" s="98"/>
      <c r="O269" s="98"/>
      <c r="P269" s="98"/>
      <c r="Q269" s="90">
        <f t="shared" si="10"/>
        <v>575395.52</v>
      </c>
      <c r="R269" s="91">
        <f t="shared" si="11"/>
        <v>624.95892705215067</v>
      </c>
    </row>
    <row r="270" spans="1:18" ht="24.6" customHeight="1" x14ac:dyDescent="0.7">
      <c r="A270" s="97">
        <v>6</v>
      </c>
      <c r="B270" s="98" t="s">
        <v>50</v>
      </c>
      <c r="C270" s="98" t="s">
        <v>301</v>
      </c>
      <c r="D270" s="98" t="s">
        <v>106</v>
      </c>
      <c r="E270" s="98" t="s">
        <v>32</v>
      </c>
      <c r="F270" s="98" t="s">
        <v>166</v>
      </c>
      <c r="G270" s="98" t="s">
        <v>875</v>
      </c>
      <c r="H270" s="99">
        <v>4084</v>
      </c>
      <c r="I270" s="97">
        <v>3</v>
      </c>
      <c r="J270" s="100">
        <f>อุดรธานี!F89</f>
        <v>1549824.7</v>
      </c>
      <c r="K270" s="101">
        <f>อุดรธานี!AK89</f>
        <v>1506794.6099999999</v>
      </c>
      <c r="L270" s="101">
        <f>อุดรธานี!AL89</f>
        <v>3031411.98</v>
      </c>
      <c r="M270" s="101">
        <f>อุดรธานี!AM89</f>
        <v>2106760.23</v>
      </c>
      <c r="N270" s="98"/>
      <c r="O270" s="98"/>
      <c r="P270" s="98"/>
      <c r="Q270" s="90">
        <f t="shared" si="10"/>
        <v>924651.75</v>
      </c>
      <c r="R270" s="91">
        <f t="shared" si="11"/>
        <v>742.26542115572965</v>
      </c>
    </row>
    <row r="271" spans="1:18" ht="24.6" customHeight="1" x14ac:dyDescent="0.7">
      <c r="A271" s="97">
        <v>7</v>
      </c>
      <c r="B271" s="98" t="s">
        <v>50</v>
      </c>
      <c r="C271" s="98" t="s">
        <v>301</v>
      </c>
      <c r="D271" s="98" t="s">
        <v>106</v>
      </c>
      <c r="E271" s="98" t="s">
        <v>32</v>
      </c>
      <c r="F271" s="98" t="s">
        <v>166</v>
      </c>
      <c r="G271" s="98" t="s">
        <v>876</v>
      </c>
      <c r="H271" s="99">
        <v>8111</v>
      </c>
      <c r="I271" s="97">
        <v>5</v>
      </c>
      <c r="J271" s="100">
        <f>อุดรธานี!F90</f>
        <v>2312808.92</v>
      </c>
      <c r="K271" s="101">
        <f>อุดรธานี!AK90</f>
        <v>2459484.41</v>
      </c>
      <c r="L271" s="101">
        <f>อุดรธานี!AL90</f>
        <v>4171830.5</v>
      </c>
      <c r="M271" s="101">
        <f>อุดรธานี!AM90</f>
        <v>3909553.92</v>
      </c>
      <c r="N271" s="98"/>
      <c r="O271" s="98"/>
      <c r="P271" s="98"/>
      <c r="Q271" s="90">
        <f t="shared" si="10"/>
        <v>262276.58000000007</v>
      </c>
      <c r="R271" s="91">
        <f t="shared" si="11"/>
        <v>514.34231290839602</v>
      </c>
    </row>
    <row r="272" spans="1:18" ht="24.6" customHeight="1" x14ac:dyDescent="0.7">
      <c r="A272" s="97">
        <v>8</v>
      </c>
      <c r="B272" s="98" t="s">
        <v>50</v>
      </c>
      <c r="C272" s="98" t="s">
        <v>301</v>
      </c>
      <c r="D272" s="98" t="s">
        <v>106</v>
      </c>
      <c r="E272" s="98" t="s">
        <v>32</v>
      </c>
      <c r="F272" s="98" t="s">
        <v>166</v>
      </c>
      <c r="G272" s="98" t="s">
        <v>877</v>
      </c>
      <c r="H272" s="99">
        <v>4084</v>
      </c>
      <c r="I272" s="97">
        <v>3</v>
      </c>
      <c r="J272" s="100">
        <f>อุดรธานี!F91</f>
        <v>953059.22</v>
      </c>
      <c r="K272" s="101">
        <f>อุดรธานี!AK91</f>
        <v>888077.59999999986</v>
      </c>
      <c r="L272" s="101">
        <f>อุดรธานี!AL91</f>
        <v>2406731.21</v>
      </c>
      <c r="M272" s="101">
        <f>อุดรธานี!AM91</f>
        <v>2418026.2999999998</v>
      </c>
      <c r="N272" s="98"/>
      <c r="O272" s="98"/>
      <c r="P272" s="98"/>
      <c r="Q272" s="90">
        <f t="shared" si="10"/>
        <v>-11295.089999999851</v>
      </c>
      <c r="R272" s="91">
        <f t="shared" si="11"/>
        <v>589.30734818805092</v>
      </c>
    </row>
    <row r="273" spans="1:18" ht="24.6" customHeight="1" x14ac:dyDescent="0.7">
      <c r="A273" s="97">
        <v>9</v>
      </c>
      <c r="B273" s="98" t="s">
        <v>50</v>
      </c>
      <c r="C273" s="98" t="s">
        <v>301</v>
      </c>
      <c r="D273" s="98" t="s">
        <v>106</v>
      </c>
      <c r="E273" s="98" t="s">
        <v>32</v>
      </c>
      <c r="F273" s="98" t="s">
        <v>166</v>
      </c>
      <c r="G273" s="98" t="s">
        <v>878</v>
      </c>
      <c r="H273" s="99">
        <v>6194</v>
      </c>
      <c r="I273" s="97">
        <v>5</v>
      </c>
      <c r="J273" s="100">
        <f>อุดรธานี!F92</f>
        <v>1854294.04</v>
      </c>
      <c r="K273" s="101">
        <f>อุดรธานี!AK92</f>
        <v>1687153.26</v>
      </c>
      <c r="L273" s="101">
        <f>อุดรธานี!AL92</f>
        <v>4438861.82</v>
      </c>
      <c r="M273" s="101">
        <f>อุดรธานี!AM92</f>
        <v>3953409.66</v>
      </c>
      <c r="N273" s="98"/>
      <c r="O273" s="98"/>
      <c r="P273" s="98"/>
      <c r="Q273" s="90">
        <f t="shared" si="10"/>
        <v>485452.16000000015</v>
      </c>
      <c r="R273" s="91">
        <f t="shared" si="11"/>
        <v>716.63897642880215</v>
      </c>
    </row>
    <row r="274" spans="1:18" ht="24.6" customHeight="1" x14ac:dyDescent="0.7">
      <c r="A274" s="97">
        <v>10</v>
      </c>
      <c r="B274" s="98" t="s">
        <v>50</v>
      </c>
      <c r="C274" s="98" t="s">
        <v>301</v>
      </c>
      <c r="D274" s="98" t="s">
        <v>106</v>
      </c>
      <c r="E274" s="98" t="s">
        <v>32</v>
      </c>
      <c r="F274" s="98" t="s">
        <v>166</v>
      </c>
      <c r="G274" s="98" t="s">
        <v>879</v>
      </c>
      <c r="H274" s="99">
        <v>4841</v>
      </c>
      <c r="I274" s="97">
        <v>4</v>
      </c>
      <c r="J274" s="100">
        <f>อุดรธานี!F93</f>
        <v>674982.7</v>
      </c>
      <c r="K274" s="101">
        <f>อุดรธานี!AK93</f>
        <v>491742.98</v>
      </c>
      <c r="L274" s="101">
        <f>อุดรธานี!AL93</f>
        <v>3819820.7699999996</v>
      </c>
      <c r="M274" s="101">
        <f>อุดรธานี!AM93</f>
        <v>3223028.6599999997</v>
      </c>
      <c r="N274" s="98"/>
      <c r="O274" s="98"/>
      <c r="P274" s="98"/>
      <c r="Q274" s="90">
        <f t="shared" si="10"/>
        <v>596792.10999999987</v>
      </c>
      <c r="R274" s="91">
        <f t="shared" si="11"/>
        <v>789.05613922743225</v>
      </c>
    </row>
    <row r="275" spans="1:18" ht="24.6" customHeight="1" x14ac:dyDescent="0.7">
      <c r="A275" s="97">
        <v>11</v>
      </c>
      <c r="B275" s="98" t="s">
        <v>50</v>
      </c>
      <c r="C275" s="98" t="s">
        <v>301</v>
      </c>
      <c r="D275" s="98" t="s">
        <v>106</v>
      </c>
      <c r="E275" s="98" t="s">
        <v>32</v>
      </c>
      <c r="F275" s="98" t="s">
        <v>166</v>
      </c>
      <c r="G275" s="98" t="s">
        <v>880</v>
      </c>
      <c r="H275" s="99">
        <v>6531</v>
      </c>
      <c r="I275" s="97">
        <v>5</v>
      </c>
      <c r="J275" s="100">
        <f>อุดรธานี!F94</f>
        <v>894500.57</v>
      </c>
      <c r="K275" s="101">
        <f>อุดรธานี!AK94</f>
        <v>891576.13</v>
      </c>
      <c r="L275" s="101">
        <f>อุดรธานี!AL94</f>
        <v>3282421.24</v>
      </c>
      <c r="M275" s="101">
        <f>อุดรธานี!AM94</f>
        <v>3298553.2699999996</v>
      </c>
      <c r="N275" s="98"/>
      <c r="O275" s="98"/>
      <c r="P275" s="98"/>
      <c r="Q275" s="90">
        <f t="shared" si="10"/>
        <v>-16132.029999999329</v>
      </c>
      <c r="R275" s="91">
        <f t="shared" si="11"/>
        <v>502.59091103965704</v>
      </c>
    </row>
    <row r="276" spans="1:18" ht="24.6" customHeight="1" x14ac:dyDescent="0.7">
      <c r="A276" s="97">
        <v>12</v>
      </c>
      <c r="B276" s="98" t="s">
        <v>50</v>
      </c>
      <c r="C276" s="98" t="s">
        <v>301</v>
      </c>
      <c r="D276" s="98" t="s">
        <v>106</v>
      </c>
      <c r="E276" s="98" t="s">
        <v>32</v>
      </c>
      <c r="F276" s="98" t="s">
        <v>166</v>
      </c>
      <c r="G276" s="98" t="s">
        <v>881</v>
      </c>
      <c r="H276" s="99">
        <v>4091</v>
      </c>
      <c r="I276" s="97">
        <v>3</v>
      </c>
      <c r="J276" s="100">
        <f>อุดรธานี!F95</f>
        <v>1158362.6499999999</v>
      </c>
      <c r="K276" s="101">
        <f>อุดรธานี!AK95</f>
        <v>1285634.83</v>
      </c>
      <c r="L276" s="101">
        <f>อุดรธานี!AL95</f>
        <v>2968186.48</v>
      </c>
      <c r="M276" s="101">
        <f>อุดรธานี!AM95</f>
        <v>3003357.13</v>
      </c>
      <c r="N276" s="98"/>
      <c r="O276" s="98"/>
      <c r="P276" s="98"/>
      <c r="Q276" s="90">
        <f t="shared" si="10"/>
        <v>-35170.649999999907</v>
      </c>
      <c r="R276" s="91">
        <f t="shared" si="11"/>
        <v>725.54057198728913</v>
      </c>
    </row>
    <row r="277" spans="1:18" ht="24.6" customHeight="1" x14ac:dyDescent="0.7">
      <c r="A277" s="97">
        <v>13</v>
      </c>
      <c r="B277" s="98" t="s">
        <v>50</v>
      </c>
      <c r="C277" s="98" t="s">
        <v>301</v>
      </c>
      <c r="D277" s="98" t="s">
        <v>106</v>
      </c>
      <c r="E277" s="98" t="s">
        <v>32</v>
      </c>
      <c r="F277" s="98" t="s">
        <v>166</v>
      </c>
      <c r="G277" s="98" t="s">
        <v>882</v>
      </c>
      <c r="H277" s="99">
        <v>5373</v>
      </c>
      <c r="I277" s="97">
        <v>4</v>
      </c>
      <c r="J277" s="100">
        <f>อุดรธานี!F96</f>
        <v>844521.83</v>
      </c>
      <c r="K277" s="101">
        <f>อุดรธานี!AK96</f>
        <v>1043423</v>
      </c>
      <c r="L277" s="101">
        <f>อุดรธานี!AL96</f>
        <v>2972809.95</v>
      </c>
      <c r="M277" s="101">
        <f>อุดรธานี!AM96</f>
        <v>2728664.2399999998</v>
      </c>
      <c r="N277" s="98"/>
      <c r="O277" s="98"/>
      <c r="P277" s="98"/>
      <c r="Q277" s="90">
        <f t="shared" si="10"/>
        <v>244145.71000000043</v>
      </c>
      <c r="R277" s="91">
        <f t="shared" si="11"/>
        <v>553.28679508654386</v>
      </c>
    </row>
    <row r="278" spans="1:18" ht="24.6" customHeight="1" x14ac:dyDescent="0.7">
      <c r="A278" s="97">
        <v>14</v>
      </c>
      <c r="B278" s="98" t="s">
        <v>50</v>
      </c>
      <c r="C278" s="98" t="s">
        <v>301</v>
      </c>
      <c r="D278" s="98" t="s">
        <v>106</v>
      </c>
      <c r="E278" s="98" t="s">
        <v>32</v>
      </c>
      <c r="F278" s="98" t="s">
        <v>166</v>
      </c>
      <c r="G278" s="98" t="s">
        <v>883</v>
      </c>
      <c r="H278" s="99">
        <v>4225</v>
      </c>
      <c r="I278" s="97">
        <v>3</v>
      </c>
      <c r="J278" s="100">
        <f>อุดรธานี!F97</f>
        <v>696190.89</v>
      </c>
      <c r="K278" s="101">
        <f>อุดรธานี!AK97</f>
        <v>919306.67</v>
      </c>
      <c r="L278" s="101">
        <f>อุดรธานี!AL97</f>
        <v>3490243.31</v>
      </c>
      <c r="M278" s="101">
        <f>อุดรธานี!AM97</f>
        <v>3614826.22</v>
      </c>
      <c r="N278" s="98"/>
      <c r="O278" s="98"/>
      <c r="P278" s="98"/>
      <c r="Q278" s="90">
        <f t="shared" si="10"/>
        <v>-124582.91000000015</v>
      </c>
      <c r="R278" s="91">
        <f t="shared" si="11"/>
        <v>826.09309112426035</v>
      </c>
    </row>
    <row r="279" spans="1:18" ht="24.6" customHeight="1" x14ac:dyDescent="0.7">
      <c r="A279" s="97">
        <v>15</v>
      </c>
      <c r="B279" s="98" t="s">
        <v>50</v>
      </c>
      <c r="C279" s="98" t="s">
        <v>301</v>
      </c>
      <c r="D279" s="98" t="s">
        <v>106</v>
      </c>
      <c r="E279" s="98" t="s">
        <v>32</v>
      </c>
      <c r="F279" s="98" t="s">
        <v>166</v>
      </c>
      <c r="G279" s="98" t="s">
        <v>884</v>
      </c>
      <c r="H279" s="99">
        <v>3361</v>
      </c>
      <c r="I279" s="97">
        <v>3</v>
      </c>
      <c r="J279" s="100">
        <f>อุดรธานี!F98</f>
        <v>899508.19</v>
      </c>
      <c r="K279" s="101">
        <f>อุดรธานี!AK98</f>
        <v>717240.74</v>
      </c>
      <c r="L279" s="101">
        <f>อุดรธานี!AL98</f>
        <v>2178003.2599999998</v>
      </c>
      <c r="M279" s="101">
        <f>อุดรธานี!AM98</f>
        <v>2079932.0799999998</v>
      </c>
      <c r="N279" s="98"/>
      <c r="O279" s="98"/>
      <c r="P279" s="98"/>
      <c r="Q279" s="90">
        <f t="shared" si="10"/>
        <v>98071.179999999935</v>
      </c>
      <c r="R279" s="91">
        <f t="shared" si="11"/>
        <v>648.02239214519477</v>
      </c>
    </row>
    <row r="280" spans="1:18" s="109" customFormat="1" ht="24.6" customHeight="1" x14ac:dyDescent="0.7">
      <c r="A280" s="103">
        <v>6</v>
      </c>
      <c r="B280" s="104" t="s">
        <v>50</v>
      </c>
      <c r="C280" s="104"/>
      <c r="D280" s="104"/>
      <c r="E280" s="104" t="s">
        <v>63</v>
      </c>
      <c r="F280" s="104"/>
      <c r="G280" s="104" t="s">
        <v>303</v>
      </c>
      <c r="H280" s="110">
        <f>SUM(H265:H279)</f>
        <v>76811</v>
      </c>
      <c r="I280" s="103"/>
      <c r="J280" s="106">
        <f>SUM(J265:J279)</f>
        <v>19422839.18</v>
      </c>
      <c r="K280" s="106">
        <f>SUM(K265:K279)</f>
        <v>19249866.210000001</v>
      </c>
      <c r="L280" s="106">
        <f>SUM(L265:L279)</f>
        <v>47231002.880000003</v>
      </c>
      <c r="M280" s="106">
        <f>SUM(M265:M279)</f>
        <v>44647643.82</v>
      </c>
      <c r="N280" s="104">
        <v>14</v>
      </c>
      <c r="O280" s="104">
        <v>14</v>
      </c>
      <c r="P280" s="104">
        <f>N280-O280</f>
        <v>0</v>
      </c>
      <c r="Q280" s="107">
        <f t="shared" si="10"/>
        <v>2583359.0600000024</v>
      </c>
      <c r="R280" s="108">
        <f>L280/H280</f>
        <v>614.89894520316102</v>
      </c>
    </row>
    <row r="281" spans="1:18" ht="24.6" customHeight="1" x14ac:dyDescent="0.7">
      <c r="A281" s="97">
        <v>1</v>
      </c>
      <c r="B281" s="98" t="s">
        <v>50</v>
      </c>
      <c r="C281" s="98" t="s">
        <v>304</v>
      </c>
      <c r="D281" s="98" t="s">
        <v>112</v>
      </c>
      <c r="E281" s="98" t="s">
        <v>33</v>
      </c>
      <c r="F281" s="98" t="s">
        <v>196</v>
      </c>
      <c r="G281" s="98" t="s">
        <v>305</v>
      </c>
      <c r="H281" s="99"/>
      <c r="I281" s="97"/>
      <c r="J281" s="100"/>
      <c r="K281" s="101"/>
      <c r="L281" s="102"/>
      <c r="M281" s="102"/>
      <c r="N281" s="98"/>
      <c r="O281" s="98"/>
      <c r="P281" s="98"/>
    </row>
    <row r="282" spans="1:18" ht="24.6" customHeight="1" x14ac:dyDescent="0.7">
      <c r="A282" s="97">
        <v>2</v>
      </c>
      <c r="B282" s="98" t="s">
        <v>50</v>
      </c>
      <c r="C282" s="98" t="s">
        <v>304</v>
      </c>
      <c r="D282" s="98" t="s">
        <v>112</v>
      </c>
      <c r="E282" s="98" t="s">
        <v>33</v>
      </c>
      <c r="F282" s="98" t="s">
        <v>166</v>
      </c>
      <c r="G282" s="98" t="s">
        <v>885</v>
      </c>
      <c r="H282" s="99">
        <v>2519</v>
      </c>
      <c r="I282" s="97">
        <v>2</v>
      </c>
      <c r="J282" s="100">
        <f>อุดรธานี!F99</f>
        <v>299410.55</v>
      </c>
      <c r="K282" s="101">
        <f>อุดรธานี!AK99</f>
        <v>443952.77</v>
      </c>
      <c r="L282" s="101">
        <f>อุดรธานี!AL99</f>
        <v>2037743</v>
      </c>
      <c r="M282" s="101">
        <f>อุดรธานี!AM99</f>
        <v>1814114.5499999998</v>
      </c>
      <c r="N282" s="98"/>
      <c r="O282" s="98"/>
      <c r="P282" s="98"/>
      <c r="Q282" s="90">
        <f t="shared" si="10"/>
        <v>223628.45000000019</v>
      </c>
      <c r="R282" s="91">
        <f t="shared" si="11"/>
        <v>808.94918618499401</v>
      </c>
    </row>
    <row r="283" spans="1:18" ht="24.6" customHeight="1" x14ac:dyDescent="0.7">
      <c r="A283" s="97">
        <v>3</v>
      </c>
      <c r="B283" s="98" t="s">
        <v>50</v>
      </c>
      <c r="C283" s="98" t="s">
        <v>304</v>
      </c>
      <c r="D283" s="98" t="s">
        <v>112</v>
      </c>
      <c r="E283" s="98" t="s">
        <v>33</v>
      </c>
      <c r="F283" s="98" t="s">
        <v>166</v>
      </c>
      <c r="G283" s="98" t="s">
        <v>886</v>
      </c>
      <c r="H283" s="99">
        <v>5267</v>
      </c>
      <c r="I283" s="97">
        <v>4</v>
      </c>
      <c r="J283" s="100">
        <f>อุดรธานี!F100</f>
        <v>589535.41</v>
      </c>
      <c r="K283" s="101">
        <f>อุดรธานี!AK100</f>
        <v>748310.63</v>
      </c>
      <c r="L283" s="101">
        <f>อุดรธานี!AL100</f>
        <v>3296929.88</v>
      </c>
      <c r="M283" s="101">
        <f>อุดรธานี!AM100</f>
        <v>3002087.24</v>
      </c>
      <c r="N283" s="98"/>
      <c r="O283" s="98"/>
      <c r="P283" s="98"/>
      <c r="Q283" s="90">
        <f t="shared" si="10"/>
        <v>294842.63999999966</v>
      </c>
      <c r="R283" s="91">
        <f t="shared" si="11"/>
        <v>625.95972659958227</v>
      </c>
    </row>
    <row r="284" spans="1:18" ht="24.6" customHeight="1" x14ac:dyDescent="0.7">
      <c r="A284" s="97">
        <v>4</v>
      </c>
      <c r="B284" s="98" t="s">
        <v>50</v>
      </c>
      <c r="C284" s="98" t="s">
        <v>304</v>
      </c>
      <c r="D284" s="98" t="s">
        <v>112</v>
      </c>
      <c r="E284" s="98" t="s">
        <v>33</v>
      </c>
      <c r="F284" s="98" t="s">
        <v>166</v>
      </c>
      <c r="G284" s="98" t="s">
        <v>887</v>
      </c>
      <c r="H284" s="99">
        <v>2857</v>
      </c>
      <c r="I284" s="97">
        <v>2</v>
      </c>
      <c r="J284" s="100">
        <f>อุดรธานี!F101</f>
        <v>432582.21</v>
      </c>
      <c r="K284" s="101">
        <f>อุดรธานี!AK101</f>
        <v>484386.31</v>
      </c>
      <c r="L284" s="101">
        <f>อุดรธานี!AL101</f>
        <v>2360949.71</v>
      </c>
      <c r="M284" s="101">
        <f>อุดรธานี!AM101</f>
        <v>2018097.25</v>
      </c>
      <c r="N284" s="98"/>
      <c r="O284" s="98"/>
      <c r="P284" s="98"/>
      <c r="Q284" s="90">
        <f t="shared" si="10"/>
        <v>342852.45999999996</v>
      </c>
      <c r="R284" s="91">
        <f t="shared" si="11"/>
        <v>826.37371718585928</v>
      </c>
    </row>
    <row r="285" spans="1:18" ht="24.6" customHeight="1" x14ac:dyDescent="0.7">
      <c r="A285" s="97">
        <v>5</v>
      </c>
      <c r="B285" s="98" t="s">
        <v>50</v>
      </c>
      <c r="C285" s="98" t="s">
        <v>304</v>
      </c>
      <c r="D285" s="98" t="s">
        <v>112</v>
      </c>
      <c r="E285" s="98" t="s">
        <v>33</v>
      </c>
      <c r="F285" s="98" t="s">
        <v>166</v>
      </c>
      <c r="G285" s="98" t="s">
        <v>888</v>
      </c>
      <c r="H285" s="99">
        <v>3224</v>
      </c>
      <c r="I285" s="97">
        <v>3</v>
      </c>
      <c r="J285" s="100">
        <f>อุดรธานี!F102</f>
        <v>206991.27</v>
      </c>
      <c r="K285" s="101">
        <f>อุดรธานี!AK102</f>
        <v>294344.70999999996</v>
      </c>
      <c r="L285" s="101">
        <f>อุดรธานี!AL102</f>
        <v>1934004.6600000001</v>
      </c>
      <c r="M285" s="101">
        <f>อุดรธานี!AM102</f>
        <v>1989437.25</v>
      </c>
      <c r="N285" s="98"/>
      <c r="O285" s="98"/>
      <c r="P285" s="98"/>
      <c r="Q285" s="90">
        <f t="shared" si="10"/>
        <v>-55432.589999999851</v>
      </c>
      <c r="R285" s="91">
        <f t="shared" si="11"/>
        <v>599.87737593052111</v>
      </c>
    </row>
    <row r="286" spans="1:18" ht="24.6" customHeight="1" x14ac:dyDescent="0.7">
      <c r="A286" s="97">
        <v>6</v>
      </c>
      <c r="B286" s="98" t="s">
        <v>50</v>
      </c>
      <c r="C286" s="98" t="s">
        <v>304</v>
      </c>
      <c r="D286" s="98" t="s">
        <v>112</v>
      </c>
      <c r="E286" s="98" t="s">
        <v>33</v>
      </c>
      <c r="F286" s="98" t="s">
        <v>166</v>
      </c>
      <c r="G286" s="98" t="s">
        <v>889</v>
      </c>
      <c r="H286" s="99">
        <v>1708</v>
      </c>
      <c r="I286" s="97">
        <v>2</v>
      </c>
      <c r="J286" s="100">
        <f>อุดรธานี!F103</f>
        <v>424951.03999999998</v>
      </c>
      <c r="K286" s="101">
        <f>อุดรธานี!AK103</f>
        <v>310338.58999999997</v>
      </c>
      <c r="L286" s="101">
        <f>อุดรธานี!AL103</f>
        <v>1745577.04</v>
      </c>
      <c r="M286" s="101">
        <f>อุดรธานี!AM103</f>
        <v>1453270.25</v>
      </c>
      <c r="N286" s="98"/>
      <c r="O286" s="98"/>
      <c r="P286" s="98"/>
      <c r="Q286" s="90">
        <f t="shared" si="10"/>
        <v>292306.79000000004</v>
      </c>
      <c r="R286" s="91">
        <f t="shared" si="11"/>
        <v>1022.0006088992974</v>
      </c>
    </row>
    <row r="287" spans="1:18" ht="24.6" customHeight="1" x14ac:dyDescent="0.7">
      <c r="A287" s="97">
        <v>7</v>
      </c>
      <c r="B287" s="98" t="s">
        <v>50</v>
      </c>
      <c r="C287" s="98" t="s">
        <v>304</v>
      </c>
      <c r="D287" s="98" t="s">
        <v>112</v>
      </c>
      <c r="E287" s="98" t="s">
        <v>33</v>
      </c>
      <c r="F287" s="98" t="s">
        <v>166</v>
      </c>
      <c r="G287" s="98" t="s">
        <v>890</v>
      </c>
      <c r="H287" s="99">
        <v>2127</v>
      </c>
      <c r="I287" s="97">
        <v>2</v>
      </c>
      <c r="J287" s="100">
        <f>อุดรธานี!F104</f>
        <v>202833.43</v>
      </c>
      <c r="K287" s="101">
        <f>อุดรธานี!AK104</f>
        <v>162054.19999999998</v>
      </c>
      <c r="L287" s="101">
        <f>อุดรธานี!AL104</f>
        <v>2116868.06</v>
      </c>
      <c r="M287" s="101">
        <f>อุดรธานี!AM104</f>
        <v>1955291.4</v>
      </c>
      <c r="N287" s="98"/>
      <c r="O287" s="98"/>
      <c r="P287" s="98"/>
      <c r="Q287" s="90">
        <f t="shared" si="10"/>
        <v>161576.66000000015</v>
      </c>
      <c r="R287" s="91">
        <f t="shared" si="11"/>
        <v>995.23651151857075</v>
      </c>
    </row>
    <row r="288" spans="1:18" s="109" customFormat="1" ht="24.6" customHeight="1" x14ac:dyDescent="0.7">
      <c r="A288" s="103">
        <v>7</v>
      </c>
      <c r="B288" s="104" t="s">
        <v>50</v>
      </c>
      <c r="C288" s="104"/>
      <c r="D288" s="104"/>
      <c r="E288" s="104" t="s">
        <v>63</v>
      </c>
      <c r="F288" s="104"/>
      <c r="G288" s="104" t="s">
        <v>306</v>
      </c>
      <c r="H288" s="110">
        <f>SUM(H281:H287)</f>
        <v>17702</v>
      </c>
      <c r="I288" s="103"/>
      <c r="J288" s="106">
        <f>SUM(J281:J287)</f>
        <v>2156303.91</v>
      </c>
      <c r="K288" s="106">
        <f>SUM(K281:K287)</f>
        <v>2443387.21</v>
      </c>
      <c r="L288" s="106">
        <f>SUM(L281:L287)</f>
        <v>13492072.35</v>
      </c>
      <c r="M288" s="106">
        <f>SUM(M281:M287)</f>
        <v>12232297.939999999</v>
      </c>
      <c r="N288" s="104">
        <v>6</v>
      </c>
      <c r="O288" s="104">
        <v>6</v>
      </c>
      <c r="P288" s="104">
        <f>N288-O288</f>
        <v>0</v>
      </c>
      <c r="Q288" s="107">
        <f t="shared" si="10"/>
        <v>1259774.4100000001</v>
      </c>
      <c r="R288" s="108">
        <f>L288/H288</f>
        <v>762.17785278499605</v>
      </c>
    </row>
    <row r="289" spans="1:18" ht="24.6" customHeight="1" x14ac:dyDescent="0.7">
      <c r="A289" s="97">
        <v>1</v>
      </c>
      <c r="B289" s="98" t="s">
        <v>50</v>
      </c>
      <c r="C289" s="98" t="s">
        <v>23</v>
      </c>
      <c r="D289" s="98" t="s">
        <v>117</v>
      </c>
      <c r="E289" s="98" t="s">
        <v>24</v>
      </c>
      <c r="F289" s="98" t="s">
        <v>196</v>
      </c>
      <c r="G289" s="98" t="s">
        <v>307</v>
      </c>
      <c r="H289" s="99"/>
      <c r="I289" s="97"/>
      <c r="J289" s="100"/>
      <c r="K289" s="101"/>
      <c r="L289" s="102"/>
      <c r="M289" s="102"/>
      <c r="N289" s="98"/>
      <c r="O289" s="98"/>
      <c r="P289" s="98"/>
    </row>
    <row r="290" spans="1:18" ht="24.6" customHeight="1" x14ac:dyDescent="0.7">
      <c r="A290" s="97">
        <v>2</v>
      </c>
      <c r="B290" s="98" t="s">
        <v>50</v>
      </c>
      <c r="C290" s="98" t="s">
        <v>23</v>
      </c>
      <c r="D290" s="98" t="s">
        <v>117</v>
      </c>
      <c r="E290" s="98" t="s">
        <v>24</v>
      </c>
      <c r="F290" s="98" t="s">
        <v>166</v>
      </c>
      <c r="G290" s="98" t="s">
        <v>891</v>
      </c>
      <c r="H290" s="99">
        <v>2572</v>
      </c>
      <c r="I290" s="97">
        <v>2</v>
      </c>
      <c r="J290" s="100">
        <f>อุดรธานี!F105</f>
        <v>589438.12</v>
      </c>
      <c r="K290" s="101">
        <f>อุดรธานี!AK105</f>
        <v>529386.02999999991</v>
      </c>
      <c r="L290" s="101">
        <f>อุดรธานี!AL105</f>
        <v>2345448.87</v>
      </c>
      <c r="M290" s="101">
        <f>อุดรธานี!AM105</f>
        <v>1868351.37</v>
      </c>
      <c r="N290" s="98"/>
      <c r="O290" s="98"/>
      <c r="P290" s="98"/>
      <c r="Q290" s="90">
        <f t="shared" si="10"/>
        <v>477097.5</v>
      </c>
      <c r="R290" s="91">
        <f t="shared" si="11"/>
        <v>911.91635692068428</v>
      </c>
    </row>
    <row r="291" spans="1:18" ht="24.6" customHeight="1" x14ac:dyDescent="0.7">
      <c r="A291" s="97">
        <v>3</v>
      </c>
      <c r="B291" s="98" t="s">
        <v>50</v>
      </c>
      <c r="C291" s="98" t="s">
        <v>23</v>
      </c>
      <c r="D291" s="98" t="s">
        <v>117</v>
      </c>
      <c r="E291" s="98" t="s">
        <v>24</v>
      </c>
      <c r="F291" s="98" t="s">
        <v>166</v>
      </c>
      <c r="G291" s="98" t="s">
        <v>892</v>
      </c>
      <c r="H291" s="99">
        <v>7137</v>
      </c>
      <c r="I291" s="97">
        <v>5</v>
      </c>
      <c r="J291" s="100">
        <f>อุดรธานี!F106</f>
        <v>992260.46</v>
      </c>
      <c r="K291" s="101">
        <f>อุดรธานี!AK106</f>
        <v>1235587.0799999998</v>
      </c>
      <c r="L291" s="101">
        <f>อุดรธานี!AL106</f>
        <v>4534228.8899999997</v>
      </c>
      <c r="M291" s="101">
        <f>อุดรธานี!AM106</f>
        <v>3661521.91</v>
      </c>
      <c r="N291" s="98"/>
      <c r="O291" s="98"/>
      <c r="P291" s="98"/>
      <c r="Q291" s="90">
        <f t="shared" si="10"/>
        <v>872706.97999999952</v>
      </c>
      <c r="R291" s="91">
        <f t="shared" si="11"/>
        <v>635.31300126103395</v>
      </c>
    </row>
    <row r="292" spans="1:18" ht="24.6" customHeight="1" x14ac:dyDescent="0.7">
      <c r="A292" s="97">
        <v>4</v>
      </c>
      <c r="B292" s="98" t="s">
        <v>50</v>
      </c>
      <c r="C292" s="98" t="s">
        <v>23</v>
      </c>
      <c r="D292" s="98" t="s">
        <v>117</v>
      </c>
      <c r="E292" s="98" t="s">
        <v>24</v>
      </c>
      <c r="F292" s="98" t="s">
        <v>166</v>
      </c>
      <c r="G292" s="98" t="s">
        <v>893</v>
      </c>
      <c r="H292" s="99">
        <v>6162</v>
      </c>
      <c r="I292" s="97">
        <v>5</v>
      </c>
      <c r="J292" s="100">
        <f>อุดรธานี!F107</f>
        <v>570872.11</v>
      </c>
      <c r="K292" s="101">
        <f>อุดรธานี!AK107</f>
        <v>439303.54000000004</v>
      </c>
      <c r="L292" s="101">
        <f>อุดรธานี!AL107</f>
        <v>4155231.73</v>
      </c>
      <c r="M292" s="101">
        <f>อุดรธานี!AM107</f>
        <v>3891789.33</v>
      </c>
      <c r="N292" s="98"/>
      <c r="O292" s="98"/>
      <c r="P292" s="98"/>
      <c r="Q292" s="90">
        <f t="shared" si="10"/>
        <v>263442.39999999991</v>
      </c>
      <c r="R292" s="91">
        <f t="shared" si="11"/>
        <v>674.33166666666671</v>
      </c>
    </row>
    <row r="293" spans="1:18" ht="24.6" customHeight="1" x14ac:dyDescent="0.7">
      <c r="A293" s="97">
        <v>5</v>
      </c>
      <c r="B293" s="98" t="s">
        <v>50</v>
      </c>
      <c r="C293" s="98" t="s">
        <v>23</v>
      </c>
      <c r="D293" s="98" t="s">
        <v>117</v>
      </c>
      <c r="E293" s="98" t="s">
        <v>24</v>
      </c>
      <c r="F293" s="98" t="s">
        <v>166</v>
      </c>
      <c r="G293" s="98" t="s">
        <v>894</v>
      </c>
      <c r="H293" s="99">
        <v>5550</v>
      </c>
      <c r="I293" s="97">
        <v>4</v>
      </c>
      <c r="J293" s="100">
        <f>อุดรธานี!F108</f>
        <v>336886.39</v>
      </c>
      <c r="K293" s="101">
        <f>อุดรธานี!AK108</f>
        <v>424590.99000000005</v>
      </c>
      <c r="L293" s="101">
        <f>อุดรธานี!AL108</f>
        <v>3786323.84</v>
      </c>
      <c r="M293" s="101">
        <f>อุดรธานี!AM108</f>
        <v>2688530.07</v>
      </c>
      <c r="N293" s="98"/>
      <c r="O293" s="98"/>
      <c r="P293" s="98"/>
      <c r="Q293" s="90">
        <f t="shared" si="10"/>
        <v>1097793.77</v>
      </c>
      <c r="R293" s="91">
        <f t="shared" si="11"/>
        <v>682.22051171171165</v>
      </c>
    </row>
    <row r="294" spans="1:18" s="109" customFormat="1" ht="24.6" customHeight="1" x14ac:dyDescent="0.7">
      <c r="A294" s="103">
        <v>8</v>
      </c>
      <c r="B294" s="104" t="s">
        <v>50</v>
      </c>
      <c r="C294" s="104"/>
      <c r="D294" s="104"/>
      <c r="E294" s="104" t="s">
        <v>63</v>
      </c>
      <c r="F294" s="104"/>
      <c r="G294" s="104" t="s">
        <v>308</v>
      </c>
      <c r="H294" s="110">
        <f>SUM(H289:H293)</f>
        <v>21421</v>
      </c>
      <c r="I294" s="103"/>
      <c r="J294" s="106">
        <f>SUM(J289:J293)</f>
        <v>2489457.08</v>
      </c>
      <c r="K294" s="106">
        <f>SUM(K289:K293)</f>
        <v>2628867.64</v>
      </c>
      <c r="L294" s="106">
        <f>SUM(L289:L293)</f>
        <v>14821233.33</v>
      </c>
      <c r="M294" s="106">
        <f>SUM(M289:M293)</f>
        <v>12110192.68</v>
      </c>
      <c r="N294" s="104">
        <v>4</v>
      </c>
      <c r="O294" s="104">
        <v>4</v>
      </c>
      <c r="P294" s="104">
        <f>N294-O294</f>
        <v>0</v>
      </c>
      <c r="Q294" s="107">
        <f t="shared" si="10"/>
        <v>2711040.6500000004</v>
      </c>
      <c r="R294" s="108">
        <f>L294/H294</f>
        <v>691.90202744969895</v>
      </c>
    </row>
    <row r="295" spans="1:18" ht="24.6" customHeight="1" x14ac:dyDescent="0.7">
      <c r="A295" s="97">
        <v>1</v>
      </c>
      <c r="B295" s="98" t="s">
        <v>50</v>
      </c>
      <c r="C295" s="98" t="s">
        <v>309</v>
      </c>
      <c r="D295" s="98" t="s">
        <v>121</v>
      </c>
      <c r="E295" s="98" t="s">
        <v>34</v>
      </c>
      <c r="F295" s="98" t="s">
        <v>196</v>
      </c>
      <c r="G295" s="98" t="s">
        <v>310</v>
      </c>
      <c r="H295" s="99"/>
      <c r="I295" s="97"/>
      <c r="J295" s="100"/>
      <c r="K295" s="101"/>
      <c r="L295" s="102"/>
      <c r="M295" s="102"/>
      <c r="N295" s="98"/>
      <c r="O295" s="98"/>
      <c r="P295" s="98"/>
    </row>
    <row r="296" spans="1:18" ht="24.6" customHeight="1" x14ac:dyDescent="0.7">
      <c r="A296" s="97">
        <v>2</v>
      </c>
      <c r="B296" s="98" t="s">
        <v>50</v>
      </c>
      <c r="C296" s="98" t="s">
        <v>309</v>
      </c>
      <c r="D296" s="98" t="s">
        <v>121</v>
      </c>
      <c r="E296" s="98" t="s">
        <v>34</v>
      </c>
      <c r="F296" s="98" t="s">
        <v>166</v>
      </c>
      <c r="G296" s="98" t="s">
        <v>895</v>
      </c>
      <c r="H296" s="99">
        <v>3386</v>
      </c>
      <c r="I296" s="97">
        <v>3</v>
      </c>
      <c r="J296" s="100">
        <f>อุดรธานี!F109</f>
        <v>681458.28</v>
      </c>
      <c r="K296" s="101">
        <f>อุดรธานี!AK109</f>
        <v>617336.43000000017</v>
      </c>
      <c r="L296" s="101">
        <f>อุดรธานี!AL109</f>
        <v>3902864.0700000003</v>
      </c>
      <c r="M296" s="101">
        <f>อุดรธานี!AM109</f>
        <v>3664279.55</v>
      </c>
      <c r="N296" s="98"/>
      <c r="O296" s="98"/>
      <c r="P296" s="98"/>
      <c r="Q296" s="90">
        <f t="shared" si="10"/>
        <v>238584.52000000048</v>
      </c>
      <c r="R296" s="91">
        <f t="shared" si="11"/>
        <v>1152.6473922031896</v>
      </c>
    </row>
    <row r="297" spans="1:18" ht="24.6" customHeight="1" x14ac:dyDescent="0.7">
      <c r="A297" s="97">
        <v>3</v>
      </c>
      <c r="B297" s="98" t="s">
        <v>50</v>
      </c>
      <c r="C297" s="98" t="s">
        <v>309</v>
      </c>
      <c r="D297" s="98" t="s">
        <v>121</v>
      </c>
      <c r="E297" s="98" t="s">
        <v>34</v>
      </c>
      <c r="F297" s="98" t="s">
        <v>166</v>
      </c>
      <c r="G297" s="98" t="s">
        <v>896</v>
      </c>
      <c r="H297" s="99">
        <v>2993</v>
      </c>
      <c r="I297" s="97">
        <v>2</v>
      </c>
      <c r="J297" s="100">
        <f>อุดรธานี!F110</f>
        <v>503454.14</v>
      </c>
      <c r="K297" s="101">
        <f>อุดรธานี!AK110</f>
        <v>752684.23</v>
      </c>
      <c r="L297" s="101">
        <f>อุดรธานี!AL110</f>
        <v>2710186.76</v>
      </c>
      <c r="M297" s="101">
        <f>อุดรธานี!AM110</f>
        <v>2244310.83</v>
      </c>
      <c r="N297" s="98"/>
      <c r="O297" s="98"/>
      <c r="P297" s="98"/>
      <c r="Q297" s="90">
        <f t="shared" si="10"/>
        <v>465875.9299999997</v>
      </c>
      <c r="R297" s="91">
        <f t="shared" si="11"/>
        <v>905.50843969261598</v>
      </c>
    </row>
    <row r="298" spans="1:18" ht="24.6" customHeight="1" x14ac:dyDescent="0.7">
      <c r="A298" s="97">
        <v>4</v>
      </c>
      <c r="B298" s="98" t="s">
        <v>50</v>
      </c>
      <c r="C298" s="98" t="s">
        <v>309</v>
      </c>
      <c r="D298" s="98" t="s">
        <v>121</v>
      </c>
      <c r="E298" s="98" t="s">
        <v>34</v>
      </c>
      <c r="F298" s="98" t="s">
        <v>166</v>
      </c>
      <c r="G298" s="98" t="s">
        <v>897</v>
      </c>
      <c r="H298" s="99">
        <v>1953</v>
      </c>
      <c r="I298" s="97">
        <v>2</v>
      </c>
      <c r="J298" s="100">
        <f>อุดรธานี!F111</f>
        <v>687759.95</v>
      </c>
      <c r="K298" s="101">
        <f>อุดรธานี!AK111</f>
        <v>925135.37999999989</v>
      </c>
      <c r="L298" s="101">
        <f>อุดรธานี!AL111</f>
        <v>2653157.69</v>
      </c>
      <c r="M298" s="101">
        <f>อุดรธานี!AM111</f>
        <v>2362931.92</v>
      </c>
      <c r="N298" s="98"/>
      <c r="O298" s="98"/>
      <c r="P298" s="98"/>
      <c r="Q298" s="90">
        <f t="shared" si="10"/>
        <v>290225.77</v>
      </c>
      <c r="R298" s="91">
        <f t="shared" si="11"/>
        <v>1358.503681515617</v>
      </c>
    </row>
    <row r="299" spans="1:18" ht="24.6" customHeight="1" x14ac:dyDescent="0.7">
      <c r="A299" s="97">
        <v>5</v>
      </c>
      <c r="B299" s="98" t="s">
        <v>50</v>
      </c>
      <c r="C299" s="98" t="s">
        <v>309</v>
      </c>
      <c r="D299" s="98" t="s">
        <v>121</v>
      </c>
      <c r="E299" s="98" t="s">
        <v>34</v>
      </c>
      <c r="F299" s="98" t="s">
        <v>166</v>
      </c>
      <c r="G299" s="98" t="s">
        <v>898</v>
      </c>
      <c r="H299" s="99">
        <v>1859</v>
      </c>
      <c r="I299" s="97">
        <v>2</v>
      </c>
      <c r="J299" s="100">
        <f>อุดรธานี!F112</f>
        <v>386749.67</v>
      </c>
      <c r="K299" s="101">
        <f>อุดรธานี!AK112</f>
        <v>737680.1</v>
      </c>
      <c r="L299" s="101">
        <f>อุดรธานี!AL112</f>
        <v>2133563.0099999998</v>
      </c>
      <c r="M299" s="101">
        <f>อุดรธานี!AM112</f>
        <v>1790681.03</v>
      </c>
      <c r="N299" s="98"/>
      <c r="O299" s="98"/>
      <c r="P299" s="98"/>
      <c r="Q299" s="90">
        <f t="shared" si="10"/>
        <v>342881.97999999975</v>
      </c>
      <c r="R299" s="91">
        <f t="shared" si="11"/>
        <v>1147.6939268423882</v>
      </c>
    </row>
    <row r="300" spans="1:18" ht="24.6" customHeight="1" x14ac:dyDescent="0.7">
      <c r="A300" s="97">
        <v>6</v>
      </c>
      <c r="B300" s="98" t="s">
        <v>50</v>
      </c>
      <c r="C300" s="98" t="s">
        <v>309</v>
      </c>
      <c r="D300" s="98" t="s">
        <v>121</v>
      </c>
      <c r="E300" s="98" t="s">
        <v>34</v>
      </c>
      <c r="F300" s="98" t="s">
        <v>166</v>
      </c>
      <c r="G300" s="98" t="s">
        <v>899</v>
      </c>
      <c r="H300" s="99">
        <v>3125</v>
      </c>
      <c r="I300" s="97">
        <v>3</v>
      </c>
      <c r="J300" s="100">
        <f>อุดรธานี!F113</f>
        <v>672004.14</v>
      </c>
      <c r="K300" s="101">
        <f>อุดรธานี!AK113</f>
        <v>1102911.46</v>
      </c>
      <c r="L300" s="101">
        <f>อุดรธานี!AL113</f>
        <v>3140074.11</v>
      </c>
      <c r="M300" s="101">
        <f>อุดรธานี!AM113</f>
        <v>2776625.1999999997</v>
      </c>
      <c r="N300" s="98"/>
      <c r="O300" s="98"/>
      <c r="P300" s="98"/>
      <c r="Q300" s="90">
        <f t="shared" si="10"/>
        <v>363448.91000000015</v>
      </c>
      <c r="R300" s="91">
        <f t="shared" si="11"/>
        <v>1004.8237151999999</v>
      </c>
    </row>
    <row r="301" spans="1:18" ht="24.6" customHeight="1" x14ac:dyDescent="0.7">
      <c r="A301" s="97">
        <v>7</v>
      </c>
      <c r="B301" s="98" t="s">
        <v>50</v>
      </c>
      <c r="C301" s="98" t="s">
        <v>309</v>
      </c>
      <c r="D301" s="98" t="s">
        <v>121</v>
      </c>
      <c r="E301" s="98" t="s">
        <v>34</v>
      </c>
      <c r="F301" s="98" t="s">
        <v>166</v>
      </c>
      <c r="G301" s="98" t="s">
        <v>900</v>
      </c>
      <c r="H301" s="99">
        <v>2823</v>
      </c>
      <c r="I301" s="97">
        <v>2</v>
      </c>
      <c r="J301" s="100">
        <f>อุดรธานี!F114</f>
        <v>1033429.36</v>
      </c>
      <c r="K301" s="101">
        <f>อุดรธานี!AK114</f>
        <v>1369211.18</v>
      </c>
      <c r="L301" s="101">
        <f>อุดรธานี!AL114</f>
        <v>2391796.79</v>
      </c>
      <c r="M301" s="101">
        <f>อุดรธานี!AM114</f>
        <v>2006245.5</v>
      </c>
      <c r="N301" s="98"/>
      <c r="O301" s="98"/>
      <c r="P301" s="98"/>
      <c r="Q301" s="90">
        <f t="shared" si="10"/>
        <v>385551.29000000004</v>
      </c>
      <c r="R301" s="91">
        <f t="shared" si="11"/>
        <v>847.25355650017718</v>
      </c>
    </row>
    <row r="302" spans="1:18" ht="24.6" customHeight="1" x14ac:dyDescent="0.7">
      <c r="A302" s="97">
        <v>8</v>
      </c>
      <c r="B302" s="98" t="s">
        <v>50</v>
      </c>
      <c r="C302" s="98" t="s">
        <v>309</v>
      </c>
      <c r="D302" s="98" t="s">
        <v>121</v>
      </c>
      <c r="E302" s="98" t="s">
        <v>34</v>
      </c>
      <c r="F302" s="98" t="s">
        <v>166</v>
      </c>
      <c r="G302" s="98" t="s">
        <v>901</v>
      </c>
      <c r="H302" s="99">
        <v>3239</v>
      </c>
      <c r="I302" s="97">
        <v>3</v>
      </c>
      <c r="J302" s="100">
        <f>อุดรธานี!F115</f>
        <v>810873.39</v>
      </c>
      <c r="K302" s="101">
        <f>อุดรธานี!AK115</f>
        <v>1460110.76</v>
      </c>
      <c r="L302" s="101">
        <f>อุดรธานี!AL115</f>
        <v>2891107.8100000005</v>
      </c>
      <c r="M302" s="101">
        <f>อุดรธานี!AM115</f>
        <v>2373540.12</v>
      </c>
      <c r="N302" s="98"/>
      <c r="O302" s="98"/>
      <c r="P302" s="98"/>
      <c r="Q302" s="90">
        <f t="shared" si="10"/>
        <v>517567.69000000041</v>
      </c>
      <c r="R302" s="91">
        <f t="shared" si="11"/>
        <v>892.59271688792853</v>
      </c>
    </row>
    <row r="303" spans="1:18" ht="24.6" customHeight="1" x14ac:dyDescent="0.7">
      <c r="A303" s="97">
        <v>9</v>
      </c>
      <c r="B303" s="98" t="s">
        <v>50</v>
      </c>
      <c r="C303" s="98" t="s">
        <v>309</v>
      </c>
      <c r="D303" s="98" t="s">
        <v>121</v>
      </c>
      <c r="E303" s="98" t="s">
        <v>34</v>
      </c>
      <c r="F303" s="98" t="s">
        <v>166</v>
      </c>
      <c r="G303" s="98" t="s">
        <v>902</v>
      </c>
      <c r="H303" s="99">
        <v>3478</v>
      </c>
      <c r="I303" s="97">
        <v>3</v>
      </c>
      <c r="J303" s="100">
        <f>อุดรธานี!F116</f>
        <v>2163904.5099999998</v>
      </c>
      <c r="K303" s="101">
        <f>อุดรธานี!AK116</f>
        <v>2607766.98</v>
      </c>
      <c r="L303" s="101">
        <f>อุดรธานี!AL116</f>
        <v>2977709.26</v>
      </c>
      <c r="M303" s="101">
        <f>อุดรธานี!AM116</f>
        <v>2266870.39</v>
      </c>
      <c r="N303" s="98"/>
      <c r="O303" s="98"/>
      <c r="P303" s="98"/>
      <c r="Q303" s="90">
        <f t="shared" si="10"/>
        <v>710838.86999999965</v>
      </c>
      <c r="R303" s="91">
        <f t="shared" si="11"/>
        <v>856.15562392179402</v>
      </c>
    </row>
    <row r="304" spans="1:18" ht="24.6" customHeight="1" x14ac:dyDescent="0.7">
      <c r="A304" s="97">
        <v>10</v>
      </c>
      <c r="B304" s="98" t="s">
        <v>50</v>
      </c>
      <c r="C304" s="98" t="s">
        <v>309</v>
      </c>
      <c r="D304" s="98" t="s">
        <v>121</v>
      </c>
      <c r="E304" s="98" t="s">
        <v>34</v>
      </c>
      <c r="F304" s="98" t="s">
        <v>166</v>
      </c>
      <c r="G304" s="98" t="s">
        <v>903</v>
      </c>
      <c r="H304" s="99">
        <v>1780</v>
      </c>
      <c r="I304" s="97">
        <v>2</v>
      </c>
      <c r="J304" s="100">
        <f>อุดรธานี!F117</f>
        <v>524197.16</v>
      </c>
      <c r="K304" s="101">
        <f>อุดรธานี!AK117</f>
        <v>452988.92999999993</v>
      </c>
      <c r="L304" s="101">
        <f>อุดรธานี!AL117</f>
        <v>2304223.4900000002</v>
      </c>
      <c r="M304" s="101">
        <f>อุดรธานี!AM117</f>
        <v>1850035.3699999999</v>
      </c>
      <c r="N304" s="98"/>
      <c r="O304" s="98"/>
      <c r="P304" s="98"/>
      <c r="Q304" s="90">
        <f t="shared" si="10"/>
        <v>454188.12000000034</v>
      </c>
      <c r="R304" s="91">
        <f t="shared" si="11"/>
        <v>1294.5075786516854</v>
      </c>
    </row>
    <row r="305" spans="1:18" ht="24.6" customHeight="1" x14ac:dyDescent="0.7">
      <c r="A305" s="97">
        <v>11</v>
      </c>
      <c r="B305" s="98" t="s">
        <v>50</v>
      </c>
      <c r="C305" s="98" t="s">
        <v>309</v>
      </c>
      <c r="D305" s="98" t="s">
        <v>121</v>
      </c>
      <c r="E305" s="98" t="s">
        <v>34</v>
      </c>
      <c r="F305" s="98" t="s">
        <v>166</v>
      </c>
      <c r="G305" s="98" t="s">
        <v>904</v>
      </c>
      <c r="H305" s="99">
        <v>1995</v>
      </c>
      <c r="I305" s="97">
        <v>2</v>
      </c>
      <c r="J305" s="100">
        <f>อุดรธานี!F118</f>
        <v>501290.91</v>
      </c>
      <c r="K305" s="101">
        <f>อุดรธานี!AK118</f>
        <v>603483.71</v>
      </c>
      <c r="L305" s="101">
        <f>อุดรธานี!AL118</f>
        <v>1857192.73</v>
      </c>
      <c r="M305" s="101">
        <f>อุดรธานี!AM118</f>
        <v>1536337.51</v>
      </c>
      <c r="N305" s="98"/>
      <c r="O305" s="98"/>
      <c r="P305" s="98"/>
      <c r="Q305" s="90">
        <f t="shared" si="10"/>
        <v>320855.21999999997</v>
      </c>
      <c r="R305" s="91">
        <f t="shared" si="11"/>
        <v>930.9236741854636</v>
      </c>
    </row>
    <row r="306" spans="1:18" ht="24.6" customHeight="1" x14ac:dyDescent="0.7">
      <c r="A306" s="97">
        <v>12</v>
      </c>
      <c r="B306" s="98" t="s">
        <v>50</v>
      </c>
      <c r="C306" s="98" t="s">
        <v>309</v>
      </c>
      <c r="D306" s="98" t="s">
        <v>121</v>
      </c>
      <c r="E306" s="98" t="s">
        <v>34</v>
      </c>
      <c r="F306" s="98" t="s">
        <v>166</v>
      </c>
      <c r="G306" s="98" t="s">
        <v>905</v>
      </c>
      <c r="H306" s="99">
        <v>2686</v>
      </c>
      <c r="I306" s="97">
        <v>2</v>
      </c>
      <c r="J306" s="100">
        <f>อุดรธานี!F119</f>
        <v>729280.58</v>
      </c>
      <c r="K306" s="101">
        <f>อุดรธานี!AK119</f>
        <v>809259.69</v>
      </c>
      <c r="L306" s="101">
        <f>อุดรธานี!AL119</f>
        <v>3148356.5999999996</v>
      </c>
      <c r="M306" s="101">
        <f>อุดรธานี!AM119</f>
        <v>2995774.81</v>
      </c>
      <c r="N306" s="98"/>
      <c r="O306" s="98"/>
      <c r="P306" s="98"/>
      <c r="Q306" s="90">
        <f t="shared" si="10"/>
        <v>152581.78999999957</v>
      </c>
      <c r="R306" s="91">
        <f t="shared" si="11"/>
        <v>1172.1357408786298</v>
      </c>
    </row>
    <row r="307" spans="1:18" ht="24.6" customHeight="1" x14ac:dyDescent="0.7">
      <c r="A307" s="97">
        <v>13</v>
      </c>
      <c r="B307" s="98" t="s">
        <v>50</v>
      </c>
      <c r="C307" s="98" t="s">
        <v>309</v>
      </c>
      <c r="D307" s="98" t="s">
        <v>121</v>
      </c>
      <c r="E307" s="98" t="s">
        <v>34</v>
      </c>
      <c r="F307" s="98" t="s">
        <v>166</v>
      </c>
      <c r="G307" s="98" t="s">
        <v>906</v>
      </c>
      <c r="H307" s="99">
        <v>2814</v>
      </c>
      <c r="I307" s="97">
        <v>2</v>
      </c>
      <c r="J307" s="100">
        <f>อุดรธานี!F120</f>
        <v>746499.78</v>
      </c>
      <c r="K307" s="101">
        <f>อุดรธานี!AK120</f>
        <v>796769.65</v>
      </c>
      <c r="L307" s="101">
        <f>อุดรธานี!AL120</f>
        <v>1733063.2499999998</v>
      </c>
      <c r="M307" s="101">
        <f>อุดรธานี!AM120</f>
        <v>1383975.1800000002</v>
      </c>
      <c r="N307" s="98"/>
      <c r="O307" s="98"/>
      <c r="P307" s="98"/>
      <c r="Q307" s="90">
        <f t="shared" si="10"/>
        <v>349088.0699999996</v>
      </c>
      <c r="R307" s="91">
        <f t="shared" si="11"/>
        <v>615.87180170575687</v>
      </c>
    </row>
    <row r="308" spans="1:18" s="109" customFormat="1" ht="24.6" customHeight="1" x14ac:dyDescent="0.7">
      <c r="A308" s="103">
        <v>9</v>
      </c>
      <c r="B308" s="104" t="s">
        <v>50</v>
      </c>
      <c r="C308" s="104"/>
      <c r="D308" s="104"/>
      <c r="E308" s="104" t="s">
        <v>63</v>
      </c>
      <c r="F308" s="104"/>
      <c r="G308" s="104" t="s">
        <v>311</v>
      </c>
      <c r="H308" s="110">
        <f>SUM(H295:H307)</f>
        <v>32131</v>
      </c>
      <c r="I308" s="103"/>
      <c r="J308" s="106">
        <f>SUM(J295:J307)</f>
        <v>9440901.8699999992</v>
      </c>
      <c r="K308" s="106">
        <f>SUM(K295:K307)</f>
        <v>12235338.5</v>
      </c>
      <c r="L308" s="106">
        <f>SUM(L295:L307)</f>
        <v>31843295.57</v>
      </c>
      <c r="M308" s="106">
        <f>SUM(M295:M307)</f>
        <v>27251607.41</v>
      </c>
      <c r="N308" s="104">
        <v>12</v>
      </c>
      <c r="O308" s="104">
        <v>12</v>
      </c>
      <c r="P308" s="104">
        <f>N308-O308</f>
        <v>0</v>
      </c>
      <c r="Q308" s="107">
        <f t="shared" si="10"/>
        <v>4591688.16</v>
      </c>
      <c r="R308" s="108">
        <f>L308/H308</f>
        <v>991.0458924403224</v>
      </c>
    </row>
    <row r="309" spans="1:18" ht="24.6" customHeight="1" x14ac:dyDescent="0.7">
      <c r="A309" s="97">
        <v>1</v>
      </c>
      <c r="B309" s="98" t="s">
        <v>50</v>
      </c>
      <c r="C309" s="98" t="s">
        <v>25</v>
      </c>
      <c r="D309" s="98" t="s">
        <v>125</v>
      </c>
      <c r="E309" s="98" t="s">
        <v>26</v>
      </c>
      <c r="F309" s="98" t="s">
        <v>196</v>
      </c>
      <c r="G309" s="98" t="s">
        <v>312</v>
      </c>
      <c r="H309" s="99"/>
      <c r="I309" s="97"/>
      <c r="J309" s="100"/>
      <c r="K309" s="101"/>
      <c r="L309" s="102"/>
      <c r="M309" s="102"/>
      <c r="N309" s="98"/>
      <c r="O309" s="98"/>
      <c r="P309" s="98"/>
    </row>
    <row r="310" spans="1:18" ht="24.6" customHeight="1" x14ac:dyDescent="0.7">
      <c r="A310" s="97">
        <v>2</v>
      </c>
      <c r="B310" s="98" t="s">
        <v>50</v>
      </c>
      <c r="C310" s="98" t="s">
        <v>25</v>
      </c>
      <c r="D310" s="98" t="s">
        <v>125</v>
      </c>
      <c r="E310" s="98" t="s">
        <v>26</v>
      </c>
      <c r="F310" s="98" t="s">
        <v>166</v>
      </c>
      <c r="G310" s="98" t="s">
        <v>907</v>
      </c>
      <c r="H310" s="99">
        <v>5966</v>
      </c>
      <c r="I310" s="97">
        <v>4</v>
      </c>
      <c r="J310" s="100">
        <f>อุดรธานี!F121</f>
        <v>270641.67</v>
      </c>
      <c r="K310" s="101">
        <f>อุดรธานี!AK121</f>
        <v>417941.55000000005</v>
      </c>
      <c r="L310" s="101">
        <f>อุดรธานี!AL121</f>
        <v>2783414.6399999997</v>
      </c>
      <c r="M310" s="101">
        <f>อุดรธานี!AM121</f>
        <v>2785813.08</v>
      </c>
      <c r="N310" s="98"/>
      <c r="O310" s="98"/>
      <c r="P310" s="98"/>
      <c r="Q310" s="90">
        <f t="shared" si="10"/>
        <v>-2398.4400000004098</v>
      </c>
      <c r="R310" s="91">
        <f t="shared" si="11"/>
        <v>466.54620181025808</v>
      </c>
    </row>
    <row r="311" spans="1:18" ht="24.6" customHeight="1" x14ac:dyDescent="0.7">
      <c r="A311" s="97">
        <v>3</v>
      </c>
      <c r="B311" s="98" t="s">
        <v>50</v>
      </c>
      <c r="C311" s="98" t="s">
        <v>25</v>
      </c>
      <c r="D311" s="98" t="s">
        <v>125</v>
      </c>
      <c r="E311" s="98" t="s">
        <v>26</v>
      </c>
      <c r="F311" s="98" t="s">
        <v>166</v>
      </c>
      <c r="G311" s="98" t="s">
        <v>908</v>
      </c>
      <c r="H311" s="99">
        <v>5210</v>
      </c>
      <c r="I311" s="97">
        <v>4</v>
      </c>
      <c r="J311" s="100">
        <f>อุดรธานี!F122</f>
        <v>411885.01</v>
      </c>
      <c r="K311" s="101">
        <f>อุดรธานี!AK122</f>
        <v>533342.26</v>
      </c>
      <c r="L311" s="101">
        <f>อุดรธานี!AL122</f>
        <v>2985087.2199999997</v>
      </c>
      <c r="M311" s="101">
        <f>อุดรธานี!AM122</f>
        <v>2647037.89</v>
      </c>
      <c r="N311" s="98"/>
      <c r="O311" s="98"/>
      <c r="P311" s="98"/>
      <c r="Q311" s="90">
        <f t="shared" si="10"/>
        <v>338049.32999999961</v>
      </c>
      <c r="R311" s="91">
        <f t="shared" si="11"/>
        <v>572.9534011516314</v>
      </c>
    </row>
    <row r="312" spans="1:18" ht="24.6" customHeight="1" x14ac:dyDescent="0.7">
      <c r="A312" s="97">
        <v>4</v>
      </c>
      <c r="B312" s="98" t="s">
        <v>50</v>
      </c>
      <c r="C312" s="98" t="s">
        <v>25</v>
      </c>
      <c r="D312" s="98" t="s">
        <v>125</v>
      </c>
      <c r="E312" s="98" t="s">
        <v>26</v>
      </c>
      <c r="F312" s="98" t="s">
        <v>166</v>
      </c>
      <c r="G312" s="98" t="s">
        <v>909</v>
      </c>
      <c r="H312" s="99">
        <v>1442</v>
      </c>
      <c r="I312" s="97">
        <v>1</v>
      </c>
      <c r="J312" s="100">
        <f>อุดรธานี!F123</f>
        <v>169687.69</v>
      </c>
      <c r="K312" s="101">
        <f>อุดรธานี!AK123</f>
        <v>255147.61</v>
      </c>
      <c r="L312" s="101">
        <f>อุดรธานี!AL123</f>
        <v>752913.93</v>
      </c>
      <c r="M312" s="101">
        <f>อุดรธานี!AM123</f>
        <v>554733.93999999994</v>
      </c>
      <c r="N312" s="98"/>
      <c r="O312" s="98"/>
      <c r="P312" s="98"/>
      <c r="Q312" s="90">
        <f t="shared" si="10"/>
        <v>198179.99000000011</v>
      </c>
      <c r="R312" s="91">
        <f t="shared" si="11"/>
        <v>522.13171289875174</v>
      </c>
    </row>
    <row r="313" spans="1:18" ht="24.6" customHeight="1" x14ac:dyDescent="0.7">
      <c r="A313" s="97">
        <v>5</v>
      </c>
      <c r="B313" s="98" t="s">
        <v>50</v>
      </c>
      <c r="C313" s="98" t="s">
        <v>25</v>
      </c>
      <c r="D313" s="98" t="s">
        <v>125</v>
      </c>
      <c r="E313" s="98" t="s">
        <v>26</v>
      </c>
      <c r="F313" s="98" t="s">
        <v>166</v>
      </c>
      <c r="G313" s="98" t="s">
        <v>910</v>
      </c>
      <c r="H313" s="99">
        <v>2818</v>
      </c>
      <c r="I313" s="97">
        <v>2</v>
      </c>
      <c r="J313" s="100">
        <f>อุดรธานี!F124</f>
        <v>496380.68</v>
      </c>
      <c r="K313" s="101">
        <f>อุดรธานี!AK124</f>
        <v>617859.04999999993</v>
      </c>
      <c r="L313" s="101">
        <f>อุดรธานี!AL124</f>
        <v>1945281.56</v>
      </c>
      <c r="M313" s="101">
        <f>อุดรธานี!AM124</f>
        <v>1531356.56</v>
      </c>
      <c r="N313" s="98"/>
      <c r="O313" s="98"/>
      <c r="P313" s="98"/>
      <c r="Q313" s="90">
        <f t="shared" si="10"/>
        <v>413925</v>
      </c>
      <c r="R313" s="91">
        <f t="shared" si="11"/>
        <v>690.30573456352022</v>
      </c>
    </row>
    <row r="314" spans="1:18" ht="24.6" customHeight="1" x14ac:dyDescent="0.7">
      <c r="A314" s="97">
        <v>6</v>
      </c>
      <c r="B314" s="98" t="s">
        <v>50</v>
      </c>
      <c r="C314" s="98" t="s">
        <v>25</v>
      </c>
      <c r="D314" s="98" t="s">
        <v>125</v>
      </c>
      <c r="E314" s="98" t="s">
        <v>26</v>
      </c>
      <c r="F314" s="98" t="s">
        <v>166</v>
      </c>
      <c r="G314" s="98" t="s">
        <v>911</v>
      </c>
      <c r="H314" s="99">
        <v>4638</v>
      </c>
      <c r="I314" s="97">
        <v>4</v>
      </c>
      <c r="J314" s="100">
        <f>อุดรธานี!F125</f>
        <v>768839.21</v>
      </c>
      <c r="K314" s="101">
        <f>อุดรธานี!AK125</f>
        <v>849621.92999999993</v>
      </c>
      <c r="L314" s="101">
        <f>อุดรธานี!AL125</f>
        <v>3092320.6100000003</v>
      </c>
      <c r="M314" s="101">
        <f>อุดรธานี!AM125</f>
        <v>2778014.9399999995</v>
      </c>
      <c r="N314" s="98"/>
      <c r="O314" s="98"/>
      <c r="P314" s="98"/>
      <c r="Q314" s="90">
        <f t="shared" si="10"/>
        <v>314305.67000000086</v>
      </c>
      <c r="R314" s="91">
        <f t="shared" si="11"/>
        <v>666.73579344545067</v>
      </c>
    </row>
    <row r="315" spans="1:18" ht="24.6" customHeight="1" x14ac:dyDescent="0.7">
      <c r="A315" s="97">
        <v>7</v>
      </c>
      <c r="B315" s="98" t="s">
        <v>50</v>
      </c>
      <c r="C315" s="98" t="s">
        <v>25</v>
      </c>
      <c r="D315" s="98" t="s">
        <v>125</v>
      </c>
      <c r="E315" s="98" t="s">
        <v>26</v>
      </c>
      <c r="F315" s="98" t="s">
        <v>166</v>
      </c>
      <c r="G315" s="98" t="s">
        <v>912</v>
      </c>
      <c r="H315" s="99">
        <v>3664</v>
      </c>
      <c r="I315" s="97">
        <v>3</v>
      </c>
      <c r="J315" s="100">
        <f>อุดรธานี!F126</f>
        <v>1133710.1499999999</v>
      </c>
      <c r="K315" s="101">
        <f>อุดรธานี!AK126</f>
        <v>1237062.3399999999</v>
      </c>
      <c r="L315" s="101">
        <f>อุดรธานี!AL126</f>
        <v>2001176</v>
      </c>
      <c r="M315" s="101">
        <f>อุดรธานี!AM126</f>
        <v>1576282.18</v>
      </c>
      <c r="N315" s="98"/>
      <c r="O315" s="98"/>
      <c r="P315" s="98"/>
      <c r="Q315" s="90">
        <f t="shared" si="10"/>
        <v>424893.82000000007</v>
      </c>
      <c r="R315" s="91">
        <f t="shared" si="11"/>
        <v>546.17248908296938</v>
      </c>
    </row>
    <row r="316" spans="1:18" ht="24.6" customHeight="1" x14ac:dyDescent="0.7">
      <c r="A316" s="97">
        <v>8</v>
      </c>
      <c r="B316" s="98" t="s">
        <v>50</v>
      </c>
      <c r="C316" s="98" t="s">
        <v>25</v>
      </c>
      <c r="D316" s="98" t="s">
        <v>125</v>
      </c>
      <c r="E316" s="98" t="s">
        <v>26</v>
      </c>
      <c r="F316" s="98" t="s">
        <v>166</v>
      </c>
      <c r="G316" s="98" t="s">
        <v>913</v>
      </c>
      <c r="H316" s="99">
        <v>4102</v>
      </c>
      <c r="I316" s="97">
        <v>3</v>
      </c>
      <c r="J316" s="100">
        <f>อุดรธานี!F127</f>
        <v>165205.54999999999</v>
      </c>
      <c r="K316" s="101">
        <f>อุดรธานี!AK127</f>
        <v>237290.44999999998</v>
      </c>
      <c r="L316" s="101">
        <f>อุดรธานี!AL127</f>
        <v>2483765.41</v>
      </c>
      <c r="M316" s="101">
        <f>อุดรธานี!AM127</f>
        <v>2354651.85</v>
      </c>
      <c r="N316" s="98"/>
      <c r="O316" s="98"/>
      <c r="P316" s="98"/>
      <c r="Q316" s="90">
        <f t="shared" si="10"/>
        <v>129113.56000000006</v>
      </c>
      <c r="R316" s="91">
        <f t="shared" si="11"/>
        <v>605.50107508532426</v>
      </c>
    </row>
    <row r="317" spans="1:18" ht="24.6" customHeight="1" x14ac:dyDescent="0.7">
      <c r="A317" s="97">
        <v>9</v>
      </c>
      <c r="B317" s="98" t="s">
        <v>50</v>
      </c>
      <c r="C317" s="98" t="s">
        <v>25</v>
      </c>
      <c r="D317" s="98" t="s">
        <v>125</v>
      </c>
      <c r="E317" s="98" t="s">
        <v>26</v>
      </c>
      <c r="F317" s="98" t="s">
        <v>166</v>
      </c>
      <c r="G317" s="98" t="s">
        <v>914</v>
      </c>
      <c r="H317" s="99">
        <v>1926</v>
      </c>
      <c r="I317" s="97">
        <v>2</v>
      </c>
      <c r="J317" s="100">
        <f>อุดรธานี!F128</f>
        <v>1118045.31</v>
      </c>
      <c r="K317" s="101">
        <f>อุดรธานี!AK128</f>
        <v>1013153.8600000001</v>
      </c>
      <c r="L317" s="101">
        <f>อุดรธานี!AL128</f>
        <v>1655934.98</v>
      </c>
      <c r="M317" s="101">
        <f>อุดรธานี!AM128</f>
        <v>1427257.48</v>
      </c>
      <c r="N317" s="98"/>
      <c r="O317" s="98"/>
      <c r="P317" s="98"/>
      <c r="Q317" s="90">
        <f t="shared" si="10"/>
        <v>228677.5</v>
      </c>
      <c r="R317" s="91">
        <f t="shared" si="11"/>
        <v>859.77932502596047</v>
      </c>
    </row>
    <row r="318" spans="1:18" ht="24.6" customHeight="1" x14ac:dyDescent="0.7">
      <c r="A318" s="97">
        <v>10</v>
      </c>
      <c r="B318" s="98" t="s">
        <v>50</v>
      </c>
      <c r="C318" s="98" t="s">
        <v>25</v>
      </c>
      <c r="D318" s="98" t="s">
        <v>125</v>
      </c>
      <c r="E318" s="98" t="s">
        <v>26</v>
      </c>
      <c r="F318" s="98" t="s">
        <v>166</v>
      </c>
      <c r="G318" s="98" t="s">
        <v>915</v>
      </c>
      <c r="H318" s="99">
        <v>2908</v>
      </c>
      <c r="I318" s="97">
        <v>2</v>
      </c>
      <c r="J318" s="100">
        <f>อุดรธานี!F129</f>
        <v>292841.53999999998</v>
      </c>
      <c r="K318" s="101">
        <f>อุดรธานี!AK129</f>
        <v>563535.90999999992</v>
      </c>
      <c r="L318" s="101">
        <f>อุดรธานี!AL129</f>
        <v>1879555.7000000002</v>
      </c>
      <c r="M318" s="101">
        <f>อุดรธานี!AM129</f>
        <v>1542370.8199999998</v>
      </c>
      <c r="N318" s="98"/>
      <c r="O318" s="98"/>
      <c r="P318" s="98"/>
      <c r="Q318" s="90">
        <f t="shared" si="10"/>
        <v>337184.88000000035</v>
      </c>
      <c r="R318" s="91">
        <f t="shared" si="11"/>
        <v>646.3396492434664</v>
      </c>
    </row>
    <row r="319" spans="1:18" ht="24.6" customHeight="1" x14ac:dyDescent="0.7">
      <c r="A319" s="97">
        <v>11</v>
      </c>
      <c r="B319" s="98" t="s">
        <v>50</v>
      </c>
      <c r="C319" s="98" t="s">
        <v>25</v>
      </c>
      <c r="D319" s="98" t="s">
        <v>125</v>
      </c>
      <c r="E319" s="98" t="s">
        <v>26</v>
      </c>
      <c r="F319" s="98" t="s">
        <v>166</v>
      </c>
      <c r="G319" s="98" t="s">
        <v>916</v>
      </c>
      <c r="H319" s="99">
        <v>3030</v>
      </c>
      <c r="I319" s="97">
        <v>3</v>
      </c>
      <c r="J319" s="100">
        <f>อุดรธานี!F130</f>
        <v>77688.31</v>
      </c>
      <c r="K319" s="101">
        <f>อุดรธานี!AK130</f>
        <v>69145.13</v>
      </c>
      <c r="L319" s="101">
        <f>อุดรธานี!AL130</f>
        <v>1582104.52</v>
      </c>
      <c r="M319" s="101">
        <f>อุดรธานี!AM130</f>
        <v>1543086.4100000001</v>
      </c>
      <c r="N319" s="98"/>
      <c r="O319" s="98"/>
      <c r="P319" s="98"/>
      <c r="Q319" s="90">
        <f t="shared" si="10"/>
        <v>39018.10999999987</v>
      </c>
      <c r="R319" s="91">
        <f t="shared" si="11"/>
        <v>522.14670627062708</v>
      </c>
    </row>
    <row r="320" spans="1:18" s="109" customFormat="1" ht="24.6" customHeight="1" x14ac:dyDescent="0.7">
      <c r="A320" s="103">
        <v>10</v>
      </c>
      <c r="B320" s="104" t="s">
        <v>50</v>
      </c>
      <c r="C320" s="104"/>
      <c r="D320" s="104"/>
      <c r="E320" s="104" t="s">
        <v>63</v>
      </c>
      <c r="F320" s="104"/>
      <c r="G320" s="104" t="s">
        <v>313</v>
      </c>
      <c r="H320" s="110">
        <f>SUM(H309:H319)</f>
        <v>35704</v>
      </c>
      <c r="I320" s="103"/>
      <c r="J320" s="106">
        <f>SUM(J309:J319)</f>
        <v>4904925.1199999992</v>
      </c>
      <c r="K320" s="106">
        <f>SUM(K309:K319)</f>
        <v>5794100.0899999999</v>
      </c>
      <c r="L320" s="106">
        <f>SUM(L309:L319)</f>
        <v>21161554.57</v>
      </c>
      <c r="M320" s="106">
        <f>SUM(M309:M319)</f>
        <v>18740605.149999999</v>
      </c>
      <c r="N320" s="104">
        <v>10</v>
      </c>
      <c r="O320" s="104">
        <v>10</v>
      </c>
      <c r="P320" s="104">
        <f>N320-O320</f>
        <v>0</v>
      </c>
      <c r="Q320" s="107">
        <f t="shared" si="10"/>
        <v>2420949.4200000018</v>
      </c>
      <c r="R320" s="108">
        <f>L320/H320</f>
        <v>592.69422389648219</v>
      </c>
    </row>
    <row r="321" spans="1:18" ht="24.6" customHeight="1" x14ac:dyDescent="0.7">
      <c r="A321" s="97">
        <v>1</v>
      </c>
      <c r="B321" s="98" t="s">
        <v>50</v>
      </c>
      <c r="C321" s="98" t="s">
        <v>314</v>
      </c>
      <c r="D321" s="98" t="s">
        <v>144</v>
      </c>
      <c r="E321" s="98" t="s">
        <v>35</v>
      </c>
      <c r="F321" s="98" t="s">
        <v>315</v>
      </c>
      <c r="G321" s="98" t="s">
        <v>316</v>
      </c>
      <c r="H321" s="99"/>
      <c r="I321" s="97"/>
      <c r="J321" s="100"/>
      <c r="K321" s="101"/>
      <c r="L321" s="102"/>
      <c r="M321" s="102"/>
      <c r="N321" s="98"/>
      <c r="O321" s="98"/>
      <c r="P321" s="98"/>
    </row>
    <row r="322" spans="1:18" ht="24.6" customHeight="1" x14ac:dyDescent="0.7">
      <c r="A322" s="97">
        <v>2</v>
      </c>
      <c r="B322" s="98" t="s">
        <v>50</v>
      </c>
      <c r="C322" s="98" t="s">
        <v>314</v>
      </c>
      <c r="D322" s="98" t="s">
        <v>144</v>
      </c>
      <c r="E322" s="98" t="s">
        <v>35</v>
      </c>
      <c r="F322" s="98" t="s">
        <v>166</v>
      </c>
      <c r="G322" s="98" t="s">
        <v>917</v>
      </c>
      <c r="H322" s="99">
        <v>8840</v>
      </c>
      <c r="I322" s="97">
        <v>5</v>
      </c>
      <c r="J322" s="100">
        <f>อุดรธานี!F131</f>
        <v>760172.16</v>
      </c>
      <c r="K322" s="101">
        <f>อุดรธานี!AK131</f>
        <v>1265486.93</v>
      </c>
      <c r="L322" s="101">
        <f>อุดรธานี!AL131</f>
        <v>3701489.4999999995</v>
      </c>
      <c r="M322" s="101">
        <f>อุดรธานี!AM131</f>
        <v>2612993.1100000003</v>
      </c>
      <c r="N322" s="98"/>
      <c r="O322" s="98"/>
      <c r="P322" s="98"/>
      <c r="Q322" s="90">
        <f t="shared" si="10"/>
        <v>1088496.3899999992</v>
      </c>
      <c r="R322" s="91">
        <f t="shared" si="11"/>
        <v>418.72053167420808</v>
      </c>
    </row>
    <row r="323" spans="1:18" ht="24.6" customHeight="1" x14ac:dyDescent="0.7">
      <c r="A323" s="97">
        <v>3</v>
      </c>
      <c r="B323" s="98" t="s">
        <v>50</v>
      </c>
      <c r="C323" s="98" t="s">
        <v>314</v>
      </c>
      <c r="D323" s="98" t="s">
        <v>144</v>
      </c>
      <c r="E323" s="98" t="s">
        <v>35</v>
      </c>
      <c r="F323" s="98" t="s">
        <v>166</v>
      </c>
      <c r="G323" s="98" t="s">
        <v>918</v>
      </c>
      <c r="H323" s="99">
        <v>4792</v>
      </c>
      <c r="I323" s="97">
        <v>4</v>
      </c>
      <c r="J323" s="100">
        <f>อุดรธานี!F132</f>
        <v>230568.44</v>
      </c>
      <c r="K323" s="101">
        <f>อุดรธานี!AK132</f>
        <v>848192.60000000009</v>
      </c>
      <c r="L323" s="101">
        <f>อุดรธานี!AL132</f>
        <v>2860904.2199999997</v>
      </c>
      <c r="M323" s="101">
        <f>อุดรธานี!AM132</f>
        <v>2445374.9499999997</v>
      </c>
      <c r="N323" s="98"/>
      <c r="O323" s="98"/>
      <c r="P323" s="98"/>
      <c r="Q323" s="90">
        <f t="shared" si="10"/>
        <v>415529.27</v>
      </c>
      <c r="R323" s="91">
        <f t="shared" si="11"/>
        <v>597.01674040066769</v>
      </c>
    </row>
    <row r="324" spans="1:18" ht="24.6" customHeight="1" x14ac:dyDescent="0.7">
      <c r="A324" s="97">
        <v>4</v>
      </c>
      <c r="B324" s="98" t="s">
        <v>50</v>
      </c>
      <c r="C324" s="98" t="s">
        <v>314</v>
      </c>
      <c r="D324" s="98" t="s">
        <v>144</v>
      </c>
      <c r="E324" s="98" t="s">
        <v>35</v>
      </c>
      <c r="F324" s="98" t="s">
        <v>166</v>
      </c>
      <c r="G324" s="98" t="s">
        <v>919</v>
      </c>
      <c r="H324" s="99">
        <v>8494</v>
      </c>
      <c r="I324" s="97">
        <v>5</v>
      </c>
      <c r="J324" s="100">
        <f>อุดรธานี!F133</f>
        <v>651373.02</v>
      </c>
      <c r="K324" s="101">
        <f>อุดรธานี!AK133</f>
        <v>1070223.02</v>
      </c>
      <c r="L324" s="101">
        <f>อุดรธานี!AL133</f>
        <v>5019576.6300000008</v>
      </c>
      <c r="M324" s="101">
        <f>อุดรธานี!AM133</f>
        <v>4173691.5700000003</v>
      </c>
      <c r="N324" s="98"/>
      <c r="O324" s="98"/>
      <c r="P324" s="98"/>
      <c r="Q324" s="90">
        <f t="shared" si="10"/>
        <v>845885.06000000052</v>
      </c>
      <c r="R324" s="91">
        <f t="shared" si="11"/>
        <v>590.9555721685897</v>
      </c>
    </row>
    <row r="325" spans="1:18" ht="24.6" customHeight="1" x14ac:dyDescent="0.7">
      <c r="A325" s="97">
        <v>5</v>
      </c>
      <c r="B325" s="98" t="s">
        <v>50</v>
      </c>
      <c r="C325" s="98" t="s">
        <v>314</v>
      </c>
      <c r="D325" s="98" t="s">
        <v>144</v>
      </c>
      <c r="E325" s="98" t="s">
        <v>35</v>
      </c>
      <c r="F325" s="98" t="s">
        <v>166</v>
      </c>
      <c r="G325" s="98" t="s">
        <v>920</v>
      </c>
      <c r="H325" s="99">
        <v>6351</v>
      </c>
      <c r="I325" s="97">
        <v>5</v>
      </c>
      <c r="J325" s="100">
        <f>อุดรธานี!F134</f>
        <v>668121.24</v>
      </c>
      <c r="K325" s="101">
        <f>อุดรธานี!AK134</f>
        <v>897424.97</v>
      </c>
      <c r="L325" s="101">
        <f>อุดรธานี!AL134</f>
        <v>3261766.2299999995</v>
      </c>
      <c r="M325" s="101">
        <f>อุดรธานี!AM134</f>
        <v>2878386.72</v>
      </c>
      <c r="N325" s="98"/>
      <c r="O325" s="98"/>
      <c r="P325" s="98"/>
      <c r="Q325" s="90">
        <f t="shared" ref="Q325:Q388" si="12">L325-M325</f>
        <v>383379.50999999931</v>
      </c>
      <c r="R325" s="91">
        <f t="shared" ref="R325:R388" si="13">L325/H325</f>
        <v>513.5830940009447</v>
      </c>
    </row>
    <row r="326" spans="1:18" ht="24.6" customHeight="1" x14ac:dyDescent="0.7">
      <c r="A326" s="97">
        <v>6</v>
      </c>
      <c r="B326" s="98" t="s">
        <v>50</v>
      </c>
      <c r="C326" s="98" t="s">
        <v>314</v>
      </c>
      <c r="D326" s="98" t="s">
        <v>144</v>
      </c>
      <c r="E326" s="98" t="s">
        <v>35</v>
      </c>
      <c r="F326" s="98" t="s">
        <v>166</v>
      </c>
      <c r="G326" s="98" t="s">
        <v>921</v>
      </c>
      <c r="H326" s="99">
        <v>3830</v>
      </c>
      <c r="I326" s="97">
        <v>3</v>
      </c>
      <c r="J326" s="100">
        <f>อุดรธานี!F135</f>
        <v>930531.53</v>
      </c>
      <c r="K326" s="101">
        <f>อุดรธานี!AK135</f>
        <v>1080772.6399999999</v>
      </c>
      <c r="L326" s="101">
        <f>อุดรธานี!AL135</f>
        <v>2742411.26</v>
      </c>
      <c r="M326" s="101">
        <f>อุดรธานี!AM135</f>
        <v>2215279.7400000002</v>
      </c>
      <c r="N326" s="98"/>
      <c r="O326" s="98"/>
      <c r="P326" s="98"/>
      <c r="Q326" s="90">
        <f t="shared" si="12"/>
        <v>527131.51999999955</v>
      </c>
      <c r="R326" s="91">
        <f t="shared" si="13"/>
        <v>716.03427154046994</v>
      </c>
    </row>
    <row r="327" spans="1:18" ht="24.6" customHeight="1" x14ac:dyDescent="0.7">
      <c r="A327" s="97">
        <v>7</v>
      </c>
      <c r="B327" s="98" t="s">
        <v>50</v>
      </c>
      <c r="C327" s="98" t="s">
        <v>314</v>
      </c>
      <c r="D327" s="98" t="s">
        <v>144</v>
      </c>
      <c r="E327" s="98" t="s">
        <v>35</v>
      </c>
      <c r="F327" s="98" t="s">
        <v>166</v>
      </c>
      <c r="G327" s="98" t="s">
        <v>922</v>
      </c>
      <c r="H327" s="99">
        <v>7121</v>
      </c>
      <c r="I327" s="97">
        <v>5</v>
      </c>
      <c r="J327" s="100">
        <f>อุดรธานี!F136</f>
        <v>764040.73</v>
      </c>
      <c r="K327" s="101">
        <f>อุดรธานี!AK136</f>
        <v>1651460.8900000001</v>
      </c>
      <c r="L327" s="101">
        <f>อุดรธานี!AL136</f>
        <v>4071707.16</v>
      </c>
      <c r="M327" s="101">
        <f>อุดรธานี!AM136</f>
        <v>3613793.37</v>
      </c>
      <c r="N327" s="98"/>
      <c r="O327" s="98"/>
      <c r="P327" s="98"/>
      <c r="Q327" s="90">
        <f t="shared" si="12"/>
        <v>457913.79000000004</v>
      </c>
      <c r="R327" s="91">
        <f t="shared" si="13"/>
        <v>571.78867574778826</v>
      </c>
    </row>
    <row r="328" spans="1:18" ht="24.6" customHeight="1" x14ac:dyDescent="0.7">
      <c r="A328" s="97">
        <v>8</v>
      </c>
      <c r="B328" s="98" t="s">
        <v>50</v>
      </c>
      <c r="C328" s="98" t="s">
        <v>314</v>
      </c>
      <c r="D328" s="98" t="s">
        <v>144</v>
      </c>
      <c r="E328" s="98" t="s">
        <v>35</v>
      </c>
      <c r="F328" s="98" t="s">
        <v>166</v>
      </c>
      <c r="G328" s="98" t="s">
        <v>923</v>
      </c>
      <c r="H328" s="99">
        <v>3156</v>
      </c>
      <c r="I328" s="97">
        <v>3</v>
      </c>
      <c r="J328" s="100">
        <f>อุดรธานี!F137</f>
        <v>416586.01</v>
      </c>
      <c r="K328" s="101">
        <f>อุดรธานี!AK137</f>
        <v>666636.32000000007</v>
      </c>
      <c r="L328" s="101">
        <f>อุดรธานี!AL137</f>
        <v>2982758.8600000003</v>
      </c>
      <c r="M328" s="101">
        <f>อุดรธานี!AM137</f>
        <v>2674473.9300000002</v>
      </c>
      <c r="N328" s="98"/>
      <c r="O328" s="98"/>
      <c r="P328" s="98"/>
      <c r="Q328" s="90">
        <f t="shared" si="12"/>
        <v>308284.93000000017</v>
      </c>
      <c r="R328" s="91">
        <f t="shared" si="13"/>
        <v>945.10737008872002</v>
      </c>
    </row>
    <row r="329" spans="1:18" ht="24.6" customHeight="1" x14ac:dyDescent="0.7">
      <c r="A329" s="97">
        <v>9</v>
      </c>
      <c r="B329" s="98" t="s">
        <v>50</v>
      </c>
      <c r="C329" s="98" t="s">
        <v>314</v>
      </c>
      <c r="D329" s="98" t="s">
        <v>144</v>
      </c>
      <c r="E329" s="98" t="s">
        <v>35</v>
      </c>
      <c r="F329" s="98" t="s">
        <v>166</v>
      </c>
      <c r="G329" s="98" t="s">
        <v>924</v>
      </c>
      <c r="H329" s="99">
        <v>3445</v>
      </c>
      <c r="I329" s="97">
        <v>3</v>
      </c>
      <c r="J329" s="100">
        <f>อุดรธานี!F138</f>
        <v>335350.42</v>
      </c>
      <c r="K329" s="101">
        <f>อุดรธานี!AK138</f>
        <v>580149.85</v>
      </c>
      <c r="L329" s="101">
        <f>อุดรธานี!AL138</f>
        <v>2576544.3200000003</v>
      </c>
      <c r="M329" s="101">
        <f>อุดรธานี!AM138</f>
        <v>2415671.3800000004</v>
      </c>
      <c r="N329" s="98"/>
      <c r="O329" s="98"/>
      <c r="P329" s="98"/>
      <c r="Q329" s="90">
        <f t="shared" si="12"/>
        <v>160872.93999999994</v>
      </c>
      <c r="R329" s="91">
        <f t="shared" si="13"/>
        <v>747.90836574746015</v>
      </c>
    </row>
    <row r="330" spans="1:18" ht="24.6" customHeight="1" x14ac:dyDescent="0.7">
      <c r="A330" s="97">
        <v>10</v>
      </c>
      <c r="B330" s="98" t="s">
        <v>50</v>
      </c>
      <c r="C330" s="98" t="s">
        <v>314</v>
      </c>
      <c r="D330" s="98" t="s">
        <v>144</v>
      </c>
      <c r="E330" s="98" t="s">
        <v>35</v>
      </c>
      <c r="F330" s="98" t="s">
        <v>166</v>
      </c>
      <c r="G330" s="98" t="s">
        <v>925</v>
      </c>
      <c r="H330" s="99">
        <v>7922</v>
      </c>
      <c r="I330" s="97">
        <v>5</v>
      </c>
      <c r="J330" s="100">
        <f>อุดรธานี!F139</f>
        <v>298243.07</v>
      </c>
      <c r="K330" s="101">
        <f>อุดรธานี!AK139</f>
        <v>797859.35000000009</v>
      </c>
      <c r="L330" s="101">
        <f>อุดรธานี!AL139</f>
        <v>4358801.8599999994</v>
      </c>
      <c r="M330" s="101">
        <f>อุดรธานี!AM139</f>
        <v>3675757.3699999996</v>
      </c>
      <c r="N330" s="98"/>
      <c r="O330" s="98"/>
      <c r="P330" s="98"/>
      <c r="Q330" s="90">
        <f t="shared" si="12"/>
        <v>683044.48999999976</v>
      </c>
      <c r="R330" s="91">
        <f t="shared" si="13"/>
        <v>550.21482706387269</v>
      </c>
    </row>
    <row r="331" spans="1:18" ht="24.6" customHeight="1" x14ac:dyDescent="0.7">
      <c r="A331" s="97">
        <v>11</v>
      </c>
      <c r="B331" s="98" t="s">
        <v>50</v>
      </c>
      <c r="C331" s="98" t="s">
        <v>314</v>
      </c>
      <c r="D331" s="98" t="s">
        <v>144</v>
      </c>
      <c r="E331" s="98" t="s">
        <v>35</v>
      </c>
      <c r="F331" s="98" t="s">
        <v>166</v>
      </c>
      <c r="G331" s="98" t="s">
        <v>926</v>
      </c>
      <c r="H331" s="99">
        <v>4222</v>
      </c>
      <c r="I331" s="97">
        <v>3</v>
      </c>
      <c r="J331" s="100">
        <f>อุดรธานี!F140</f>
        <v>736590.79</v>
      </c>
      <c r="K331" s="101">
        <f>อุดรธานี!AK140</f>
        <v>1201341.4200000002</v>
      </c>
      <c r="L331" s="101">
        <f>อุดรธานี!AL140</f>
        <v>5499908.1200000001</v>
      </c>
      <c r="M331" s="101">
        <f>อุดรธานี!AM140</f>
        <v>4861121.4800000004</v>
      </c>
      <c r="N331" s="98"/>
      <c r="O331" s="98"/>
      <c r="P331" s="98"/>
      <c r="Q331" s="90">
        <f t="shared" si="12"/>
        <v>638786.63999999966</v>
      </c>
      <c r="R331" s="91">
        <f t="shared" si="13"/>
        <v>1302.6783799147324</v>
      </c>
    </row>
    <row r="332" spans="1:18" ht="24.6" customHeight="1" x14ac:dyDescent="0.7">
      <c r="A332" s="97">
        <v>12</v>
      </c>
      <c r="B332" s="98" t="s">
        <v>50</v>
      </c>
      <c r="C332" s="98" t="s">
        <v>314</v>
      </c>
      <c r="D332" s="98" t="s">
        <v>144</v>
      </c>
      <c r="E332" s="98" t="s">
        <v>35</v>
      </c>
      <c r="F332" s="98" t="s">
        <v>166</v>
      </c>
      <c r="G332" s="98" t="s">
        <v>927</v>
      </c>
      <c r="H332" s="99">
        <v>4359</v>
      </c>
      <c r="I332" s="97">
        <v>3</v>
      </c>
      <c r="J332" s="100">
        <f>อุดรธานี!F141</f>
        <v>553227.86</v>
      </c>
      <c r="K332" s="101">
        <f>อุดรธานี!AK141</f>
        <v>606723.48</v>
      </c>
      <c r="L332" s="101">
        <f>อุดรธานี!AL141</f>
        <v>3736507.68</v>
      </c>
      <c r="M332" s="101">
        <f>อุดรธานี!AM141</f>
        <v>3110587.16</v>
      </c>
      <c r="N332" s="98"/>
      <c r="O332" s="98"/>
      <c r="P332" s="98"/>
      <c r="Q332" s="90">
        <f t="shared" si="12"/>
        <v>625920.52</v>
      </c>
      <c r="R332" s="91">
        <f t="shared" si="13"/>
        <v>857.19377838953892</v>
      </c>
    </row>
    <row r="333" spans="1:18" ht="24.6" customHeight="1" x14ac:dyDescent="0.7">
      <c r="A333" s="97">
        <v>13</v>
      </c>
      <c r="B333" s="98" t="s">
        <v>50</v>
      </c>
      <c r="C333" s="98" t="s">
        <v>314</v>
      </c>
      <c r="D333" s="98" t="s">
        <v>144</v>
      </c>
      <c r="E333" s="98" t="s">
        <v>35</v>
      </c>
      <c r="F333" s="98" t="s">
        <v>166</v>
      </c>
      <c r="G333" s="98" t="s">
        <v>928</v>
      </c>
      <c r="H333" s="99">
        <v>4175</v>
      </c>
      <c r="I333" s="97">
        <v>3</v>
      </c>
      <c r="J333" s="100">
        <f>อุดรธานี!F142</f>
        <v>475658.32</v>
      </c>
      <c r="K333" s="101">
        <f>อุดรธานี!AK142</f>
        <v>800096.32000000007</v>
      </c>
      <c r="L333" s="101">
        <f>อุดรธานี!AL142</f>
        <v>2805156.46</v>
      </c>
      <c r="M333" s="101">
        <f>อุดรธานี!AM142</f>
        <v>2338125.7200000002</v>
      </c>
      <c r="N333" s="98"/>
      <c r="O333" s="98"/>
      <c r="P333" s="98"/>
      <c r="Q333" s="90">
        <f t="shared" si="12"/>
        <v>467030.73999999976</v>
      </c>
      <c r="R333" s="91">
        <f t="shared" si="13"/>
        <v>671.89376287425148</v>
      </c>
    </row>
    <row r="334" spans="1:18" ht="24.6" customHeight="1" x14ac:dyDescent="0.7">
      <c r="A334" s="97">
        <v>14</v>
      </c>
      <c r="B334" s="98" t="s">
        <v>50</v>
      </c>
      <c r="C334" s="98" t="s">
        <v>314</v>
      </c>
      <c r="D334" s="98" t="s">
        <v>144</v>
      </c>
      <c r="E334" s="98" t="s">
        <v>35</v>
      </c>
      <c r="F334" s="98" t="s">
        <v>166</v>
      </c>
      <c r="G334" s="98" t="s">
        <v>929</v>
      </c>
      <c r="H334" s="99">
        <v>2620</v>
      </c>
      <c r="I334" s="97">
        <v>2</v>
      </c>
      <c r="J334" s="100">
        <f>อุดรธานี!F143</f>
        <v>127121.47</v>
      </c>
      <c r="K334" s="101">
        <f>อุดรธานี!AK143</f>
        <v>356485.72</v>
      </c>
      <c r="L334" s="101">
        <f>อุดรธานี!AL143</f>
        <v>2074528.5699999998</v>
      </c>
      <c r="M334" s="101">
        <f>อุดรธานี!AM143</f>
        <v>1888733.4400000002</v>
      </c>
      <c r="N334" s="98"/>
      <c r="O334" s="98"/>
      <c r="P334" s="98"/>
      <c r="Q334" s="90">
        <f t="shared" si="12"/>
        <v>185795.12999999966</v>
      </c>
      <c r="R334" s="91">
        <f t="shared" si="13"/>
        <v>791.8047977099236</v>
      </c>
    </row>
    <row r="335" spans="1:18" ht="24.6" customHeight="1" x14ac:dyDescent="0.7">
      <c r="A335" s="97">
        <v>15</v>
      </c>
      <c r="B335" s="98" t="s">
        <v>50</v>
      </c>
      <c r="C335" s="98" t="s">
        <v>314</v>
      </c>
      <c r="D335" s="98" t="s">
        <v>144</v>
      </c>
      <c r="E335" s="98" t="s">
        <v>35</v>
      </c>
      <c r="F335" s="98" t="s">
        <v>166</v>
      </c>
      <c r="G335" s="98" t="s">
        <v>930</v>
      </c>
      <c r="H335" s="99">
        <v>5100</v>
      </c>
      <c r="I335" s="97">
        <v>4</v>
      </c>
      <c r="J335" s="100">
        <f>อุดรธานี!F144</f>
        <v>242405.97</v>
      </c>
      <c r="K335" s="101">
        <f>อุดรธานี!AK144</f>
        <v>979549.17999999993</v>
      </c>
      <c r="L335" s="101">
        <f>อุดรธานี!AL144</f>
        <v>3923036.1399999997</v>
      </c>
      <c r="M335" s="101">
        <f>อุดรธานี!AM144</f>
        <v>3244558.18</v>
      </c>
      <c r="N335" s="98"/>
      <c r="O335" s="98"/>
      <c r="P335" s="98"/>
      <c r="Q335" s="90">
        <f t="shared" si="12"/>
        <v>678477.9599999995</v>
      </c>
      <c r="R335" s="91">
        <f t="shared" si="13"/>
        <v>769.22277254901951</v>
      </c>
    </row>
    <row r="336" spans="1:18" ht="24.6" customHeight="1" x14ac:dyDescent="0.7">
      <c r="A336" s="97">
        <v>16</v>
      </c>
      <c r="B336" s="98" t="s">
        <v>50</v>
      </c>
      <c r="C336" s="98" t="s">
        <v>314</v>
      </c>
      <c r="D336" s="98" t="s">
        <v>144</v>
      </c>
      <c r="E336" s="98" t="s">
        <v>35</v>
      </c>
      <c r="F336" s="98" t="s">
        <v>166</v>
      </c>
      <c r="G336" s="98" t="s">
        <v>931</v>
      </c>
      <c r="H336" s="99">
        <v>7114</v>
      </c>
      <c r="I336" s="97">
        <v>5</v>
      </c>
      <c r="J336" s="100">
        <f>อุดรธานี!F145</f>
        <v>1024334.88</v>
      </c>
      <c r="K336" s="101">
        <f>อุดรธานี!AK145</f>
        <v>1259650.79</v>
      </c>
      <c r="L336" s="101">
        <f>อุดรธานี!AL145</f>
        <v>3605330.3699999996</v>
      </c>
      <c r="M336" s="101">
        <f>อุดรธานี!AM145</f>
        <v>2999605.33</v>
      </c>
      <c r="N336" s="98"/>
      <c r="O336" s="98"/>
      <c r="P336" s="98"/>
      <c r="Q336" s="90">
        <f t="shared" si="12"/>
        <v>605725.03999999957</v>
      </c>
      <c r="R336" s="91">
        <f t="shared" si="13"/>
        <v>506.79369834129881</v>
      </c>
    </row>
    <row r="337" spans="1:18" s="109" customFormat="1" ht="24.6" customHeight="1" x14ac:dyDescent="0.7">
      <c r="A337" s="103">
        <v>11</v>
      </c>
      <c r="B337" s="104" t="s">
        <v>50</v>
      </c>
      <c r="C337" s="104"/>
      <c r="D337" s="104"/>
      <c r="E337" s="104" t="s">
        <v>63</v>
      </c>
      <c r="F337" s="104"/>
      <c r="G337" s="104" t="s">
        <v>317</v>
      </c>
      <c r="H337" s="110">
        <f>SUM(H321:H336)</f>
        <v>81541</v>
      </c>
      <c r="I337" s="103"/>
      <c r="J337" s="106">
        <f>SUM(J321:J336)</f>
        <v>8214325.9100000011</v>
      </c>
      <c r="K337" s="106">
        <f>SUM(K321:K336)</f>
        <v>14062053.48</v>
      </c>
      <c r="L337" s="106">
        <f>SUM(L321:L336)</f>
        <v>53220427.379999995</v>
      </c>
      <c r="M337" s="106">
        <f>SUM(M321:M336)</f>
        <v>45148153.449999996</v>
      </c>
      <c r="N337" s="104">
        <v>15</v>
      </c>
      <c r="O337" s="104">
        <v>15</v>
      </c>
      <c r="P337" s="104">
        <f>N337-O337</f>
        <v>0</v>
      </c>
      <c r="Q337" s="107">
        <f t="shared" si="12"/>
        <v>8072273.9299999997</v>
      </c>
      <c r="R337" s="108">
        <f>L337/H337</f>
        <v>652.68303528286378</v>
      </c>
    </row>
    <row r="338" spans="1:18" ht="24.6" customHeight="1" x14ac:dyDescent="0.7">
      <c r="A338" s="97">
        <v>1</v>
      </c>
      <c r="B338" s="98" t="s">
        <v>50</v>
      </c>
      <c r="C338" s="98" t="s">
        <v>318</v>
      </c>
      <c r="D338" s="98" t="s">
        <v>129</v>
      </c>
      <c r="E338" s="98" t="s">
        <v>36</v>
      </c>
      <c r="F338" s="98" t="s">
        <v>196</v>
      </c>
      <c r="G338" s="98" t="s">
        <v>319</v>
      </c>
      <c r="H338" s="99"/>
      <c r="I338" s="97"/>
      <c r="J338" s="100"/>
      <c r="K338" s="101"/>
      <c r="L338" s="102"/>
      <c r="M338" s="102"/>
      <c r="N338" s="98"/>
      <c r="O338" s="98"/>
      <c r="P338" s="98"/>
    </row>
    <row r="339" spans="1:18" ht="24.6" customHeight="1" x14ac:dyDescent="0.7">
      <c r="A339" s="97">
        <v>2</v>
      </c>
      <c r="B339" s="98" t="s">
        <v>50</v>
      </c>
      <c r="C339" s="98" t="s">
        <v>318</v>
      </c>
      <c r="D339" s="98" t="s">
        <v>129</v>
      </c>
      <c r="E339" s="98" t="s">
        <v>36</v>
      </c>
      <c r="F339" s="98" t="s">
        <v>166</v>
      </c>
      <c r="G339" s="98" t="s">
        <v>932</v>
      </c>
      <c r="H339" s="99">
        <v>3260</v>
      </c>
      <c r="I339" s="97">
        <v>3</v>
      </c>
      <c r="J339" s="100">
        <f>อุดรธานี!F146</f>
        <v>491356.68</v>
      </c>
      <c r="K339" s="101">
        <f>อุดรธานี!AK146</f>
        <v>1246213.0499999998</v>
      </c>
      <c r="L339" s="101">
        <f>อุดรธานี!AL146</f>
        <v>2676225.56</v>
      </c>
      <c r="M339" s="101">
        <f>อุดรธานี!AM146</f>
        <v>2320945.0300000003</v>
      </c>
      <c r="N339" s="98"/>
      <c r="O339" s="98"/>
      <c r="P339" s="98"/>
      <c r="Q339" s="90">
        <f t="shared" si="12"/>
        <v>355280.5299999998</v>
      </c>
      <c r="R339" s="91">
        <f t="shared" si="13"/>
        <v>820.92808588957053</v>
      </c>
    </row>
    <row r="340" spans="1:18" ht="24.6" customHeight="1" x14ac:dyDescent="0.7">
      <c r="A340" s="97">
        <v>3</v>
      </c>
      <c r="B340" s="98" t="s">
        <v>50</v>
      </c>
      <c r="C340" s="98" t="s">
        <v>318</v>
      </c>
      <c r="D340" s="98" t="s">
        <v>129</v>
      </c>
      <c r="E340" s="98" t="s">
        <v>36</v>
      </c>
      <c r="F340" s="98" t="s">
        <v>166</v>
      </c>
      <c r="G340" s="98" t="s">
        <v>933</v>
      </c>
      <c r="H340" s="99">
        <v>5443</v>
      </c>
      <c r="I340" s="97">
        <v>4</v>
      </c>
      <c r="J340" s="100">
        <f>อุดรธานี!F147</f>
        <v>1782521.07</v>
      </c>
      <c r="K340" s="101">
        <f>อุดรธานี!AK147</f>
        <v>1994997.99</v>
      </c>
      <c r="L340" s="101">
        <f>อุดรธานี!AL147</f>
        <v>3489636.8800000004</v>
      </c>
      <c r="M340" s="101">
        <f>อุดรธานี!AM147</f>
        <v>3167872.0900000003</v>
      </c>
      <c r="N340" s="98"/>
      <c r="O340" s="98"/>
      <c r="P340" s="98"/>
      <c r="Q340" s="90">
        <f t="shared" si="12"/>
        <v>321764.79000000004</v>
      </c>
      <c r="R340" s="91">
        <f t="shared" si="13"/>
        <v>641.12380672423308</v>
      </c>
    </row>
    <row r="341" spans="1:18" ht="24.6" customHeight="1" x14ac:dyDescent="0.7">
      <c r="A341" s="97">
        <v>4</v>
      </c>
      <c r="B341" s="98" t="s">
        <v>50</v>
      </c>
      <c r="C341" s="98" t="s">
        <v>318</v>
      </c>
      <c r="D341" s="98" t="s">
        <v>129</v>
      </c>
      <c r="E341" s="98" t="s">
        <v>36</v>
      </c>
      <c r="F341" s="98" t="s">
        <v>166</v>
      </c>
      <c r="G341" s="98" t="s">
        <v>934</v>
      </c>
      <c r="H341" s="99">
        <v>2005</v>
      </c>
      <c r="I341" s="97">
        <v>2</v>
      </c>
      <c r="J341" s="100">
        <f>อุดรธานี!F148</f>
        <v>448105.49</v>
      </c>
      <c r="K341" s="101">
        <f>อุดรธานี!AK148</f>
        <v>502635.07999999996</v>
      </c>
      <c r="L341" s="101">
        <f>อุดรธานี!AL148</f>
        <v>2553866.17</v>
      </c>
      <c r="M341" s="101">
        <f>อุดรธานี!AM148</f>
        <v>2529870.67</v>
      </c>
      <c r="N341" s="98"/>
      <c r="O341" s="98"/>
      <c r="P341" s="98"/>
      <c r="Q341" s="90">
        <f t="shared" si="12"/>
        <v>23995.5</v>
      </c>
      <c r="R341" s="91">
        <f t="shared" si="13"/>
        <v>1273.7487132169576</v>
      </c>
    </row>
    <row r="342" spans="1:18" ht="24.6" customHeight="1" x14ac:dyDescent="0.7">
      <c r="A342" s="97">
        <v>5</v>
      </c>
      <c r="B342" s="98" t="s">
        <v>50</v>
      </c>
      <c r="C342" s="98" t="s">
        <v>318</v>
      </c>
      <c r="D342" s="98" t="s">
        <v>129</v>
      </c>
      <c r="E342" s="98" t="s">
        <v>36</v>
      </c>
      <c r="F342" s="98" t="s">
        <v>166</v>
      </c>
      <c r="G342" s="98" t="s">
        <v>935</v>
      </c>
      <c r="H342" s="99">
        <v>5609</v>
      </c>
      <c r="I342" s="97">
        <v>4</v>
      </c>
      <c r="J342" s="100">
        <f>อุดรธานี!F149</f>
        <v>1271243.6399999999</v>
      </c>
      <c r="K342" s="101">
        <f>อุดรธานี!AK149</f>
        <v>1531505.17</v>
      </c>
      <c r="L342" s="101">
        <f>อุดรธานี!AL149</f>
        <v>2412571.0699999998</v>
      </c>
      <c r="M342" s="101">
        <f>อุดรธานี!AM149</f>
        <v>2522994.0700000003</v>
      </c>
      <c r="N342" s="98"/>
      <c r="O342" s="98"/>
      <c r="P342" s="98"/>
      <c r="Q342" s="90">
        <f t="shared" si="12"/>
        <v>-110423.00000000047</v>
      </c>
      <c r="R342" s="91">
        <f t="shared" si="13"/>
        <v>430.12499019433051</v>
      </c>
    </row>
    <row r="343" spans="1:18" ht="24.6" customHeight="1" x14ac:dyDescent="0.7">
      <c r="A343" s="97">
        <v>6</v>
      </c>
      <c r="B343" s="98" t="s">
        <v>50</v>
      </c>
      <c r="C343" s="98" t="s">
        <v>318</v>
      </c>
      <c r="D343" s="98" t="s">
        <v>129</v>
      </c>
      <c r="E343" s="98" t="s">
        <v>36</v>
      </c>
      <c r="F343" s="98" t="s">
        <v>166</v>
      </c>
      <c r="G343" s="98" t="s">
        <v>936</v>
      </c>
      <c r="H343" s="99">
        <v>3391</v>
      </c>
      <c r="I343" s="97">
        <v>3</v>
      </c>
      <c r="J343" s="100">
        <f>อุดรธานี!F150</f>
        <v>1630915.01</v>
      </c>
      <c r="K343" s="101">
        <f>อุดรธานี!AK150</f>
        <v>2459694.64</v>
      </c>
      <c r="L343" s="101">
        <f>อุดรธานี!AL150</f>
        <v>4204512.2799999993</v>
      </c>
      <c r="M343" s="101">
        <f>อุดรธานี!AM150</f>
        <v>3393030.09</v>
      </c>
      <c r="N343" s="98"/>
      <c r="O343" s="98"/>
      <c r="P343" s="98"/>
      <c r="Q343" s="90">
        <f t="shared" si="12"/>
        <v>811482.18999999948</v>
      </c>
      <c r="R343" s="91">
        <f t="shared" si="13"/>
        <v>1239.9033559421998</v>
      </c>
    </row>
    <row r="344" spans="1:18" ht="24.6" customHeight="1" x14ac:dyDescent="0.7">
      <c r="A344" s="97">
        <v>7</v>
      </c>
      <c r="B344" s="98" t="s">
        <v>50</v>
      </c>
      <c r="C344" s="98" t="s">
        <v>318</v>
      </c>
      <c r="D344" s="98" t="s">
        <v>129</v>
      </c>
      <c r="E344" s="98" t="s">
        <v>36</v>
      </c>
      <c r="F344" s="98" t="s">
        <v>166</v>
      </c>
      <c r="G344" s="98" t="s">
        <v>937</v>
      </c>
      <c r="H344" s="99">
        <v>4086</v>
      </c>
      <c r="I344" s="97">
        <v>3</v>
      </c>
      <c r="J344" s="100">
        <f>อุดรธานี!F151</f>
        <v>1128721.51</v>
      </c>
      <c r="K344" s="101">
        <f>อุดรธานี!AK151</f>
        <v>1276884.0999999999</v>
      </c>
      <c r="L344" s="101">
        <f>อุดรธานี!AL151</f>
        <v>3091254.71</v>
      </c>
      <c r="M344" s="101">
        <f>อุดรธานี!AM151</f>
        <v>2398711.54</v>
      </c>
      <c r="N344" s="98"/>
      <c r="O344" s="98"/>
      <c r="P344" s="98"/>
      <c r="Q344" s="90">
        <f t="shared" si="12"/>
        <v>692543.16999999993</v>
      </c>
      <c r="R344" s="91">
        <f t="shared" si="13"/>
        <v>756.5478976994616</v>
      </c>
    </row>
    <row r="345" spans="1:18" ht="24.6" customHeight="1" x14ac:dyDescent="0.7">
      <c r="A345" s="97">
        <v>8</v>
      </c>
      <c r="B345" s="98" t="s">
        <v>50</v>
      </c>
      <c r="C345" s="98" t="s">
        <v>318</v>
      </c>
      <c r="D345" s="98" t="s">
        <v>129</v>
      </c>
      <c r="E345" s="98" t="s">
        <v>36</v>
      </c>
      <c r="F345" s="98" t="s">
        <v>166</v>
      </c>
      <c r="G345" s="98" t="s">
        <v>938</v>
      </c>
      <c r="H345" s="99">
        <v>4501</v>
      </c>
      <c r="I345" s="97">
        <v>4</v>
      </c>
      <c r="J345" s="100">
        <f>อุดรธานี!F152</f>
        <v>230320.45</v>
      </c>
      <c r="K345" s="101">
        <f>อุดรธานี!AK152</f>
        <v>886537.81</v>
      </c>
      <c r="L345" s="101">
        <f>อุดรธานี!AL152</f>
        <v>2976577.93</v>
      </c>
      <c r="M345" s="101">
        <f>อุดรธานี!AM152</f>
        <v>3073546.82</v>
      </c>
      <c r="N345" s="98"/>
      <c r="O345" s="98"/>
      <c r="P345" s="98"/>
      <c r="Q345" s="90">
        <f t="shared" si="12"/>
        <v>-96968.889999999665</v>
      </c>
      <c r="R345" s="91">
        <f t="shared" si="13"/>
        <v>661.31480337702737</v>
      </c>
    </row>
    <row r="346" spans="1:18" ht="24.6" customHeight="1" x14ac:dyDescent="0.7">
      <c r="A346" s="97">
        <v>9</v>
      </c>
      <c r="B346" s="98" t="s">
        <v>50</v>
      </c>
      <c r="C346" s="98" t="s">
        <v>318</v>
      </c>
      <c r="D346" s="98" t="s">
        <v>129</v>
      </c>
      <c r="E346" s="98" t="s">
        <v>36</v>
      </c>
      <c r="F346" s="98" t="s">
        <v>166</v>
      </c>
      <c r="G346" s="98" t="s">
        <v>939</v>
      </c>
      <c r="H346" s="99">
        <v>4158</v>
      </c>
      <c r="I346" s="97">
        <v>3</v>
      </c>
      <c r="J346" s="100">
        <f>อุดรธานี!F153</f>
        <v>461811.89</v>
      </c>
      <c r="K346" s="101">
        <f>อุดรธานี!AK153</f>
        <v>605297.63</v>
      </c>
      <c r="L346" s="101">
        <f>อุดรธานี!AL153</f>
        <v>2036346.93</v>
      </c>
      <c r="M346" s="101">
        <f>อุดรธานี!AM153</f>
        <v>1836252.0399999998</v>
      </c>
      <c r="N346" s="98"/>
      <c r="O346" s="98"/>
      <c r="P346" s="98"/>
      <c r="Q346" s="90">
        <f t="shared" si="12"/>
        <v>200094.89000000013</v>
      </c>
      <c r="R346" s="91">
        <f t="shared" si="13"/>
        <v>489.74192640692638</v>
      </c>
    </row>
    <row r="347" spans="1:18" ht="24.6" customHeight="1" x14ac:dyDescent="0.7">
      <c r="A347" s="97">
        <v>10</v>
      </c>
      <c r="B347" s="98" t="s">
        <v>50</v>
      </c>
      <c r="C347" s="98" t="s">
        <v>318</v>
      </c>
      <c r="D347" s="98" t="s">
        <v>129</v>
      </c>
      <c r="E347" s="98" t="s">
        <v>36</v>
      </c>
      <c r="F347" s="98" t="s">
        <v>166</v>
      </c>
      <c r="G347" s="98" t="s">
        <v>940</v>
      </c>
      <c r="H347" s="99">
        <v>3908</v>
      </c>
      <c r="I347" s="97">
        <v>3</v>
      </c>
      <c r="J347" s="100">
        <f>อุดรธานี!F154</f>
        <v>313862.73</v>
      </c>
      <c r="K347" s="101">
        <f>อุดรธานี!AK154</f>
        <v>785461.30999999994</v>
      </c>
      <c r="L347" s="101">
        <f>อุดรธานี!AL154</f>
        <v>2952542.88</v>
      </c>
      <c r="M347" s="101">
        <f>อุดรธานี!AM154</f>
        <v>3013324.77</v>
      </c>
      <c r="N347" s="98"/>
      <c r="O347" s="98"/>
      <c r="P347" s="98"/>
      <c r="Q347" s="90">
        <f t="shared" si="12"/>
        <v>-60781.89000000013</v>
      </c>
      <c r="R347" s="91">
        <f t="shared" si="13"/>
        <v>755.51250767656086</v>
      </c>
    </row>
    <row r="348" spans="1:18" ht="24.6" customHeight="1" x14ac:dyDescent="0.7">
      <c r="A348" s="97">
        <v>11</v>
      </c>
      <c r="B348" s="98" t="s">
        <v>50</v>
      </c>
      <c r="C348" s="98" t="s">
        <v>318</v>
      </c>
      <c r="D348" s="98" t="s">
        <v>129</v>
      </c>
      <c r="E348" s="98" t="s">
        <v>36</v>
      </c>
      <c r="F348" s="98" t="s">
        <v>166</v>
      </c>
      <c r="G348" s="98" t="s">
        <v>941</v>
      </c>
      <c r="H348" s="99">
        <v>3711</v>
      </c>
      <c r="I348" s="97">
        <v>3</v>
      </c>
      <c r="J348" s="100">
        <f>อุดรธานี!F155</f>
        <v>841712.57</v>
      </c>
      <c r="K348" s="101">
        <f>อุดรธานี!AK155</f>
        <v>1361862.0499999998</v>
      </c>
      <c r="L348" s="101">
        <f>อุดรธานี!AL155</f>
        <v>2212059.2400000002</v>
      </c>
      <c r="M348" s="101">
        <f>อุดรธานี!AM155</f>
        <v>1945840.0100000002</v>
      </c>
      <c r="N348" s="98"/>
      <c r="O348" s="98"/>
      <c r="P348" s="98"/>
      <c r="Q348" s="90">
        <f t="shared" si="12"/>
        <v>266219.23</v>
      </c>
      <c r="R348" s="91">
        <f t="shared" si="13"/>
        <v>596.08171382376725</v>
      </c>
    </row>
    <row r="349" spans="1:18" ht="24.6" customHeight="1" x14ac:dyDescent="0.7">
      <c r="A349" s="97">
        <v>12</v>
      </c>
      <c r="B349" s="98" t="s">
        <v>50</v>
      </c>
      <c r="C349" s="98" t="s">
        <v>318</v>
      </c>
      <c r="D349" s="98" t="s">
        <v>129</v>
      </c>
      <c r="E349" s="98" t="s">
        <v>36</v>
      </c>
      <c r="F349" s="98" t="s">
        <v>166</v>
      </c>
      <c r="G349" s="98" t="s">
        <v>942</v>
      </c>
      <c r="H349" s="99">
        <v>6818</v>
      </c>
      <c r="I349" s="97">
        <v>5</v>
      </c>
      <c r="J349" s="100">
        <f>อุดรธานี!F156</f>
        <v>2750851.57</v>
      </c>
      <c r="K349" s="101">
        <f>อุดรธานี!AK156</f>
        <v>3746597.92</v>
      </c>
      <c r="L349" s="101">
        <f>อุดรธานี!AL156</f>
        <v>5338188.3099999996</v>
      </c>
      <c r="M349" s="101">
        <f>อุดรธานี!AM156</f>
        <v>4324672.84</v>
      </c>
      <c r="N349" s="98"/>
      <c r="O349" s="98"/>
      <c r="P349" s="98"/>
      <c r="Q349" s="90">
        <f t="shared" si="12"/>
        <v>1013515.4699999997</v>
      </c>
      <c r="R349" s="91">
        <f t="shared" si="13"/>
        <v>782.95516427104712</v>
      </c>
    </row>
    <row r="350" spans="1:18" ht="24.6" customHeight="1" x14ac:dyDescent="0.7">
      <c r="A350" s="97">
        <v>13</v>
      </c>
      <c r="B350" s="98" t="s">
        <v>50</v>
      </c>
      <c r="C350" s="98" t="s">
        <v>318</v>
      </c>
      <c r="D350" s="98" t="s">
        <v>129</v>
      </c>
      <c r="E350" s="98" t="s">
        <v>36</v>
      </c>
      <c r="F350" s="98" t="s">
        <v>166</v>
      </c>
      <c r="G350" s="98" t="s">
        <v>943</v>
      </c>
      <c r="H350" s="99">
        <v>4682</v>
      </c>
      <c r="I350" s="97">
        <v>4</v>
      </c>
      <c r="J350" s="100">
        <f>อุดรธานี!F157</f>
        <v>473024.3</v>
      </c>
      <c r="K350" s="101">
        <f>อุดรธานี!AK157</f>
        <v>575283.38</v>
      </c>
      <c r="L350" s="101">
        <f>อุดรธานี!AL157</f>
        <v>2773832.5500000003</v>
      </c>
      <c r="M350" s="101">
        <f>อุดรธานี!AM157</f>
        <v>2467895.17</v>
      </c>
      <c r="N350" s="98"/>
      <c r="O350" s="98"/>
      <c r="P350" s="98"/>
      <c r="Q350" s="90">
        <f t="shared" si="12"/>
        <v>305937.38000000035</v>
      </c>
      <c r="R350" s="91">
        <f t="shared" si="13"/>
        <v>592.44608073472875</v>
      </c>
    </row>
    <row r="351" spans="1:18" ht="24.6" customHeight="1" x14ac:dyDescent="0.7">
      <c r="A351" s="97">
        <v>14</v>
      </c>
      <c r="B351" s="98" t="s">
        <v>50</v>
      </c>
      <c r="C351" s="98" t="s">
        <v>318</v>
      </c>
      <c r="D351" s="98" t="s">
        <v>129</v>
      </c>
      <c r="E351" s="98" t="s">
        <v>36</v>
      </c>
      <c r="F351" s="98" t="s">
        <v>166</v>
      </c>
      <c r="G351" s="98" t="s">
        <v>944</v>
      </c>
      <c r="H351" s="99">
        <v>2270</v>
      </c>
      <c r="I351" s="97">
        <v>2</v>
      </c>
      <c r="J351" s="100">
        <f>อุดรธานี!F158</f>
        <v>645529.61</v>
      </c>
      <c r="K351" s="101">
        <f>อุดรธานี!AK158</f>
        <v>1133005.9100000001</v>
      </c>
      <c r="L351" s="101">
        <f>อุดรธานี!AL158</f>
        <v>2156113.1599999997</v>
      </c>
      <c r="M351" s="101">
        <f>อุดรธานี!AM158</f>
        <v>1845347.6199999999</v>
      </c>
      <c r="N351" s="98"/>
      <c r="O351" s="98"/>
      <c r="P351" s="98"/>
      <c r="Q351" s="90">
        <f t="shared" si="12"/>
        <v>310765.5399999998</v>
      </c>
      <c r="R351" s="91">
        <f t="shared" si="13"/>
        <v>949.82958590308351</v>
      </c>
    </row>
    <row r="352" spans="1:18" ht="24.6" customHeight="1" x14ac:dyDescent="0.7">
      <c r="A352" s="97">
        <v>15</v>
      </c>
      <c r="B352" s="98" t="s">
        <v>50</v>
      </c>
      <c r="C352" s="98" t="s">
        <v>318</v>
      </c>
      <c r="D352" s="98" t="s">
        <v>129</v>
      </c>
      <c r="E352" s="98" t="s">
        <v>36</v>
      </c>
      <c r="F352" s="98" t="s">
        <v>166</v>
      </c>
      <c r="G352" s="98" t="s">
        <v>945</v>
      </c>
      <c r="H352" s="99">
        <v>3246</v>
      </c>
      <c r="I352" s="97">
        <v>3</v>
      </c>
      <c r="J352" s="100">
        <f>อุดรธานี!F159</f>
        <v>847574.8</v>
      </c>
      <c r="K352" s="101">
        <f>อุดรธานี!AK159</f>
        <v>1390897.37</v>
      </c>
      <c r="L352" s="101">
        <f>อุดรธานี!AL159</f>
        <v>2216914.1800000002</v>
      </c>
      <c r="M352" s="101">
        <f>อุดรธานี!AM159</f>
        <v>1892183.42</v>
      </c>
      <c r="N352" s="98"/>
      <c r="O352" s="98"/>
      <c r="P352" s="98"/>
      <c r="Q352" s="90">
        <f t="shared" si="12"/>
        <v>324730.76000000024</v>
      </c>
      <c r="R352" s="91">
        <f t="shared" si="13"/>
        <v>682.96801601971663</v>
      </c>
    </row>
    <row r="353" spans="1:18" ht="24.6" customHeight="1" x14ac:dyDescent="0.7">
      <c r="A353" s="97">
        <v>16</v>
      </c>
      <c r="B353" s="98" t="s">
        <v>50</v>
      </c>
      <c r="C353" s="98" t="s">
        <v>318</v>
      </c>
      <c r="D353" s="98" t="s">
        <v>129</v>
      </c>
      <c r="E353" s="98" t="s">
        <v>36</v>
      </c>
      <c r="F353" s="98" t="s">
        <v>166</v>
      </c>
      <c r="G353" s="98" t="s">
        <v>946</v>
      </c>
      <c r="H353" s="99">
        <v>2523</v>
      </c>
      <c r="I353" s="97">
        <v>2</v>
      </c>
      <c r="J353" s="100">
        <f>อุดรธานี!F160</f>
        <v>381128.92</v>
      </c>
      <c r="K353" s="101">
        <f>อุดรธานี!AK160</f>
        <v>693506.51</v>
      </c>
      <c r="L353" s="101">
        <f>อุดรธานี!AL160</f>
        <v>2779851.6700000004</v>
      </c>
      <c r="M353" s="101">
        <f>อุดรธานี!AM160</f>
        <v>2450143.89</v>
      </c>
      <c r="N353" s="98"/>
      <c r="O353" s="98"/>
      <c r="P353" s="98"/>
      <c r="Q353" s="90">
        <f t="shared" si="12"/>
        <v>329707.78000000026</v>
      </c>
      <c r="R353" s="91">
        <f t="shared" si="13"/>
        <v>1101.8040705509316</v>
      </c>
    </row>
    <row r="354" spans="1:18" ht="24.6" customHeight="1" x14ac:dyDescent="0.7">
      <c r="A354" s="97">
        <v>17</v>
      </c>
      <c r="B354" s="98" t="s">
        <v>50</v>
      </c>
      <c r="C354" s="98" t="s">
        <v>318</v>
      </c>
      <c r="D354" s="98" t="s">
        <v>129</v>
      </c>
      <c r="E354" s="98" t="s">
        <v>36</v>
      </c>
      <c r="F354" s="98" t="s">
        <v>166</v>
      </c>
      <c r="G354" s="98" t="s">
        <v>947</v>
      </c>
      <c r="H354" s="99">
        <v>3997</v>
      </c>
      <c r="I354" s="97">
        <v>3</v>
      </c>
      <c r="J354" s="100">
        <f>อุดรธานี!F161</f>
        <v>951296.45</v>
      </c>
      <c r="K354" s="101">
        <f>อุดรธานี!AK161</f>
        <v>1031051.3999999999</v>
      </c>
      <c r="L354" s="101">
        <f>อุดรธานี!AL161</f>
        <v>2721975.4699999997</v>
      </c>
      <c r="M354" s="101">
        <f>อุดรธานี!AM161</f>
        <v>2399135.6700000004</v>
      </c>
      <c r="N354" s="98"/>
      <c r="O354" s="98"/>
      <c r="P354" s="98"/>
      <c r="Q354" s="90">
        <f t="shared" si="12"/>
        <v>322839.79999999935</v>
      </c>
      <c r="R354" s="91">
        <f t="shared" si="13"/>
        <v>681.00462096572426</v>
      </c>
    </row>
    <row r="355" spans="1:18" ht="24.6" customHeight="1" x14ac:dyDescent="0.7">
      <c r="A355" s="97">
        <v>18</v>
      </c>
      <c r="B355" s="98" t="s">
        <v>50</v>
      </c>
      <c r="C355" s="98" t="s">
        <v>318</v>
      </c>
      <c r="D355" s="98" t="s">
        <v>129</v>
      </c>
      <c r="E355" s="98" t="s">
        <v>36</v>
      </c>
      <c r="F355" s="98" t="s">
        <v>166</v>
      </c>
      <c r="G355" s="98" t="s">
        <v>948</v>
      </c>
      <c r="H355" s="99">
        <v>2435</v>
      </c>
      <c r="I355" s="97">
        <v>2</v>
      </c>
      <c r="J355" s="100">
        <f>อุดรธานี!F162</f>
        <v>567498.92000000004</v>
      </c>
      <c r="K355" s="101">
        <f>อุดรธานี!AK162</f>
        <v>689097.00000000012</v>
      </c>
      <c r="L355" s="101">
        <f>อุดรธานี!AL162</f>
        <v>2213412.79</v>
      </c>
      <c r="M355" s="101">
        <f>อุดรธานี!AM162</f>
        <v>1518792.42</v>
      </c>
      <c r="N355" s="98"/>
      <c r="O355" s="98"/>
      <c r="P355" s="98"/>
      <c r="Q355" s="90">
        <f t="shared" si="12"/>
        <v>694620.37000000011</v>
      </c>
      <c r="R355" s="91">
        <f t="shared" si="13"/>
        <v>908.99909240246404</v>
      </c>
    </row>
    <row r="356" spans="1:18" ht="24.6" customHeight="1" x14ac:dyDescent="0.7">
      <c r="A356" s="97">
        <v>19</v>
      </c>
      <c r="B356" s="98" t="s">
        <v>50</v>
      </c>
      <c r="C356" s="98" t="s">
        <v>320</v>
      </c>
      <c r="D356" s="98" t="s">
        <v>129</v>
      </c>
      <c r="E356" s="98" t="s">
        <v>36</v>
      </c>
      <c r="F356" s="98" t="s">
        <v>166</v>
      </c>
      <c r="G356" s="98" t="s">
        <v>949</v>
      </c>
      <c r="H356" s="99">
        <v>2402</v>
      </c>
      <c r="I356" s="97">
        <v>2</v>
      </c>
      <c r="J356" s="100">
        <f>อุดรธานี!F163</f>
        <v>515674.35</v>
      </c>
      <c r="K356" s="101">
        <f>อุดรธานี!AK163</f>
        <v>727447.35</v>
      </c>
      <c r="L356" s="101">
        <f>อุดรธานี!AL163</f>
        <v>2439639.9300000002</v>
      </c>
      <c r="M356" s="101">
        <f>อุดรธานี!AM163</f>
        <v>2370613.44</v>
      </c>
      <c r="N356" s="98"/>
      <c r="O356" s="98"/>
      <c r="P356" s="98"/>
      <c r="Q356" s="90">
        <f t="shared" si="12"/>
        <v>69026.490000000224</v>
      </c>
      <c r="R356" s="91">
        <f t="shared" si="13"/>
        <v>1015.6702456286429</v>
      </c>
    </row>
    <row r="357" spans="1:18" ht="24.6" customHeight="1" x14ac:dyDescent="0.7">
      <c r="A357" s="97">
        <v>20</v>
      </c>
      <c r="B357" s="98" t="s">
        <v>50</v>
      </c>
      <c r="C357" s="98" t="s">
        <v>321</v>
      </c>
      <c r="D357" s="98" t="s">
        <v>129</v>
      </c>
      <c r="E357" s="98" t="s">
        <v>36</v>
      </c>
      <c r="F357" s="98" t="s">
        <v>166</v>
      </c>
      <c r="G357" s="98" t="s">
        <v>950</v>
      </c>
      <c r="H357" s="99">
        <v>5248</v>
      </c>
      <c r="I357" s="97">
        <v>4</v>
      </c>
      <c r="J357" s="100">
        <f>อุดรธานี!F164</f>
        <v>678205.36</v>
      </c>
      <c r="K357" s="101">
        <f>อุดรธานี!AK164</f>
        <v>779993.16999999993</v>
      </c>
      <c r="L357" s="101">
        <f>อุดรธานี!AL164</f>
        <v>2890499.54</v>
      </c>
      <c r="M357" s="101">
        <f>อุดรธานี!AM164</f>
        <v>2186489.8900000006</v>
      </c>
      <c r="N357" s="98"/>
      <c r="O357" s="98"/>
      <c r="P357" s="98"/>
      <c r="Q357" s="90">
        <f t="shared" si="12"/>
        <v>704009.64999999944</v>
      </c>
      <c r="R357" s="91">
        <f t="shared" si="13"/>
        <v>550.78116234756101</v>
      </c>
    </row>
    <row r="358" spans="1:18" ht="24.6" customHeight="1" x14ac:dyDescent="0.7">
      <c r="A358" s="97">
        <v>21</v>
      </c>
      <c r="B358" s="98" t="s">
        <v>50</v>
      </c>
      <c r="C358" s="98" t="s">
        <v>322</v>
      </c>
      <c r="D358" s="98" t="s">
        <v>129</v>
      </c>
      <c r="E358" s="98" t="s">
        <v>36</v>
      </c>
      <c r="F358" s="98" t="s">
        <v>166</v>
      </c>
      <c r="G358" s="98" t="s">
        <v>951</v>
      </c>
      <c r="H358" s="99">
        <v>2119</v>
      </c>
      <c r="I358" s="97">
        <v>2</v>
      </c>
      <c r="J358" s="100">
        <f>อุดรธานี!F165</f>
        <v>500128.49</v>
      </c>
      <c r="K358" s="101">
        <f>อุดรธานี!AK165</f>
        <v>1433911.0699999998</v>
      </c>
      <c r="L358" s="101">
        <f>อุดรธานี!AL165</f>
        <v>2419693.37</v>
      </c>
      <c r="M358" s="101">
        <f>อุดรธานี!AM165</f>
        <v>1669744.39</v>
      </c>
      <c r="N358" s="98"/>
      <c r="O358" s="98"/>
      <c r="P358" s="98"/>
      <c r="Q358" s="90">
        <f t="shared" si="12"/>
        <v>749948.98000000021</v>
      </c>
      <c r="R358" s="91">
        <f t="shared" si="13"/>
        <v>1141.9034308636149</v>
      </c>
    </row>
    <row r="359" spans="1:18" s="109" customFormat="1" ht="24.6" customHeight="1" x14ac:dyDescent="0.7">
      <c r="A359" s="103">
        <v>12</v>
      </c>
      <c r="B359" s="104" t="s">
        <v>50</v>
      </c>
      <c r="C359" s="104"/>
      <c r="D359" s="104"/>
      <c r="E359" s="104" t="s">
        <v>63</v>
      </c>
      <c r="F359" s="104"/>
      <c r="G359" s="104" t="s">
        <v>323</v>
      </c>
      <c r="H359" s="110">
        <f>SUM(H338:H358)</f>
        <v>75812</v>
      </c>
      <c r="I359" s="103"/>
      <c r="J359" s="106">
        <f>SUM(J338:J358)</f>
        <v>16911483.809999999</v>
      </c>
      <c r="K359" s="106">
        <f>SUM(K338:K358)</f>
        <v>24851879.910000004</v>
      </c>
      <c r="L359" s="106">
        <f>SUM(L338:L358)</f>
        <v>56555714.61999999</v>
      </c>
      <c r="M359" s="106">
        <f>SUM(M338:M358)</f>
        <v>49327405.880000003</v>
      </c>
      <c r="N359" s="104">
        <v>20</v>
      </c>
      <c r="O359" s="104">
        <v>20</v>
      </c>
      <c r="P359" s="104">
        <f>N359-O359</f>
        <v>0</v>
      </c>
      <c r="Q359" s="107">
        <f t="shared" si="12"/>
        <v>7228308.7399999872</v>
      </c>
      <c r="R359" s="108">
        <f>L359/H359</f>
        <v>745.9995069382154</v>
      </c>
    </row>
    <row r="360" spans="1:18" ht="24.6" customHeight="1" x14ac:dyDescent="0.7">
      <c r="A360" s="97">
        <v>1</v>
      </c>
      <c r="B360" s="98" t="s">
        <v>50</v>
      </c>
      <c r="C360" s="98" t="s">
        <v>320</v>
      </c>
      <c r="D360" s="98" t="s">
        <v>132</v>
      </c>
      <c r="E360" s="98" t="s">
        <v>37</v>
      </c>
      <c r="F360" s="98" t="s">
        <v>196</v>
      </c>
      <c r="G360" s="98" t="s">
        <v>324</v>
      </c>
      <c r="H360" s="99"/>
      <c r="I360" s="97"/>
      <c r="J360" s="100"/>
      <c r="K360" s="101"/>
      <c r="L360" s="102"/>
      <c r="M360" s="102"/>
      <c r="N360" s="98"/>
      <c r="O360" s="98"/>
      <c r="P360" s="98"/>
    </row>
    <row r="361" spans="1:18" ht="24.6" customHeight="1" x14ac:dyDescent="0.7">
      <c r="A361" s="97">
        <v>2</v>
      </c>
      <c r="B361" s="98" t="s">
        <v>50</v>
      </c>
      <c r="C361" s="98" t="s">
        <v>320</v>
      </c>
      <c r="D361" s="98" t="s">
        <v>132</v>
      </c>
      <c r="E361" s="98" t="s">
        <v>37</v>
      </c>
      <c r="F361" s="98" t="s">
        <v>166</v>
      </c>
      <c r="G361" s="98" t="s">
        <v>952</v>
      </c>
      <c r="H361" s="99">
        <v>4950</v>
      </c>
      <c r="I361" s="97">
        <v>4</v>
      </c>
      <c r="J361" s="100">
        <f>อุดรธานี!F166</f>
        <v>937301.14</v>
      </c>
      <c r="K361" s="101">
        <f>อุดรธานี!AK166</f>
        <v>2407933.1</v>
      </c>
      <c r="L361" s="101">
        <f>อุดรธานี!AL166</f>
        <v>3567458.2199999997</v>
      </c>
      <c r="M361" s="101">
        <f>อุดรธานี!AM166</f>
        <v>2676645.9699999997</v>
      </c>
      <c r="N361" s="98"/>
      <c r="O361" s="98"/>
      <c r="P361" s="98"/>
      <c r="Q361" s="90">
        <f t="shared" si="12"/>
        <v>890812.25</v>
      </c>
      <c r="R361" s="91">
        <f t="shared" si="13"/>
        <v>720.6986303030302</v>
      </c>
    </row>
    <row r="362" spans="1:18" ht="24.6" customHeight="1" x14ac:dyDescent="0.7">
      <c r="A362" s="97">
        <v>3</v>
      </c>
      <c r="B362" s="98" t="s">
        <v>50</v>
      </c>
      <c r="C362" s="98" t="s">
        <v>320</v>
      </c>
      <c r="D362" s="98" t="s">
        <v>132</v>
      </c>
      <c r="E362" s="98" t="s">
        <v>37</v>
      </c>
      <c r="F362" s="98" t="s">
        <v>166</v>
      </c>
      <c r="G362" s="98" t="s">
        <v>953</v>
      </c>
      <c r="H362" s="99">
        <v>2307</v>
      </c>
      <c r="I362" s="97">
        <v>2</v>
      </c>
      <c r="J362" s="100">
        <f>อุดรธานี!F167</f>
        <v>158759.06</v>
      </c>
      <c r="K362" s="101">
        <f>อุดรธานี!AK167</f>
        <v>220057.71</v>
      </c>
      <c r="L362" s="101">
        <f>อุดรธานี!AL167</f>
        <v>2445951.7800000003</v>
      </c>
      <c r="M362" s="101">
        <f>อุดรธานี!AM167</f>
        <v>1744889.75</v>
      </c>
      <c r="N362" s="98"/>
      <c r="O362" s="98"/>
      <c r="P362" s="98"/>
      <c r="Q362" s="90">
        <f t="shared" si="12"/>
        <v>701062.03000000026</v>
      </c>
      <c r="R362" s="91">
        <f t="shared" si="13"/>
        <v>1060.2305071521457</v>
      </c>
    </row>
    <row r="363" spans="1:18" ht="24.6" customHeight="1" x14ac:dyDescent="0.7">
      <c r="A363" s="97">
        <v>4</v>
      </c>
      <c r="B363" s="98" t="s">
        <v>50</v>
      </c>
      <c r="C363" s="98" t="s">
        <v>320</v>
      </c>
      <c r="D363" s="98" t="s">
        <v>132</v>
      </c>
      <c r="E363" s="98" t="s">
        <v>37</v>
      </c>
      <c r="F363" s="98" t="s">
        <v>166</v>
      </c>
      <c r="G363" s="98" t="s">
        <v>954</v>
      </c>
      <c r="H363" s="99">
        <v>2603</v>
      </c>
      <c r="I363" s="97">
        <v>2</v>
      </c>
      <c r="J363" s="100">
        <f>อุดรธานี!F168</f>
        <v>559352.43999999994</v>
      </c>
      <c r="K363" s="101">
        <f>อุดรธานี!AK168</f>
        <v>1184529.8700000001</v>
      </c>
      <c r="L363" s="101">
        <f>อุดรธานี!AL168</f>
        <v>2482521.41</v>
      </c>
      <c r="M363" s="101">
        <f>อุดรธานี!AM168</f>
        <v>2183229.56</v>
      </c>
      <c r="N363" s="98"/>
      <c r="O363" s="98"/>
      <c r="P363" s="98"/>
      <c r="Q363" s="90">
        <f t="shared" si="12"/>
        <v>299291.85000000009</v>
      </c>
      <c r="R363" s="91">
        <f t="shared" si="13"/>
        <v>953.71548597771812</v>
      </c>
    </row>
    <row r="364" spans="1:18" ht="24.6" customHeight="1" x14ac:dyDescent="0.7">
      <c r="A364" s="97">
        <v>5</v>
      </c>
      <c r="B364" s="98" t="s">
        <v>50</v>
      </c>
      <c r="C364" s="98" t="s">
        <v>320</v>
      </c>
      <c r="D364" s="98" t="s">
        <v>132</v>
      </c>
      <c r="E364" s="98" t="s">
        <v>37</v>
      </c>
      <c r="F364" s="98" t="s">
        <v>166</v>
      </c>
      <c r="G364" s="98" t="s">
        <v>955</v>
      </c>
      <c r="H364" s="99">
        <v>6171</v>
      </c>
      <c r="I364" s="97">
        <v>5</v>
      </c>
      <c r="J364" s="100">
        <f>อุดรธานี!F169</f>
        <v>2427628.5</v>
      </c>
      <c r="K364" s="101">
        <f>อุดรธานี!AK169</f>
        <v>3849211.21</v>
      </c>
      <c r="L364" s="101">
        <f>อุดรธานี!AL169</f>
        <v>4956713.9000000004</v>
      </c>
      <c r="M364" s="101">
        <f>อุดรธานี!AM169</f>
        <v>2599790.7799999998</v>
      </c>
      <c r="N364" s="98"/>
      <c r="O364" s="98"/>
      <c r="P364" s="98"/>
      <c r="Q364" s="90">
        <f t="shared" si="12"/>
        <v>2356923.1200000006</v>
      </c>
      <c r="R364" s="91">
        <f t="shared" si="13"/>
        <v>803.22701345000814</v>
      </c>
    </row>
    <row r="365" spans="1:18" ht="24.6" customHeight="1" x14ac:dyDescent="0.7">
      <c r="A365" s="97">
        <v>6</v>
      </c>
      <c r="B365" s="98" t="s">
        <v>50</v>
      </c>
      <c r="C365" s="98" t="s">
        <v>320</v>
      </c>
      <c r="D365" s="98" t="s">
        <v>132</v>
      </c>
      <c r="E365" s="98" t="s">
        <v>37</v>
      </c>
      <c r="F365" s="98" t="s">
        <v>166</v>
      </c>
      <c r="G365" s="98" t="s">
        <v>956</v>
      </c>
      <c r="H365" s="99">
        <v>5663</v>
      </c>
      <c r="I365" s="97">
        <v>4</v>
      </c>
      <c r="J365" s="100">
        <f>อุดรธานี!F170</f>
        <v>1117708.6200000001</v>
      </c>
      <c r="K365" s="101">
        <f>อุดรธานี!AK170</f>
        <v>7573968.9500000002</v>
      </c>
      <c r="L365" s="101">
        <f>อุดรธานี!AL170</f>
        <v>3851808.5999999996</v>
      </c>
      <c r="M365" s="101">
        <f>อุดรธานี!AM170</f>
        <v>2448045.4500000002</v>
      </c>
      <c r="N365" s="98"/>
      <c r="O365" s="98"/>
      <c r="P365" s="98"/>
      <c r="Q365" s="90">
        <f t="shared" si="12"/>
        <v>1403763.1499999994</v>
      </c>
      <c r="R365" s="91">
        <f t="shared" si="13"/>
        <v>680.17104008476065</v>
      </c>
    </row>
    <row r="366" spans="1:18" ht="24.6" customHeight="1" x14ac:dyDescent="0.7">
      <c r="A366" s="97">
        <v>7</v>
      </c>
      <c r="B366" s="98" t="s">
        <v>50</v>
      </c>
      <c r="C366" s="98" t="s">
        <v>320</v>
      </c>
      <c r="D366" s="98" t="s">
        <v>132</v>
      </c>
      <c r="E366" s="98" t="s">
        <v>37</v>
      </c>
      <c r="F366" s="98" t="s">
        <v>166</v>
      </c>
      <c r="G366" s="98" t="s">
        <v>957</v>
      </c>
      <c r="H366" s="99">
        <v>3254</v>
      </c>
      <c r="I366" s="97">
        <v>3</v>
      </c>
      <c r="J366" s="100">
        <f>อุดรธานี!F171</f>
        <v>595281.86</v>
      </c>
      <c r="K366" s="101">
        <f>อุดรธานี!AK171</f>
        <v>1273085.31</v>
      </c>
      <c r="L366" s="101">
        <f>อุดรธานี!AL171</f>
        <v>2239687.4</v>
      </c>
      <c r="M366" s="101">
        <f>อุดรธานี!AM171</f>
        <v>1721234.62</v>
      </c>
      <c r="N366" s="98"/>
      <c r="O366" s="98"/>
      <c r="P366" s="98"/>
      <c r="Q366" s="90">
        <f t="shared" si="12"/>
        <v>518452.7799999998</v>
      </c>
      <c r="R366" s="91">
        <f t="shared" si="13"/>
        <v>688.28746158574063</v>
      </c>
    </row>
    <row r="367" spans="1:18" ht="24.6" customHeight="1" x14ac:dyDescent="0.7">
      <c r="A367" s="97">
        <v>8</v>
      </c>
      <c r="B367" s="98" t="s">
        <v>50</v>
      </c>
      <c r="C367" s="98" t="s">
        <v>320</v>
      </c>
      <c r="D367" s="98" t="s">
        <v>132</v>
      </c>
      <c r="E367" s="98" t="s">
        <v>37</v>
      </c>
      <c r="F367" s="98" t="s">
        <v>166</v>
      </c>
      <c r="G367" s="98" t="s">
        <v>958</v>
      </c>
      <c r="H367" s="99">
        <v>4330</v>
      </c>
      <c r="I367" s="97">
        <v>3</v>
      </c>
      <c r="J367" s="100">
        <f>อุดรธานี!F172</f>
        <v>801979.22</v>
      </c>
      <c r="K367" s="101">
        <f>อุดรธานี!AK172</f>
        <v>2199552.5099999998</v>
      </c>
      <c r="L367" s="101">
        <f>อุดรธานี!AL172</f>
        <v>2689453.9699999997</v>
      </c>
      <c r="M367" s="101">
        <f>อุดรธานี!AM172</f>
        <v>2258143.61</v>
      </c>
      <c r="N367" s="98"/>
      <c r="O367" s="98"/>
      <c r="P367" s="98"/>
      <c r="Q367" s="90">
        <f t="shared" si="12"/>
        <v>431310.35999999987</v>
      </c>
      <c r="R367" s="91">
        <f t="shared" si="13"/>
        <v>621.12100923787523</v>
      </c>
    </row>
    <row r="368" spans="1:18" ht="24.6" customHeight="1" x14ac:dyDescent="0.7">
      <c r="A368" s="97">
        <v>9</v>
      </c>
      <c r="B368" s="98" t="s">
        <v>50</v>
      </c>
      <c r="C368" s="98" t="s">
        <v>320</v>
      </c>
      <c r="D368" s="98" t="s">
        <v>132</v>
      </c>
      <c r="E368" s="98" t="s">
        <v>37</v>
      </c>
      <c r="F368" s="98" t="s">
        <v>166</v>
      </c>
      <c r="G368" s="98" t="s">
        <v>959</v>
      </c>
      <c r="H368" s="99">
        <v>2355</v>
      </c>
      <c r="I368" s="97">
        <v>2</v>
      </c>
      <c r="J368" s="100">
        <f>อุดรธานี!F173</f>
        <v>424735.22</v>
      </c>
      <c r="K368" s="101">
        <f>อุดรธานี!AK173</f>
        <v>1012345.44</v>
      </c>
      <c r="L368" s="101">
        <f>อุดรธานี!AL173</f>
        <v>1625686.7</v>
      </c>
      <c r="M368" s="101">
        <f>อุดรธานี!AM173</f>
        <v>1445897.18</v>
      </c>
      <c r="N368" s="98"/>
      <c r="O368" s="98"/>
      <c r="P368" s="98"/>
      <c r="Q368" s="90">
        <f t="shared" si="12"/>
        <v>179789.52000000002</v>
      </c>
      <c r="R368" s="91">
        <f t="shared" si="13"/>
        <v>690.3128237791932</v>
      </c>
    </row>
    <row r="369" spans="1:18" ht="24.6" customHeight="1" x14ac:dyDescent="0.7">
      <c r="A369" s="97">
        <v>10</v>
      </c>
      <c r="B369" s="98" t="s">
        <v>50</v>
      </c>
      <c r="C369" s="98" t="s">
        <v>320</v>
      </c>
      <c r="D369" s="98" t="s">
        <v>132</v>
      </c>
      <c r="E369" s="98" t="s">
        <v>37</v>
      </c>
      <c r="F369" s="98" t="s">
        <v>166</v>
      </c>
      <c r="G369" s="98" t="s">
        <v>960</v>
      </c>
      <c r="H369" s="99">
        <v>1570</v>
      </c>
      <c r="I369" s="97">
        <v>2</v>
      </c>
      <c r="J369" s="100">
        <f>อุดรธานี!F174</f>
        <v>197641.88</v>
      </c>
      <c r="K369" s="101">
        <f>อุดรธานี!AK174</f>
        <v>401327.81</v>
      </c>
      <c r="L369" s="101">
        <f>อุดรธานี!AL174</f>
        <v>1372870.4100000001</v>
      </c>
      <c r="M369" s="101">
        <f>อุดรธานี!AM174</f>
        <v>1179054.17</v>
      </c>
      <c r="N369" s="98"/>
      <c r="O369" s="98"/>
      <c r="P369" s="98"/>
      <c r="Q369" s="90">
        <f t="shared" si="12"/>
        <v>193816.24000000022</v>
      </c>
      <c r="R369" s="91">
        <f t="shared" si="13"/>
        <v>874.43975159235674</v>
      </c>
    </row>
    <row r="370" spans="1:18" s="109" customFormat="1" ht="24.6" customHeight="1" x14ac:dyDescent="0.7">
      <c r="A370" s="103">
        <v>13</v>
      </c>
      <c r="B370" s="104" t="s">
        <v>50</v>
      </c>
      <c r="C370" s="104"/>
      <c r="D370" s="104"/>
      <c r="E370" s="104" t="s">
        <v>63</v>
      </c>
      <c r="F370" s="104"/>
      <c r="G370" s="104" t="s">
        <v>325</v>
      </c>
      <c r="H370" s="110">
        <f>SUM(H360:H369)</f>
        <v>33203</v>
      </c>
      <c r="I370" s="103"/>
      <c r="J370" s="106">
        <f>SUM(J360:J369)</f>
        <v>7220387.9399999995</v>
      </c>
      <c r="K370" s="106">
        <f>SUM(K360:K369)</f>
        <v>20122011.91</v>
      </c>
      <c r="L370" s="106">
        <f>SUM(L360:L369)</f>
        <v>25232152.389999997</v>
      </c>
      <c r="M370" s="106">
        <f>SUM(M360:M369)</f>
        <v>18256931.089999996</v>
      </c>
      <c r="N370" s="104">
        <v>9</v>
      </c>
      <c r="O370" s="104">
        <v>9</v>
      </c>
      <c r="P370" s="104">
        <f>N370-O370</f>
        <v>0</v>
      </c>
      <c r="Q370" s="107">
        <f t="shared" si="12"/>
        <v>6975221.3000000007</v>
      </c>
      <c r="R370" s="108">
        <f>L370/H370</f>
        <v>759.93592115170304</v>
      </c>
    </row>
    <row r="371" spans="1:18" ht="24.6" customHeight="1" x14ac:dyDescent="0.7">
      <c r="A371" s="97">
        <v>1</v>
      </c>
      <c r="B371" s="98" t="s">
        <v>50</v>
      </c>
      <c r="C371" s="98" t="s">
        <v>321</v>
      </c>
      <c r="D371" s="98" t="s">
        <v>135</v>
      </c>
      <c r="E371" s="98" t="s">
        <v>38</v>
      </c>
      <c r="F371" s="98" t="s">
        <v>196</v>
      </c>
      <c r="G371" s="98" t="s">
        <v>326</v>
      </c>
      <c r="H371" s="99"/>
      <c r="I371" s="97"/>
      <c r="J371" s="100"/>
      <c r="K371" s="101"/>
      <c r="L371" s="102"/>
      <c r="M371" s="102"/>
      <c r="N371" s="98"/>
      <c r="O371" s="98"/>
      <c r="P371" s="98"/>
    </row>
    <row r="372" spans="1:18" ht="24.6" customHeight="1" x14ac:dyDescent="0.7">
      <c r="A372" s="97">
        <v>2</v>
      </c>
      <c r="B372" s="98" t="s">
        <v>50</v>
      </c>
      <c r="C372" s="98" t="s">
        <v>321</v>
      </c>
      <c r="D372" s="98" t="s">
        <v>135</v>
      </c>
      <c r="E372" s="98" t="s">
        <v>38</v>
      </c>
      <c r="F372" s="98" t="s">
        <v>166</v>
      </c>
      <c r="G372" s="98" t="s">
        <v>961</v>
      </c>
      <c r="H372" s="99">
        <v>8169</v>
      </c>
      <c r="I372" s="97">
        <v>5</v>
      </c>
      <c r="J372" s="100">
        <f>อุดรธานี!F175</f>
        <v>921649.23</v>
      </c>
      <c r="K372" s="101">
        <f>อุดรธานี!AK175</f>
        <v>2045584.83</v>
      </c>
      <c r="L372" s="101">
        <f>อุดรธานี!AL175</f>
        <v>1636360.01</v>
      </c>
      <c r="M372" s="101">
        <f>อุดรธานี!AM175</f>
        <v>1002192.2699999999</v>
      </c>
      <c r="N372" s="98"/>
      <c r="O372" s="98"/>
      <c r="P372" s="98"/>
      <c r="Q372" s="90">
        <f t="shared" si="12"/>
        <v>634167.74000000011</v>
      </c>
      <c r="R372" s="91">
        <f t="shared" si="13"/>
        <v>200.31338107479496</v>
      </c>
    </row>
    <row r="373" spans="1:18" ht="24.6" customHeight="1" x14ac:dyDescent="0.7">
      <c r="A373" s="97">
        <v>3</v>
      </c>
      <c r="B373" s="98" t="s">
        <v>50</v>
      </c>
      <c r="C373" s="98" t="s">
        <v>321</v>
      </c>
      <c r="D373" s="98" t="s">
        <v>135</v>
      </c>
      <c r="E373" s="98" t="s">
        <v>38</v>
      </c>
      <c r="F373" s="98" t="s">
        <v>166</v>
      </c>
      <c r="G373" s="98" t="s">
        <v>962</v>
      </c>
      <c r="H373" s="99">
        <v>4100</v>
      </c>
      <c r="I373" s="97">
        <v>3</v>
      </c>
      <c r="J373" s="100">
        <f>อุดรธานี!F176</f>
        <v>599685.51</v>
      </c>
      <c r="K373" s="101">
        <f>อุดรธานี!AK176</f>
        <v>861775.05</v>
      </c>
      <c r="L373" s="101">
        <f>อุดรธานี!AL176</f>
        <v>3451920.24</v>
      </c>
      <c r="M373" s="101">
        <f>อุดรธานี!AM176</f>
        <v>3049788.2799999993</v>
      </c>
      <c r="N373" s="98"/>
      <c r="O373" s="98"/>
      <c r="P373" s="98"/>
      <c r="Q373" s="90">
        <f t="shared" si="12"/>
        <v>402131.96000000089</v>
      </c>
      <c r="R373" s="91">
        <f t="shared" si="13"/>
        <v>841.93176585365859</v>
      </c>
    </row>
    <row r="374" spans="1:18" s="163" customFormat="1" ht="24.6" customHeight="1" x14ac:dyDescent="0.7">
      <c r="A374" s="158">
        <v>4</v>
      </c>
      <c r="B374" s="159" t="s">
        <v>50</v>
      </c>
      <c r="C374" s="159" t="s">
        <v>321</v>
      </c>
      <c r="D374" s="159" t="s">
        <v>135</v>
      </c>
      <c r="E374" s="159" t="s">
        <v>38</v>
      </c>
      <c r="F374" s="159" t="s">
        <v>166</v>
      </c>
      <c r="G374" s="159" t="s">
        <v>963</v>
      </c>
      <c r="H374" s="160">
        <v>4574</v>
      </c>
      <c r="I374" s="158">
        <v>4</v>
      </c>
      <c r="J374" s="100">
        <f>อุดรธานี!F178</f>
        <v>1675241.99</v>
      </c>
      <c r="K374" s="101">
        <f>อุดรธานี!AK178</f>
        <v>1635474.92</v>
      </c>
      <c r="L374" s="101">
        <f>อุดรธานี!AL178</f>
        <v>4722355.1899999995</v>
      </c>
      <c r="M374" s="101">
        <f>อุดรธานี!AM178</f>
        <v>3969479.76</v>
      </c>
      <c r="N374" s="159"/>
      <c r="O374" s="159"/>
      <c r="P374" s="159"/>
      <c r="Q374" s="161">
        <f t="shared" si="12"/>
        <v>752875.4299999997</v>
      </c>
      <c r="R374" s="162">
        <f t="shared" si="13"/>
        <v>1032.4344534324441</v>
      </c>
    </row>
    <row r="375" spans="1:18" ht="24.6" customHeight="1" x14ac:dyDescent="0.7">
      <c r="A375" s="97">
        <v>5</v>
      </c>
      <c r="B375" s="98" t="s">
        <v>50</v>
      </c>
      <c r="C375" s="98" t="s">
        <v>321</v>
      </c>
      <c r="D375" s="98" t="s">
        <v>135</v>
      </c>
      <c r="E375" s="98" t="s">
        <v>38</v>
      </c>
      <c r="F375" s="98" t="s">
        <v>166</v>
      </c>
      <c r="G375" s="98" t="s">
        <v>964</v>
      </c>
      <c r="H375" s="99">
        <v>4976</v>
      </c>
      <c r="I375" s="97">
        <v>4</v>
      </c>
      <c r="J375" s="100">
        <f>อุดรธานี!F179</f>
        <v>551859.96</v>
      </c>
      <c r="K375" s="101">
        <f>อุดรธานี!AK179</f>
        <v>857702.54999999993</v>
      </c>
      <c r="L375" s="101">
        <f>อุดรธานี!AL179</f>
        <v>3151728.92</v>
      </c>
      <c r="M375" s="101">
        <f>อุดรธานี!AM179</f>
        <v>3469982.8299999996</v>
      </c>
      <c r="N375" s="98"/>
      <c r="O375" s="98"/>
      <c r="P375" s="98"/>
      <c r="Q375" s="90">
        <f t="shared" si="12"/>
        <v>-318253.90999999968</v>
      </c>
      <c r="R375" s="91">
        <f t="shared" si="13"/>
        <v>633.38603697749193</v>
      </c>
    </row>
    <row r="376" spans="1:18" ht="24.6" customHeight="1" x14ac:dyDescent="0.7">
      <c r="A376" s="111">
        <v>6</v>
      </c>
      <c r="B376" s="98" t="s">
        <v>50</v>
      </c>
      <c r="C376" s="98" t="s">
        <v>321</v>
      </c>
      <c r="D376" s="98" t="s">
        <v>135</v>
      </c>
      <c r="E376" s="98" t="s">
        <v>38</v>
      </c>
      <c r="F376" s="98" t="s">
        <v>166</v>
      </c>
      <c r="G376" s="98" t="s">
        <v>965</v>
      </c>
      <c r="H376" s="99">
        <v>5421</v>
      </c>
      <c r="I376" s="97">
        <v>4</v>
      </c>
      <c r="J376" s="100">
        <f>อุดรธานี!F180</f>
        <v>494173.84</v>
      </c>
      <c r="K376" s="101">
        <f>อุดรธานี!AK180</f>
        <v>657427.55000000016</v>
      </c>
      <c r="L376" s="101">
        <f>อุดรธานี!AL180</f>
        <v>3800990.6799999997</v>
      </c>
      <c r="M376" s="101">
        <f>อุดรธานี!AM180</f>
        <v>3938522.9499999997</v>
      </c>
      <c r="N376" s="98"/>
      <c r="O376" s="98"/>
      <c r="P376" s="98"/>
      <c r="Q376" s="90">
        <f t="shared" si="12"/>
        <v>-137532.27000000002</v>
      </c>
      <c r="R376" s="91">
        <f t="shared" si="13"/>
        <v>701.16042796531997</v>
      </c>
    </row>
    <row r="377" spans="1:18" ht="24.6" customHeight="1" x14ac:dyDescent="0.7">
      <c r="A377" s="111">
        <v>7</v>
      </c>
      <c r="B377" s="98" t="s">
        <v>50</v>
      </c>
      <c r="C377" s="98" t="s">
        <v>321</v>
      </c>
      <c r="D377" s="98" t="s">
        <v>135</v>
      </c>
      <c r="E377" s="98" t="s">
        <v>38</v>
      </c>
      <c r="F377" s="98" t="s">
        <v>166</v>
      </c>
      <c r="G377" s="98" t="s">
        <v>966</v>
      </c>
      <c r="H377" s="99">
        <v>5150</v>
      </c>
      <c r="I377" s="97">
        <v>4</v>
      </c>
      <c r="J377" s="100">
        <f>อุดรธานี!F181</f>
        <v>379736.43</v>
      </c>
      <c r="K377" s="101">
        <f>อุดรธานี!AK181</f>
        <v>621268</v>
      </c>
      <c r="L377" s="101">
        <f>อุดรธานี!AL181</f>
        <v>3758108.36</v>
      </c>
      <c r="M377" s="101">
        <f>อุดรธานี!AM181</f>
        <v>3478045.2499999995</v>
      </c>
      <c r="N377" s="98"/>
      <c r="O377" s="98"/>
      <c r="P377" s="98"/>
      <c r="Q377" s="90">
        <f t="shared" si="12"/>
        <v>280063.11000000034</v>
      </c>
      <c r="R377" s="91">
        <f t="shared" si="13"/>
        <v>729.72977864077666</v>
      </c>
    </row>
    <row r="378" spans="1:18" ht="24.6" customHeight="1" x14ac:dyDescent="0.7">
      <c r="A378" s="111">
        <v>8</v>
      </c>
      <c r="B378" s="98" t="s">
        <v>50</v>
      </c>
      <c r="C378" s="98" t="s">
        <v>321</v>
      </c>
      <c r="D378" s="98" t="s">
        <v>135</v>
      </c>
      <c r="E378" s="98" t="s">
        <v>38</v>
      </c>
      <c r="F378" s="98" t="s">
        <v>166</v>
      </c>
      <c r="G378" s="98" t="s">
        <v>967</v>
      </c>
      <c r="H378" s="99">
        <v>6362</v>
      </c>
      <c r="I378" s="97">
        <v>5</v>
      </c>
      <c r="J378" s="100">
        <f>อุดรธานี!F182</f>
        <v>1029736.09</v>
      </c>
      <c r="K378" s="101">
        <f>อุดรธานี!AK182</f>
        <v>1288618.2599999998</v>
      </c>
      <c r="L378" s="101">
        <f>อุดรธานี!AL182</f>
        <v>3588176.04</v>
      </c>
      <c r="M378" s="101">
        <f>อุดรธานี!AM182</f>
        <v>3602318.89</v>
      </c>
      <c r="N378" s="98"/>
      <c r="O378" s="98"/>
      <c r="P378" s="98"/>
      <c r="Q378" s="90">
        <f t="shared" si="12"/>
        <v>-14142.850000000093</v>
      </c>
      <c r="R378" s="91">
        <f t="shared" si="13"/>
        <v>564.00126375353659</v>
      </c>
    </row>
    <row r="379" spans="1:18" ht="24.6" customHeight="1" x14ac:dyDescent="0.7">
      <c r="A379" s="111">
        <v>9</v>
      </c>
      <c r="B379" s="98" t="s">
        <v>50</v>
      </c>
      <c r="C379" s="98" t="s">
        <v>321</v>
      </c>
      <c r="D379" s="98" t="s">
        <v>135</v>
      </c>
      <c r="E379" s="98" t="s">
        <v>38</v>
      </c>
      <c r="F379" s="98" t="s">
        <v>166</v>
      </c>
      <c r="G379" s="98" t="s">
        <v>968</v>
      </c>
      <c r="H379" s="99">
        <v>8071</v>
      </c>
      <c r="I379" s="97">
        <v>5</v>
      </c>
      <c r="J379" s="100">
        <f>อุดรธานี!F183</f>
        <v>561368.02</v>
      </c>
      <c r="K379" s="101">
        <f>อุดรธานี!AK183</f>
        <v>592406.70000000007</v>
      </c>
      <c r="L379" s="101">
        <f>อุดรธานี!AL183</f>
        <v>3098615.85</v>
      </c>
      <c r="M379" s="101">
        <f>อุดรธานี!AM183</f>
        <v>3457412.8200000003</v>
      </c>
      <c r="N379" s="98"/>
      <c r="O379" s="98"/>
      <c r="P379" s="98"/>
      <c r="Q379" s="90">
        <f t="shared" si="12"/>
        <v>-358796.9700000002</v>
      </c>
      <c r="R379" s="91">
        <f t="shared" si="13"/>
        <v>383.91969396605128</v>
      </c>
    </row>
    <row r="380" spans="1:18" ht="24.6" customHeight="1" x14ac:dyDescent="0.7">
      <c r="A380" s="111">
        <v>10</v>
      </c>
      <c r="B380" s="98" t="s">
        <v>50</v>
      </c>
      <c r="C380" s="98" t="s">
        <v>321</v>
      </c>
      <c r="D380" s="98" t="s">
        <v>135</v>
      </c>
      <c r="E380" s="98" t="s">
        <v>38</v>
      </c>
      <c r="F380" s="98" t="s">
        <v>166</v>
      </c>
      <c r="G380" s="98" t="s">
        <v>969</v>
      </c>
      <c r="H380" s="99">
        <v>4636</v>
      </c>
      <c r="I380" s="97">
        <v>4</v>
      </c>
      <c r="J380" s="100">
        <f>อุดรธานี!F184</f>
        <v>555960.03</v>
      </c>
      <c r="K380" s="101">
        <f>อุดรธานี!AK184</f>
        <v>796243.58000000007</v>
      </c>
      <c r="L380" s="101">
        <f>อุดรธานี!AL184</f>
        <v>2576289.5300000003</v>
      </c>
      <c r="M380" s="101">
        <f>อุดรธานี!AM184</f>
        <v>2480681.9300000006</v>
      </c>
      <c r="N380" s="98"/>
      <c r="O380" s="98"/>
      <c r="P380" s="98"/>
      <c r="Q380" s="90">
        <f t="shared" si="12"/>
        <v>95607.599999999627</v>
      </c>
      <c r="R380" s="91">
        <f t="shared" si="13"/>
        <v>555.71387618636766</v>
      </c>
    </row>
    <row r="381" spans="1:18" ht="24.6" customHeight="1" x14ac:dyDescent="0.7">
      <c r="A381" s="111">
        <v>11</v>
      </c>
      <c r="B381" s="98" t="s">
        <v>50</v>
      </c>
      <c r="C381" s="98" t="s">
        <v>321</v>
      </c>
      <c r="D381" s="98" t="s">
        <v>135</v>
      </c>
      <c r="E381" s="98" t="s">
        <v>38</v>
      </c>
      <c r="F381" s="98" t="s">
        <v>166</v>
      </c>
      <c r="G381" s="98" t="s">
        <v>970</v>
      </c>
      <c r="H381" s="99">
        <v>5424</v>
      </c>
      <c r="I381" s="97">
        <v>4</v>
      </c>
      <c r="J381" s="100">
        <f>อุดรธานี!F185</f>
        <v>289352.36</v>
      </c>
      <c r="K381" s="101">
        <f>อุดรธานี!AK185</f>
        <v>451730.9</v>
      </c>
      <c r="L381" s="101">
        <f>อุดรธานี!AL185</f>
        <v>3964315.42</v>
      </c>
      <c r="M381" s="101">
        <f>อุดรธานี!AM185</f>
        <v>3895438.5199999996</v>
      </c>
      <c r="N381" s="98"/>
      <c r="O381" s="98"/>
      <c r="P381" s="98"/>
      <c r="Q381" s="90">
        <f t="shared" si="12"/>
        <v>68876.900000000373</v>
      </c>
      <c r="R381" s="91">
        <f t="shared" si="13"/>
        <v>730.88411135693218</v>
      </c>
    </row>
    <row r="382" spans="1:18" ht="24.6" customHeight="1" x14ac:dyDescent="0.7">
      <c r="A382" s="111">
        <v>12</v>
      </c>
      <c r="B382" s="98" t="s">
        <v>50</v>
      </c>
      <c r="C382" s="98" t="s">
        <v>321</v>
      </c>
      <c r="D382" s="98" t="s">
        <v>135</v>
      </c>
      <c r="E382" s="98" t="s">
        <v>38</v>
      </c>
      <c r="F382" s="98" t="s">
        <v>166</v>
      </c>
      <c r="G382" s="98" t="s">
        <v>971</v>
      </c>
      <c r="H382" s="99">
        <v>4683</v>
      </c>
      <c r="I382" s="97">
        <v>4</v>
      </c>
      <c r="J382" s="100">
        <f>อุดรธานี!F186</f>
        <v>475069.85</v>
      </c>
      <c r="K382" s="101">
        <f>อุดรธานี!AK186</f>
        <v>503379.32999999996</v>
      </c>
      <c r="L382" s="101">
        <f>อุดรธานี!AL186</f>
        <v>3384699.12</v>
      </c>
      <c r="M382" s="101">
        <f>อุดรธานี!AM186</f>
        <v>2761429.63</v>
      </c>
      <c r="N382" s="98"/>
      <c r="O382" s="98"/>
      <c r="P382" s="98"/>
      <c r="Q382" s="90">
        <f t="shared" si="12"/>
        <v>623269.49000000022</v>
      </c>
      <c r="R382" s="91">
        <f t="shared" si="13"/>
        <v>722.76299807815508</v>
      </c>
    </row>
    <row r="383" spans="1:18" ht="24.6" customHeight="1" x14ac:dyDescent="0.7">
      <c r="A383" s="111">
        <v>13</v>
      </c>
      <c r="B383" s="98" t="s">
        <v>50</v>
      </c>
      <c r="C383" s="98" t="s">
        <v>322</v>
      </c>
      <c r="D383" s="98" t="s">
        <v>135</v>
      </c>
      <c r="E383" s="98" t="s">
        <v>38</v>
      </c>
      <c r="F383" s="98" t="s">
        <v>166</v>
      </c>
      <c r="G383" s="100" t="s">
        <v>972</v>
      </c>
      <c r="H383" s="164">
        <v>3471</v>
      </c>
      <c r="I383" s="97">
        <v>3</v>
      </c>
      <c r="J383" s="100">
        <f>อุดรธานี!F187</f>
        <v>345600.83</v>
      </c>
      <c r="K383" s="101">
        <f>อุดรธานี!AK187</f>
        <v>598137.88</v>
      </c>
      <c r="L383" s="101">
        <f>อุดรธานี!AL187</f>
        <v>2550645.2999999998</v>
      </c>
      <c r="M383" s="101">
        <f>อุดรธานี!AM187</f>
        <v>2509214.69</v>
      </c>
      <c r="N383" s="98"/>
      <c r="O383" s="98"/>
      <c r="P383" s="98"/>
      <c r="Q383" s="90">
        <f t="shared" si="12"/>
        <v>41430.60999999987</v>
      </c>
      <c r="R383" s="91">
        <f t="shared" si="13"/>
        <v>734.84451166810709</v>
      </c>
    </row>
    <row r="384" spans="1:18" ht="24.6" customHeight="1" x14ac:dyDescent="0.7">
      <c r="A384" s="111">
        <v>14</v>
      </c>
      <c r="B384" s="98" t="s">
        <v>50</v>
      </c>
      <c r="C384" s="98" t="s">
        <v>321</v>
      </c>
      <c r="D384" s="98" t="s">
        <v>135</v>
      </c>
      <c r="E384" s="98" t="s">
        <v>38</v>
      </c>
      <c r="F384" s="98" t="s">
        <v>166</v>
      </c>
      <c r="G384" s="98" t="s">
        <v>973</v>
      </c>
      <c r="H384" s="99">
        <v>6659</v>
      </c>
      <c r="I384" s="97">
        <v>5</v>
      </c>
      <c r="J384" s="100">
        <f>อุดรธานี!F188</f>
        <v>486435.17</v>
      </c>
      <c r="K384" s="101">
        <f>อุดรธานี!AK188</f>
        <v>987116.44</v>
      </c>
      <c r="L384" s="101">
        <f>อุดรธานี!AL188</f>
        <v>2866598.16</v>
      </c>
      <c r="M384" s="101">
        <f>อุดรธานี!AM188</f>
        <v>3310801.24</v>
      </c>
      <c r="N384" s="98"/>
      <c r="O384" s="98"/>
      <c r="P384" s="98"/>
      <c r="Q384" s="90">
        <f t="shared" si="12"/>
        <v>-444203.08000000007</v>
      </c>
      <c r="R384" s="91">
        <f t="shared" si="13"/>
        <v>430.48478149872358</v>
      </c>
    </row>
    <row r="385" spans="1:18" s="109" customFormat="1" ht="24.6" customHeight="1" x14ac:dyDescent="0.7">
      <c r="A385" s="165">
        <v>15</v>
      </c>
      <c r="B385" s="104" t="s">
        <v>50</v>
      </c>
      <c r="C385" s="104"/>
      <c r="D385" s="104"/>
      <c r="E385" s="104" t="s">
        <v>63</v>
      </c>
      <c r="F385" s="104"/>
      <c r="G385" s="104" t="s">
        <v>327</v>
      </c>
      <c r="H385" s="110">
        <f>SUM(H371:H384)</f>
        <v>71696</v>
      </c>
      <c r="I385" s="103"/>
      <c r="J385" s="106">
        <f>SUM(J371:J384)</f>
        <v>8365869.3100000005</v>
      </c>
      <c r="K385" s="106">
        <f>SUM(K371:K384)</f>
        <v>11896865.99</v>
      </c>
      <c r="L385" s="106">
        <f>SUM(L371:L384)</f>
        <v>42550802.819999993</v>
      </c>
      <c r="M385" s="106">
        <f>SUM(M371:M384)</f>
        <v>40925309.059999995</v>
      </c>
      <c r="N385" s="104">
        <v>13</v>
      </c>
      <c r="O385" s="104">
        <v>13</v>
      </c>
      <c r="P385" s="104">
        <f>N385-O385</f>
        <v>0</v>
      </c>
      <c r="Q385" s="107">
        <f t="shared" si="12"/>
        <v>1625493.7599999979</v>
      </c>
      <c r="R385" s="108">
        <f>L385/H385</f>
        <v>593.4892158558356</v>
      </c>
    </row>
    <row r="386" spans="1:18" ht="24.6" customHeight="1" x14ac:dyDescent="0.7">
      <c r="A386" s="97">
        <v>1</v>
      </c>
      <c r="B386" s="98" t="s">
        <v>50</v>
      </c>
      <c r="C386" s="98" t="s">
        <v>322</v>
      </c>
      <c r="D386" s="98" t="s">
        <v>137</v>
      </c>
      <c r="E386" s="98" t="s">
        <v>39</v>
      </c>
      <c r="F386" s="98" t="s">
        <v>196</v>
      </c>
      <c r="G386" s="98" t="s">
        <v>328</v>
      </c>
      <c r="H386" s="99"/>
      <c r="I386" s="97"/>
      <c r="J386" s="100"/>
      <c r="K386" s="101"/>
      <c r="L386" s="102"/>
      <c r="M386" s="102"/>
      <c r="N386" s="98"/>
      <c r="O386" s="98"/>
      <c r="P386" s="98"/>
    </row>
    <row r="387" spans="1:18" ht="24.6" customHeight="1" x14ac:dyDescent="0.7">
      <c r="A387" s="97">
        <v>2</v>
      </c>
      <c r="B387" s="98" t="s">
        <v>50</v>
      </c>
      <c r="C387" s="98" t="s">
        <v>322</v>
      </c>
      <c r="D387" s="98" t="s">
        <v>137</v>
      </c>
      <c r="E387" s="98" t="s">
        <v>39</v>
      </c>
      <c r="F387" s="98" t="s">
        <v>166</v>
      </c>
      <c r="G387" s="98" t="s">
        <v>974</v>
      </c>
      <c r="H387" s="99">
        <v>2451</v>
      </c>
      <c r="I387" s="97">
        <v>2</v>
      </c>
      <c r="J387" s="100">
        <f>อุดรธานี!F189</f>
        <v>176367.21</v>
      </c>
      <c r="K387" s="101">
        <f>อุดรธานี!AK189</f>
        <v>286461.99</v>
      </c>
      <c r="L387" s="101">
        <f>อุดรธานี!AL189</f>
        <v>2096417.24</v>
      </c>
      <c r="M387" s="101">
        <f>อุดรธานี!AM189</f>
        <v>2037183.65</v>
      </c>
      <c r="N387" s="98"/>
      <c r="O387" s="98"/>
      <c r="P387" s="98"/>
      <c r="Q387" s="90">
        <f t="shared" si="12"/>
        <v>59233.590000000084</v>
      </c>
      <c r="R387" s="91">
        <f t="shared" si="13"/>
        <v>855.33139126886988</v>
      </c>
    </row>
    <row r="388" spans="1:18" ht="24.6" customHeight="1" x14ac:dyDescent="0.7">
      <c r="A388" s="97">
        <v>3</v>
      </c>
      <c r="B388" s="98" t="s">
        <v>50</v>
      </c>
      <c r="C388" s="98" t="s">
        <v>322</v>
      </c>
      <c r="D388" s="98" t="s">
        <v>137</v>
      </c>
      <c r="E388" s="98" t="s">
        <v>39</v>
      </c>
      <c r="F388" s="98" t="s">
        <v>166</v>
      </c>
      <c r="G388" s="98" t="s">
        <v>975</v>
      </c>
      <c r="H388" s="99">
        <v>3029</v>
      </c>
      <c r="I388" s="97">
        <v>3</v>
      </c>
      <c r="J388" s="100">
        <f>อุดรธานี!F190</f>
        <v>381100.38</v>
      </c>
      <c r="K388" s="101">
        <f>อุดรธานี!AK190</f>
        <v>820862.08000000007</v>
      </c>
      <c r="L388" s="101">
        <f>อุดรธานี!AL190</f>
        <v>2877806.27</v>
      </c>
      <c r="M388" s="101">
        <f>อุดรธานี!AM190</f>
        <v>2435509.5100000002</v>
      </c>
      <c r="N388" s="98"/>
      <c r="O388" s="98"/>
      <c r="P388" s="98"/>
      <c r="Q388" s="90">
        <f t="shared" si="12"/>
        <v>442296.75999999978</v>
      </c>
      <c r="R388" s="91">
        <f t="shared" si="13"/>
        <v>950.08460548035657</v>
      </c>
    </row>
    <row r="389" spans="1:18" ht="24.6" customHeight="1" x14ac:dyDescent="0.7">
      <c r="A389" s="97">
        <v>4</v>
      </c>
      <c r="B389" s="98" t="s">
        <v>50</v>
      </c>
      <c r="C389" s="98" t="s">
        <v>322</v>
      </c>
      <c r="D389" s="98" t="s">
        <v>137</v>
      </c>
      <c r="E389" s="98" t="s">
        <v>39</v>
      </c>
      <c r="F389" s="98" t="s">
        <v>166</v>
      </c>
      <c r="G389" s="98" t="s">
        <v>976</v>
      </c>
      <c r="H389" s="99">
        <v>5540</v>
      </c>
      <c r="I389" s="97">
        <v>4</v>
      </c>
      <c r="J389" s="100">
        <f>อุดรธานี!F191</f>
        <v>345085.19</v>
      </c>
      <c r="K389" s="101">
        <f>อุดรธานี!AK191</f>
        <v>390374.78</v>
      </c>
      <c r="L389" s="101">
        <f>อุดรธานี!AL191</f>
        <v>4051999.74</v>
      </c>
      <c r="M389" s="101">
        <f>อุดรธานี!AM191</f>
        <v>3786471.25</v>
      </c>
      <c r="N389" s="98"/>
      <c r="O389" s="98"/>
      <c r="P389" s="98"/>
      <c r="Q389" s="90">
        <f t="shared" ref="Q389:Q453" si="14">L389-M389</f>
        <v>265528.49000000022</v>
      </c>
      <c r="R389" s="91">
        <f t="shared" ref="R389:R453" si="15">L389/H389</f>
        <v>731.40789530685925</v>
      </c>
    </row>
    <row r="390" spans="1:18" ht="24.6" customHeight="1" x14ac:dyDescent="0.7">
      <c r="A390" s="97">
        <v>5</v>
      </c>
      <c r="B390" s="98" t="s">
        <v>50</v>
      </c>
      <c r="C390" s="98" t="s">
        <v>322</v>
      </c>
      <c r="D390" s="98" t="s">
        <v>137</v>
      </c>
      <c r="E390" s="98" t="s">
        <v>39</v>
      </c>
      <c r="F390" s="98" t="s">
        <v>166</v>
      </c>
      <c r="G390" s="98" t="s">
        <v>977</v>
      </c>
      <c r="H390" s="99">
        <v>1842</v>
      </c>
      <c r="I390" s="97">
        <v>2</v>
      </c>
      <c r="J390" s="100">
        <f>อุดรธานี!F192</f>
        <v>638857.6</v>
      </c>
      <c r="K390" s="101">
        <f>อุดรธานี!AK192</f>
        <v>689150.72</v>
      </c>
      <c r="L390" s="101">
        <f>อุดรธานี!AL192</f>
        <v>1870517.85</v>
      </c>
      <c r="M390" s="101">
        <f>อุดรธานี!AM192</f>
        <v>1351001.98</v>
      </c>
      <c r="N390" s="98"/>
      <c r="O390" s="98"/>
      <c r="P390" s="98"/>
      <c r="Q390" s="90">
        <f t="shared" si="14"/>
        <v>519515.87000000011</v>
      </c>
      <c r="R390" s="91">
        <f t="shared" si="15"/>
        <v>1015.4820032573291</v>
      </c>
    </row>
    <row r="391" spans="1:18" ht="24.6" customHeight="1" x14ac:dyDescent="0.7">
      <c r="A391" s="97">
        <v>6</v>
      </c>
      <c r="B391" s="98" t="s">
        <v>50</v>
      </c>
      <c r="C391" s="98" t="s">
        <v>322</v>
      </c>
      <c r="D391" s="98" t="s">
        <v>137</v>
      </c>
      <c r="E391" s="98" t="s">
        <v>39</v>
      </c>
      <c r="F391" s="98" t="s">
        <v>166</v>
      </c>
      <c r="G391" s="98" t="s">
        <v>978</v>
      </c>
      <c r="H391" s="99">
        <v>3303</v>
      </c>
      <c r="I391" s="97">
        <v>3</v>
      </c>
      <c r="J391" s="100">
        <f>อุดรธานี!F193</f>
        <v>749652.79</v>
      </c>
      <c r="K391" s="101">
        <f>อุดรธานี!AK193</f>
        <v>826392.18</v>
      </c>
      <c r="L391" s="101">
        <f>อุดรธานี!AL193</f>
        <v>1613801.82</v>
      </c>
      <c r="M391" s="101">
        <f>อุดรธานี!AM193</f>
        <v>1193254.2</v>
      </c>
      <c r="N391" s="98"/>
      <c r="O391" s="98"/>
      <c r="P391" s="98"/>
      <c r="Q391" s="90">
        <f t="shared" si="14"/>
        <v>420547.62000000011</v>
      </c>
      <c r="R391" s="91">
        <f t="shared" si="15"/>
        <v>488.58668483197096</v>
      </c>
    </row>
    <row r="392" spans="1:18" s="109" customFormat="1" ht="24.6" customHeight="1" x14ac:dyDescent="0.7">
      <c r="A392" s="103">
        <v>15</v>
      </c>
      <c r="B392" s="104" t="s">
        <v>50</v>
      </c>
      <c r="C392" s="104"/>
      <c r="D392" s="104"/>
      <c r="E392" s="104" t="s">
        <v>63</v>
      </c>
      <c r="F392" s="104"/>
      <c r="G392" s="104" t="s">
        <v>329</v>
      </c>
      <c r="H392" s="110">
        <f>SUM(H386:H391)</f>
        <v>16165</v>
      </c>
      <c r="I392" s="103"/>
      <c r="J392" s="106">
        <f>SUM(J386:J391)</f>
        <v>2291063.17</v>
      </c>
      <c r="K392" s="106">
        <f>SUM(K386:K391)</f>
        <v>3013241.7500000005</v>
      </c>
      <c r="L392" s="106">
        <f>SUM(L386:L391)</f>
        <v>12510542.92</v>
      </c>
      <c r="M392" s="106">
        <f>SUM(M386:M391)</f>
        <v>10803420.59</v>
      </c>
      <c r="N392" s="104">
        <v>5</v>
      </c>
      <c r="O392" s="104">
        <v>5</v>
      </c>
      <c r="P392" s="104">
        <f>N392-O392</f>
        <v>0</v>
      </c>
      <c r="Q392" s="107">
        <f t="shared" si="14"/>
        <v>1707122.33</v>
      </c>
      <c r="R392" s="108">
        <f>L392/H392</f>
        <v>773.92780204144753</v>
      </c>
    </row>
    <row r="393" spans="1:18" ht="24.6" customHeight="1" x14ac:dyDescent="0.7">
      <c r="A393" s="97">
        <v>1</v>
      </c>
      <c r="B393" s="98" t="s">
        <v>50</v>
      </c>
      <c r="C393" s="98" t="s">
        <v>330</v>
      </c>
      <c r="D393" s="98" t="s">
        <v>139</v>
      </c>
      <c r="E393" s="98" t="s">
        <v>40</v>
      </c>
      <c r="F393" s="98" t="s">
        <v>196</v>
      </c>
      <c r="G393" s="98" t="s">
        <v>331</v>
      </c>
      <c r="H393" s="99"/>
      <c r="I393" s="97"/>
      <c r="J393" s="100"/>
      <c r="K393" s="101"/>
      <c r="L393" s="102"/>
      <c r="M393" s="102"/>
      <c r="N393" s="98"/>
      <c r="O393" s="98"/>
      <c r="P393" s="98"/>
    </row>
    <row r="394" spans="1:18" ht="24.6" customHeight="1" x14ac:dyDescent="0.7">
      <c r="A394" s="97">
        <v>2</v>
      </c>
      <c r="B394" s="98" t="s">
        <v>50</v>
      </c>
      <c r="C394" s="98" t="s">
        <v>330</v>
      </c>
      <c r="D394" s="98" t="s">
        <v>139</v>
      </c>
      <c r="E394" s="98" t="s">
        <v>40</v>
      </c>
      <c r="F394" s="98" t="s">
        <v>166</v>
      </c>
      <c r="G394" s="98" t="s">
        <v>979</v>
      </c>
      <c r="H394" s="99">
        <v>3399</v>
      </c>
      <c r="I394" s="97">
        <v>3</v>
      </c>
      <c r="J394" s="100">
        <f>อุดรธานี!F194</f>
        <v>1062348.31</v>
      </c>
      <c r="K394" s="101">
        <f>อุดรธานี!AK194</f>
        <v>1236342.28</v>
      </c>
      <c r="L394" s="101">
        <f>อุดรธานี!AL194</f>
        <v>2196346.9900000002</v>
      </c>
      <c r="M394" s="101">
        <f>อุดรธานี!AM194</f>
        <v>1745872.0699999998</v>
      </c>
      <c r="N394" s="98"/>
      <c r="O394" s="98"/>
      <c r="P394" s="98"/>
      <c r="Q394" s="90">
        <f t="shared" si="14"/>
        <v>450474.92000000039</v>
      </c>
      <c r="R394" s="91">
        <f t="shared" si="15"/>
        <v>646.17446013533402</v>
      </c>
    </row>
    <row r="395" spans="1:18" ht="24.6" customHeight="1" x14ac:dyDescent="0.7">
      <c r="A395" s="97">
        <v>3</v>
      </c>
      <c r="B395" s="98" t="s">
        <v>50</v>
      </c>
      <c r="C395" s="98" t="s">
        <v>330</v>
      </c>
      <c r="D395" s="98" t="s">
        <v>139</v>
      </c>
      <c r="E395" s="98" t="s">
        <v>40</v>
      </c>
      <c r="F395" s="98" t="s">
        <v>166</v>
      </c>
      <c r="G395" s="98" t="s">
        <v>980</v>
      </c>
      <c r="H395" s="99">
        <v>2537</v>
      </c>
      <c r="I395" s="97">
        <v>2</v>
      </c>
      <c r="J395" s="100">
        <f>อุดรธานี!F195</f>
        <v>520411.07</v>
      </c>
      <c r="K395" s="101">
        <f>อุดรธานี!AK195</f>
        <v>592425.68000000005</v>
      </c>
      <c r="L395" s="101">
        <f>อุดรธานี!AL195</f>
        <v>3209106.3899999997</v>
      </c>
      <c r="M395" s="101">
        <f>อุดรธานี!AM195</f>
        <v>2714681.68</v>
      </c>
      <c r="N395" s="98"/>
      <c r="O395" s="98"/>
      <c r="P395" s="98"/>
      <c r="Q395" s="90">
        <f t="shared" si="14"/>
        <v>494424.7099999995</v>
      </c>
      <c r="R395" s="91">
        <f t="shared" si="15"/>
        <v>1264.921714623571</v>
      </c>
    </row>
    <row r="396" spans="1:18" ht="24.6" customHeight="1" x14ac:dyDescent="0.7">
      <c r="A396" s="97">
        <v>4</v>
      </c>
      <c r="B396" s="98" t="s">
        <v>50</v>
      </c>
      <c r="C396" s="98" t="s">
        <v>330</v>
      </c>
      <c r="D396" s="98" t="s">
        <v>139</v>
      </c>
      <c r="E396" s="98" t="s">
        <v>40</v>
      </c>
      <c r="F396" s="98" t="s">
        <v>166</v>
      </c>
      <c r="G396" s="98" t="s">
        <v>981</v>
      </c>
      <c r="H396" s="99">
        <v>3240</v>
      </c>
      <c r="I396" s="97">
        <v>3</v>
      </c>
      <c r="J396" s="100">
        <f>อุดรธานี!F196</f>
        <v>1111637.75</v>
      </c>
      <c r="K396" s="101">
        <f>อุดรธานี!AK196</f>
        <v>1165497.26</v>
      </c>
      <c r="L396" s="101">
        <f>อุดรธานี!AL196</f>
        <v>3041395.42</v>
      </c>
      <c r="M396" s="101">
        <f>อุดรธานี!AM196</f>
        <v>2479787.8299999996</v>
      </c>
      <c r="N396" s="98"/>
      <c r="O396" s="98"/>
      <c r="P396" s="98"/>
      <c r="Q396" s="90">
        <f t="shared" si="14"/>
        <v>561607.59000000032</v>
      </c>
      <c r="R396" s="91">
        <f t="shared" si="15"/>
        <v>938.70229012345681</v>
      </c>
    </row>
    <row r="397" spans="1:18" ht="24.6" customHeight="1" x14ac:dyDescent="0.7">
      <c r="A397" s="97">
        <v>5</v>
      </c>
      <c r="B397" s="98" t="s">
        <v>50</v>
      </c>
      <c r="C397" s="98" t="s">
        <v>330</v>
      </c>
      <c r="D397" s="98" t="s">
        <v>139</v>
      </c>
      <c r="E397" s="98" t="s">
        <v>40</v>
      </c>
      <c r="F397" s="98" t="s">
        <v>166</v>
      </c>
      <c r="G397" s="98" t="s">
        <v>982</v>
      </c>
      <c r="H397" s="99">
        <v>4673</v>
      </c>
      <c r="I397" s="97">
        <v>4</v>
      </c>
      <c r="J397" s="100">
        <f>อุดรธานี!F197</f>
        <v>755131.37</v>
      </c>
      <c r="K397" s="101">
        <f>อุดรธานี!AK197</f>
        <v>1347370.58</v>
      </c>
      <c r="L397" s="101">
        <f>อุดรธานี!AL197</f>
        <v>3961236.6700000004</v>
      </c>
      <c r="M397" s="101">
        <f>อุดรธานี!AM197</f>
        <v>3190892.18</v>
      </c>
      <c r="N397" s="98"/>
      <c r="O397" s="98"/>
      <c r="P397" s="98"/>
      <c r="Q397" s="90">
        <f t="shared" si="14"/>
        <v>770344.49000000022</v>
      </c>
      <c r="R397" s="91">
        <f t="shared" si="15"/>
        <v>847.68599828803769</v>
      </c>
    </row>
    <row r="398" spans="1:18" s="109" customFormat="1" ht="24.6" customHeight="1" x14ac:dyDescent="0.7">
      <c r="A398" s="103">
        <v>16</v>
      </c>
      <c r="B398" s="104" t="s">
        <v>50</v>
      </c>
      <c r="C398" s="104"/>
      <c r="D398" s="104"/>
      <c r="E398" s="104" t="s">
        <v>63</v>
      </c>
      <c r="F398" s="104"/>
      <c r="G398" s="104" t="s">
        <v>332</v>
      </c>
      <c r="H398" s="110">
        <f>SUM(H393:H397)</f>
        <v>13849</v>
      </c>
      <c r="I398" s="103"/>
      <c r="J398" s="106">
        <f>SUM(J393:J397)</f>
        <v>3449528.5</v>
      </c>
      <c r="K398" s="106">
        <f>SUM(K393:K397)</f>
        <v>4341635.8</v>
      </c>
      <c r="L398" s="106">
        <f>SUM(L393:L397)</f>
        <v>12408085.470000001</v>
      </c>
      <c r="M398" s="106">
        <f>SUM(M393:M397)</f>
        <v>10131233.76</v>
      </c>
      <c r="N398" s="104">
        <v>4</v>
      </c>
      <c r="O398" s="104">
        <v>4</v>
      </c>
      <c r="P398" s="104">
        <f>N398-O398</f>
        <v>0</v>
      </c>
      <c r="Q398" s="107">
        <f t="shared" si="14"/>
        <v>2276851.7100000009</v>
      </c>
      <c r="R398" s="108">
        <f>L398/H398</f>
        <v>895.95533756949965</v>
      </c>
    </row>
    <row r="399" spans="1:18" ht="24.6" customHeight="1" x14ac:dyDescent="0.7">
      <c r="A399" s="97">
        <v>1</v>
      </c>
      <c r="B399" s="98" t="s">
        <v>50</v>
      </c>
      <c r="C399" s="98" t="s">
        <v>333</v>
      </c>
      <c r="D399" s="98" t="s">
        <v>141</v>
      </c>
      <c r="E399" s="98" t="s">
        <v>41</v>
      </c>
      <c r="F399" s="98" t="s">
        <v>196</v>
      </c>
      <c r="G399" s="98" t="s">
        <v>334</v>
      </c>
      <c r="H399" s="99"/>
      <c r="I399" s="97"/>
      <c r="J399" s="100"/>
      <c r="K399" s="101"/>
      <c r="L399" s="102"/>
      <c r="M399" s="102"/>
      <c r="N399" s="98"/>
      <c r="O399" s="98"/>
      <c r="P399" s="98"/>
    </row>
    <row r="400" spans="1:18" ht="24.6" customHeight="1" x14ac:dyDescent="0.7">
      <c r="A400" s="97">
        <v>2</v>
      </c>
      <c r="B400" s="98" t="s">
        <v>50</v>
      </c>
      <c r="C400" s="98" t="s">
        <v>333</v>
      </c>
      <c r="D400" s="98" t="s">
        <v>141</v>
      </c>
      <c r="E400" s="98" t="s">
        <v>41</v>
      </c>
      <c r="F400" s="98" t="s">
        <v>166</v>
      </c>
      <c r="G400" s="98" t="s">
        <v>983</v>
      </c>
      <c r="H400" s="99">
        <v>3205</v>
      </c>
      <c r="I400" s="97">
        <v>3</v>
      </c>
      <c r="J400" s="100">
        <f>อุดรธานี!F198</f>
        <v>1074053.1000000001</v>
      </c>
      <c r="K400" s="101">
        <f>อุดรธานี!AK198</f>
        <v>1098349.6000000001</v>
      </c>
      <c r="L400" s="101">
        <f>อุดรธานี!AL198</f>
        <v>2770007.21</v>
      </c>
      <c r="M400" s="101">
        <f>อุดรธานี!AM198</f>
        <v>1686619.2000000002</v>
      </c>
      <c r="N400" s="98"/>
      <c r="O400" s="98"/>
      <c r="P400" s="98"/>
      <c r="Q400" s="90">
        <f t="shared" si="14"/>
        <v>1083388.0099999998</v>
      </c>
      <c r="R400" s="91">
        <f t="shared" si="15"/>
        <v>864.2768205928237</v>
      </c>
    </row>
    <row r="401" spans="1:18" ht="24.6" customHeight="1" x14ac:dyDescent="0.7">
      <c r="A401" s="97">
        <v>3</v>
      </c>
      <c r="B401" s="98" t="s">
        <v>50</v>
      </c>
      <c r="C401" s="98" t="s">
        <v>333</v>
      </c>
      <c r="D401" s="98" t="s">
        <v>141</v>
      </c>
      <c r="E401" s="98" t="s">
        <v>41</v>
      </c>
      <c r="F401" s="98" t="s">
        <v>166</v>
      </c>
      <c r="G401" s="98" t="s">
        <v>984</v>
      </c>
      <c r="H401" s="99">
        <v>2571</v>
      </c>
      <c r="I401" s="97">
        <v>2</v>
      </c>
      <c r="J401" s="100">
        <f>อุดรธานี!F199</f>
        <v>600814.27</v>
      </c>
      <c r="K401" s="101">
        <f>อุดรธานี!AK199</f>
        <v>963836.16</v>
      </c>
      <c r="L401" s="101">
        <f>อุดรธานี!AL199</f>
        <v>2478215.41</v>
      </c>
      <c r="M401" s="101">
        <f>อุดรธานี!AM199</f>
        <v>1774728.7599999998</v>
      </c>
      <c r="N401" s="98"/>
      <c r="O401" s="98"/>
      <c r="P401" s="98"/>
      <c r="Q401" s="90">
        <f t="shared" si="14"/>
        <v>703486.65000000037</v>
      </c>
      <c r="R401" s="91">
        <f t="shared" si="15"/>
        <v>963.91108907040064</v>
      </c>
    </row>
    <row r="402" spans="1:18" ht="24.6" customHeight="1" x14ac:dyDescent="0.7">
      <c r="A402" s="97">
        <v>4</v>
      </c>
      <c r="B402" s="98" t="s">
        <v>50</v>
      </c>
      <c r="C402" s="98" t="s">
        <v>333</v>
      </c>
      <c r="D402" s="98" t="s">
        <v>141</v>
      </c>
      <c r="E402" s="98" t="s">
        <v>41</v>
      </c>
      <c r="F402" s="98" t="s">
        <v>166</v>
      </c>
      <c r="G402" s="98" t="s">
        <v>985</v>
      </c>
      <c r="H402" s="99">
        <v>3142</v>
      </c>
      <c r="I402" s="97">
        <v>3</v>
      </c>
      <c r="J402" s="100">
        <f>อุดรธานี!F200</f>
        <v>832842.06</v>
      </c>
      <c r="K402" s="101">
        <f>อุดรธานี!AK200</f>
        <v>864303.39</v>
      </c>
      <c r="L402" s="101">
        <f>อุดรธานี!AL200</f>
        <v>2745392.09</v>
      </c>
      <c r="M402" s="101">
        <f>อุดรธานี!AM200</f>
        <v>1338428.9300000002</v>
      </c>
      <c r="N402" s="98"/>
      <c r="O402" s="98"/>
      <c r="P402" s="98"/>
      <c r="Q402" s="90">
        <f t="shared" si="14"/>
        <v>1406963.1599999997</v>
      </c>
      <c r="R402" s="91">
        <f t="shared" si="15"/>
        <v>873.77214831317622</v>
      </c>
    </row>
    <row r="403" spans="1:18" ht="24.6" customHeight="1" x14ac:dyDescent="0.7">
      <c r="A403" s="97">
        <v>5</v>
      </c>
      <c r="B403" s="98" t="s">
        <v>50</v>
      </c>
      <c r="C403" s="98" t="s">
        <v>333</v>
      </c>
      <c r="D403" s="98" t="s">
        <v>141</v>
      </c>
      <c r="E403" s="98" t="s">
        <v>41</v>
      </c>
      <c r="F403" s="98" t="s">
        <v>166</v>
      </c>
      <c r="G403" s="98" t="s">
        <v>986</v>
      </c>
      <c r="H403" s="99">
        <v>1449</v>
      </c>
      <c r="I403" s="97">
        <v>1</v>
      </c>
      <c r="J403" s="100">
        <f>อุดรธานี!F201</f>
        <v>406714.07</v>
      </c>
      <c r="K403" s="101">
        <f>อุดรธานี!AK201</f>
        <v>467350.23</v>
      </c>
      <c r="L403" s="101">
        <f>อุดรธานี!AL201</f>
        <v>1346142.4</v>
      </c>
      <c r="M403" s="101">
        <f>อุดรธานี!AM201</f>
        <v>929673.02</v>
      </c>
      <c r="N403" s="98"/>
      <c r="O403" s="98"/>
      <c r="P403" s="98"/>
      <c r="Q403" s="90">
        <f t="shared" si="14"/>
        <v>416469.37999999989</v>
      </c>
      <c r="R403" s="91">
        <f t="shared" si="15"/>
        <v>929.01476880607311</v>
      </c>
    </row>
    <row r="404" spans="1:18" ht="24.6" customHeight="1" x14ac:dyDescent="0.7">
      <c r="A404" s="97">
        <v>6</v>
      </c>
      <c r="B404" s="98" t="s">
        <v>50</v>
      </c>
      <c r="C404" s="98" t="s">
        <v>333</v>
      </c>
      <c r="D404" s="98" t="s">
        <v>141</v>
      </c>
      <c r="E404" s="98" t="s">
        <v>41</v>
      </c>
      <c r="F404" s="98" t="s">
        <v>166</v>
      </c>
      <c r="G404" s="98" t="s">
        <v>987</v>
      </c>
      <c r="H404" s="99">
        <v>1947</v>
      </c>
      <c r="I404" s="97">
        <v>2</v>
      </c>
      <c r="J404" s="100">
        <f>อุดรธานี!F202</f>
        <v>973324.89</v>
      </c>
      <c r="K404" s="101">
        <f>อุดรธานี!AK202</f>
        <v>1056559.49</v>
      </c>
      <c r="L404" s="101">
        <f>อุดรธานี!AL202</f>
        <v>2472783.9299999997</v>
      </c>
      <c r="M404" s="101">
        <f>อุดรธานี!AM202</f>
        <v>791244.02</v>
      </c>
      <c r="N404" s="98"/>
      <c r="O404" s="98"/>
      <c r="P404" s="98"/>
      <c r="Q404" s="90">
        <f t="shared" si="14"/>
        <v>1681539.9099999997</v>
      </c>
      <c r="R404" s="91">
        <f t="shared" si="15"/>
        <v>1270.0482434514636</v>
      </c>
    </row>
    <row r="405" spans="1:18" ht="24.6" customHeight="1" x14ac:dyDescent="0.7">
      <c r="A405" s="97">
        <v>7</v>
      </c>
      <c r="B405" s="98" t="s">
        <v>50</v>
      </c>
      <c r="C405" s="98" t="s">
        <v>333</v>
      </c>
      <c r="D405" s="98" t="s">
        <v>141</v>
      </c>
      <c r="E405" s="98" t="s">
        <v>41</v>
      </c>
      <c r="F405" s="98" t="s">
        <v>166</v>
      </c>
      <c r="G405" s="98" t="s">
        <v>988</v>
      </c>
      <c r="H405" s="99">
        <v>1027</v>
      </c>
      <c r="I405" s="97">
        <v>1</v>
      </c>
      <c r="J405" s="100">
        <f>อุดรธานี!F203</f>
        <v>857316.54</v>
      </c>
      <c r="K405" s="101">
        <f>อุดรธานี!AK203</f>
        <v>857883.48</v>
      </c>
      <c r="L405" s="101">
        <f>อุดรธานี!AL203</f>
        <v>2288169.5099999998</v>
      </c>
      <c r="M405" s="101">
        <f>อุดรธานี!AM203</f>
        <v>1404029.75</v>
      </c>
      <c r="N405" s="98"/>
      <c r="O405" s="98"/>
      <c r="P405" s="98"/>
      <c r="Q405" s="90">
        <f t="shared" si="14"/>
        <v>884139.75999999978</v>
      </c>
      <c r="R405" s="91">
        <f t="shared" si="15"/>
        <v>2228.0131548198633</v>
      </c>
    </row>
    <row r="406" spans="1:18" ht="24.6" customHeight="1" x14ac:dyDescent="0.7">
      <c r="A406" s="97">
        <v>8</v>
      </c>
      <c r="B406" s="98" t="s">
        <v>50</v>
      </c>
      <c r="C406" s="98" t="s">
        <v>333</v>
      </c>
      <c r="D406" s="98" t="s">
        <v>141</v>
      </c>
      <c r="E406" s="98" t="s">
        <v>41</v>
      </c>
      <c r="F406" s="98" t="s">
        <v>166</v>
      </c>
      <c r="G406" s="98" t="s">
        <v>989</v>
      </c>
      <c r="H406" s="99">
        <v>3432</v>
      </c>
      <c r="I406" s="97">
        <v>3</v>
      </c>
      <c r="J406" s="100">
        <f>อุดรธานี!F204</f>
        <v>1829506.46</v>
      </c>
      <c r="K406" s="101">
        <f>อุดรธานี!AK204</f>
        <v>1971342.16</v>
      </c>
      <c r="L406" s="101">
        <f>อุดรธานี!AL204</f>
        <v>2883353.5</v>
      </c>
      <c r="M406" s="101">
        <f>อุดรธานี!AM204</f>
        <v>1708467.94</v>
      </c>
      <c r="N406" s="98"/>
      <c r="O406" s="98"/>
      <c r="P406" s="98"/>
      <c r="Q406" s="90">
        <f t="shared" si="14"/>
        <v>1174885.56</v>
      </c>
      <c r="R406" s="91">
        <f t="shared" si="15"/>
        <v>840.13796620046617</v>
      </c>
    </row>
    <row r="407" spans="1:18" ht="24.6" customHeight="1" x14ac:dyDescent="0.7">
      <c r="A407" s="97">
        <v>9</v>
      </c>
      <c r="B407" s="98" t="s">
        <v>50</v>
      </c>
      <c r="C407" s="98" t="s">
        <v>333</v>
      </c>
      <c r="D407" s="98" t="s">
        <v>141</v>
      </c>
      <c r="E407" s="98" t="s">
        <v>41</v>
      </c>
      <c r="F407" s="98" t="s">
        <v>166</v>
      </c>
      <c r="G407" s="98" t="s">
        <v>990</v>
      </c>
      <c r="H407" s="99">
        <v>2689</v>
      </c>
      <c r="I407" s="97">
        <v>2</v>
      </c>
      <c r="J407" s="100">
        <f>อุดรธานี!F205</f>
        <v>1184315.76</v>
      </c>
      <c r="K407" s="101">
        <f>อุดรธานี!AK205</f>
        <v>1464110.58</v>
      </c>
      <c r="L407" s="101">
        <f>อุดรธานี!AL205</f>
        <v>2836120.41</v>
      </c>
      <c r="M407" s="101">
        <f>อุดรธานี!AM205</f>
        <v>1747201.9000000001</v>
      </c>
      <c r="N407" s="98"/>
      <c r="O407" s="98"/>
      <c r="P407" s="98"/>
      <c r="Q407" s="90">
        <f t="shared" si="14"/>
        <v>1088918.51</v>
      </c>
      <c r="R407" s="91">
        <f t="shared" si="15"/>
        <v>1054.7119412420975</v>
      </c>
    </row>
    <row r="408" spans="1:18" s="170" customFormat="1" ht="24.6" customHeight="1" x14ac:dyDescent="0.7">
      <c r="A408" s="166">
        <v>10</v>
      </c>
      <c r="B408" s="167" t="s">
        <v>50</v>
      </c>
      <c r="C408" s="167" t="s">
        <v>333</v>
      </c>
      <c r="D408" s="167" t="s">
        <v>141</v>
      </c>
      <c r="E408" s="167" t="s">
        <v>41</v>
      </c>
      <c r="F408" s="167" t="s">
        <v>166</v>
      </c>
      <c r="G408" s="167" t="s">
        <v>991</v>
      </c>
      <c r="H408" s="168">
        <v>1018</v>
      </c>
      <c r="I408" s="166">
        <v>1</v>
      </c>
      <c r="J408" s="100">
        <f>อุดรธานี!F206</f>
        <v>562304.63</v>
      </c>
      <c r="K408" s="101">
        <f>อุดรธานี!AK206</f>
        <v>764055.97</v>
      </c>
      <c r="L408" s="101">
        <f>อุดรธานี!AL206</f>
        <v>1065984.96</v>
      </c>
      <c r="M408" s="101">
        <f>อุดรธานี!AM206</f>
        <v>407247.82</v>
      </c>
      <c r="N408" s="167"/>
      <c r="O408" s="167"/>
      <c r="P408" s="167"/>
      <c r="Q408" s="169">
        <f t="shared" si="14"/>
        <v>658737.1399999999</v>
      </c>
      <c r="R408" s="169">
        <f t="shared" si="15"/>
        <v>1047.1365029469548</v>
      </c>
    </row>
    <row r="409" spans="1:18" s="109" customFormat="1" ht="24.6" customHeight="1" x14ac:dyDescent="0.7">
      <c r="A409" s="103">
        <v>17</v>
      </c>
      <c r="B409" s="104" t="s">
        <v>50</v>
      </c>
      <c r="C409" s="104"/>
      <c r="D409" s="104"/>
      <c r="E409" s="104" t="s">
        <v>63</v>
      </c>
      <c r="F409" s="104"/>
      <c r="G409" s="104" t="s">
        <v>335</v>
      </c>
      <c r="H409" s="110">
        <f>SUM(H399:H408)</f>
        <v>20480</v>
      </c>
      <c r="I409" s="103"/>
      <c r="J409" s="106">
        <f>SUM(J399:J408)</f>
        <v>8321191.7799999993</v>
      </c>
      <c r="K409" s="106">
        <f>SUM(K399:K408)</f>
        <v>9507791.0600000005</v>
      </c>
      <c r="L409" s="106">
        <f>SUM(L399:L408)</f>
        <v>20886169.419999998</v>
      </c>
      <c r="M409" s="106">
        <f>SUM(M399:M408)</f>
        <v>11787641.34</v>
      </c>
      <c r="N409" s="104">
        <v>9</v>
      </c>
      <c r="O409" s="104">
        <v>9</v>
      </c>
      <c r="P409" s="104">
        <v>0</v>
      </c>
      <c r="Q409" s="107">
        <f t="shared" si="14"/>
        <v>9098528.0799999982</v>
      </c>
      <c r="R409" s="108">
        <f>L409/H409</f>
        <v>1019.8324912109374</v>
      </c>
    </row>
    <row r="410" spans="1:18" ht="24.6" customHeight="1" x14ac:dyDescent="0.7">
      <c r="A410" s="97">
        <v>1</v>
      </c>
      <c r="B410" s="98" t="s">
        <v>50</v>
      </c>
      <c r="C410" s="98" t="s">
        <v>27</v>
      </c>
      <c r="D410" s="98" t="s">
        <v>143</v>
      </c>
      <c r="E410" s="98" t="s">
        <v>28</v>
      </c>
      <c r="F410" s="98" t="s">
        <v>196</v>
      </c>
      <c r="G410" s="98" t="s">
        <v>336</v>
      </c>
      <c r="H410" s="99"/>
      <c r="I410" s="97"/>
      <c r="J410" s="100"/>
      <c r="K410" s="101"/>
      <c r="L410" s="102"/>
      <c r="M410" s="102"/>
      <c r="N410" s="98"/>
      <c r="O410" s="98"/>
      <c r="P410" s="98"/>
    </row>
    <row r="411" spans="1:18" ht="24.6" customHeight="1" x14ac:dyDescent="0.7">
      <c r="A411" s="97">
        <v>2</v>
      </c>
      <c r="B411" s="98" t="s">
        <v>50</v>
      </c>
      <c r="C411" s="98" t="s">
        <v>27</v>
      </c>
      <c r="D411" s="98" t="s">
        <v>143</v>
      </c>
      <c r="E411" s="98" t="s">
        <v>28</v>
      </c>
      <c r="F411" s="98" t="s">
        <v>166</v>
      </c>
      <c r="G411" s="98" t="s">
        <v>992</v>
      </c>
      <c r="H411" s="99">
        <v>3383</v>
      </c>
      <c r="I411" s="97">
        <v>3</v>
      </c>
      <c r="J411" s="100">
        <f>อุดรธานี!F207</f>
        <v>698472.21</v>
      </c>
      <c r="K411" s="101">
        <f>อุดรธานี!AK207</f>
        <v>789156.45</v>
      </c>
      <c r="L411" s="101">
        <f>อุดรธานี!AL207</f>
        <v>3414559.16</v>
      </c>
      <c r="M411" s="101">
        <f>อุดรธานี!AM207</f>
        <v>2843005.2800000003</v>
      </c>
      <c r="N411" s="98"/>
      <c r="O411" s="98"/>
      <c r="P411" s="98"/>
      <c r="Q411" s="90">
        <f t="shared" si="14"/>
        <v>571553.87999999989</v>
      </c>
      <c r="R411" s="91">
        <f t="shared" si="15"/>
        <v>1009.3287496305055</v>
      </c>
    </row>
    <row r="412" spans="1:18" ht="24.6" customHeight="1" x14ac:dyDescent="0.7">
      <c r="A412" s="97">
        <v>3</v>
      </c>
      <c r="B412" s="98" t="s">
        <v>50</v>
      </c>
      <c r="C412" s="98" t="s">
        <v>27</v>
      </c>
      <c r="D412" s="98" t="s">
        <v>143</v>
      </c>
      <c r="E412" s="98" t="s">
        <v>28</v>
      </c>
      <c r="F412" s="98" t="s">
        <v>166</v>
      </c>
      <c r="G412" s="98" t="s">
        <v>993</v>
      </c>
      <c r="H412" s="99">
        <v>2911</v>
      </c>
      <c r="I412" s="97">
        <v>2</v>
      </c>
      <c r="J412" s="100">
        <f>อุดรธานี!F208</f>
        <v>568161.36</v>
      </c>
      <c r="K412" s="101">
        <f>อุดรธานี!AK208</f>
        <v>674677.12</v>
      </c>
      <c r="L412" s="101">
        <f>อุดรธานี!AL208</f>
        <v>2303931.1</v>
      </c>
      <c r="M412" s="101">
        <f>อุดรธานี!AM208</f>
        <v>1530257.99</v>
      </c>
      <c r="N412" s="98"/>
      <c r="O412" s="98"/>
      <c r="P412" s="98"/>
      <c r="Q412" s="90">
        <f t="shared" si="14"/>
        <v>773673.1100000001</v>
      </c>
      <c r="R412" s="91">
        <f t="shared" si="15"/>
        <v>791.45692201992449</v>
      </c>
    </row>
    <row r="413" spans="1:18" ht="24.6" customHeight="1" x14ac:dyDescent="0.7">
      <c r="A413" s="97">
        <v>4</v>
      </c>
      <c r="B413" s="98" t="s">
        <v>50</v>
      </c>
      <c r="C413" s="98" t="s">
        <v>27</v>
      </c>
      <c r="D413" s="98" t="s">
        <v>143</v>
      </c>
      <c r="E413" s="98" t="s">
        <v>28</v>
      </c>
      <c r="F413" s="98" t="s">
        <v>166</v>
      </c>
      <c r="G413" s="98" t="s">
        <v>994</v>
      </c>
      <c r="H413" s="99">
        <v>5486</v>
      </c>
      <c r="I413" s="97">
        <v>4</v>
      </c>
      <c r="J413" s="100">
        <f>อุดรธานี!F209</f>
        <v>1701460.92</v>
      </c>
      <c r="K413" s="101">
        <f>อุดรธานี!AK209</f>
        <v>2007612.27</v>
      </c>
      <c r="L413" s="101">
        <f>อุดรธานี!AL209</f>
        <v>5663684.4299999997</v>
      </c>
      <c r="M413" s="101">
        <f>อุดรธานี!AM209</f>
        <v>4011592.7199999997</v>
      </c>
      <c r="N413" s="98"/>
      <c r="O413" s="98"/>
      <c r="P413" s="98"/>
      <c r="Q413" s="90">
        <f t="shared" si="14"/>
        <v>1652091.71</v>
      </c>
      <c r="R413" s="91">
        <f t="shared" si="15"/>
        <v>1032.3887039737513</v>
      </c>
    </row>
    <row r="414" spans="1:18" ht="24.6" customHeight="1" x14ac:dyDescent="0.7">
      <c r="A414" s="97">
        <v>5</v>
      </c>
      <c r="B414" s="98" t="s">
        <v>50</v>
      </c>
      <c r="C414" s="98" t="s">
        <v>27</v>
      </c>
      <c r="D414" s="98" t="s">
        <v>143</v>
      </c>
      <c r="E414" s="98" t="s">
        <v>28</v>
      </c>
      <c r="F414" s="98" t="s">
        <v>166</v>
      </c>
      <c r="G414" s="98" t="s">
        <v>995</v>
      </c>
      <c r="H414" s="99">
        <v>3301</v>
      </c>
      <c r="I414" s="97">
        <v>3</v>
      </c>
      <c r="J414" s="100">
        <f>อุดรธานี!F210</f>
        <v>432171.25</v>
      </c>
      <c r="K414" s="101">
        <f>อุดรธานี!AK210</f>
        <v>548967.03</v>
      </c>
      <c r="L414" s="101">
        <f>อุดรธานี!AL210</f>
        <v>2328467.7799999998</v>
      </c>
      <c r="M414" s="101">
        <f>อุดรธานี!AM210</f>
        <v>1913258.08</v>
      </c>
      <c r="N414" s="98"/>
      <c r="O414" s="98"/>
      <c r="P414" s="98"/>
      <c r="Q414" s="90">
        <f>L414-M414</f>
        <v>415209.69999999972</v>
      </c>
      <c r="R414" s="91">
        <f t="shared" si="15"/>
        <v>705.38254468342916</v>
      </c>
    </row>
    <row r="415" spans="1:18" s="109" customFormat="1" ht="24.6" customHeight="1" x14ac:dyDescent="0.7">
      <c r="A415" s="103">
        <v>18</v>
      </c>
      <c r="B415" s="104" t="s">
        <v>50</v>
      </c>
      <c r="C415" s="104"/>
      <c r="D415" s="104"/>
      <c r="E415" s="104" t="s">
        <v>63</v>
      </c>
      <c r="F415" s="104"/>
      <c r="G415" s="104" t="s">
        <v>337</v>
      </c>
      <c r="H415" s="110">
        <f>SUM(H410:H414)</f>
        <v>15081</v>
      </c>
      <c r="I415" s="103"/>
      <c r="J415" s="106">
        <f>SUM(J410:J414)</f>
        <v>3400265.7399999998</v>
      </c>
      <c r="K415" s="106">
        <f>SUM(K410:K414)</f>
        <v>4020412.87</v>
      </c>
      <c r="L415" s="106">
        <f>SUM(L410:L414)</f>
        <v>13710642.469999999</v>
      </c>
      <c r="M415" s="106">
        <f>SUM(M410:M414)</f>
        <v>10298114.07</v>
      </c>
      <c r="N415" s="104">
        <v>4</v>
      </c>
      <c r="O415" s="104">
        <v>4</v>
      </c>
      <c r="P415" s="104">
        <f>N415-O415</f>
        <v>0</v>
      </c>
      <c r="Q415" s="107">
        <f t="shared" si="14"/>
        <v>3412528.3999999985</v>
      </c>
      <c r="R415" s="108">
        <f>L415/H415</f>
        <v>909.13351037729581</v>
      </c>
    </row>
    <row r="416" spans="1:18" ht="24.6" customHeight="1" x14ac:dyDescent="0.7">
      <c r="A416" s="97">
        <v>1</v>
      </c>
      <c r="B416" s="98" t="s">
        <v>50</v>
      </c>
      <c r="C416" s="98" t="s">
        <v>19</v>
      </c>
      <c r="D416" s="98" t="s">
        <v>85</v>
      </c>
      <c r="E416" s="98" t="s">
        <v>338</v>
      </c>
      <c r="F416" s="98" t="s">
        <v>196</v>
      </c>
      <c r="G416" s="98" t="s">
        <v>339</v>
      </c>
      <c r="H416" s="99"/>
      <c r="I416" s="97"/>
      <c r="J416" s="100"/>
      <c r="K416" s="101"/>
      <c r="L416" s="102"/>
      <c r="M416" s="102"/>
      <c r="N416" s="98"/>
      <c r="O416" s="98"/>
      <c r="P416" s="98"/>
    </row>
    <row r="417" spans="1:18" ht="24.6" customHeight="1" x14ac:dyDescent="0.7">
      <c r="A417" s="97">
        <v>2</v>
      </c>
      <c r="B417" s="98" t="s">
        <v>50</v>
      </c>
      <c r="C417" s="98" t="s">
        <v>19</v>
      </c>
      <c r="D417" s="98" t="s">
        <v>85</v>
      </c>
      <c r="E417" s="98" t="s">
        <v>338</v>
      </c>
      <c r="F417" s="98" t="s">
        <v>166</v>
      </c>
      <c r="G417" s="98" t="s">
        <v>851</v>
      </c>
      <c r="H417" s="99">
        <v>3601</v>
      </c>
      <c r="I417" s="97">
        <v>3</v>
      </c>
      <c r="J417" s="100">
        <f>อุดรธานี!F65</f>
        <v>2440786.89</v>
      </c>
      <c r="K417" s="101">
        <f>อุดรธานี!AK65</f>
        <v>2536579.0100000002</v>
      </c>
      <c r="L417" s="101">
        <f>อุดรธานี!AL65</f>
        <v>3980790.3400000003</v>
      </c>
      <c r="M417" s="101">
        <f>อุดรธานี!AM65</f>
        <v>3284875.66</v>
      </c>
      <c r="N417" s="98"/>
      <c r="O417" s="98"/>
      <c r="P417" s="98"/>
      <c r="Q417" s="107">
        <f>L417-M417</f>
        <v>695914.68000000017</v>
      </c>
      <c r="R417" s="108">
        <f>L417/H417</f>
        <v>1105.468019994446</v>
      </c>
    </row>
    <row r="418" spans="1:18" s="109" customFormat="1" ht="24.6" customHeight="1" x14ac:dyDescent="0.7">
      <c r="A418" s="103">
        <v>19</v>
      </c>
      <c r="B418" s="104" t="s">
        <v>50</v>
      </c>
      <c r="C418" s="104"/>
      <c r="D418" s="104"/>
      <c r="E418" s="104" t="s">
        <v>63</v>
      </c>
      <c r="F418" s="104"/>
      <c r="G418" s="104" t="s">
        <v>340</v>
      </c>
      <c r="H418" s="110">
        <f>SUM(H416:H417)</f>
        <v>3601</v>
      </c>
      <c r="I418" s="103"/>
      <c r="J418" s="106">
        <f>SUM(J416:J417)</f>
        <v>2440786.89</v>
      </c>
      <c r="K418" s="106">
        <f>SUM(K416:K417)</f>
        <v>2536579.0100000002</v>
      </c>
      <c r="L418" s="106">
        <f>SUM(L416:L417)</f>
        <v>3980790.3400000003</v>
      </c>
      <c r="M418" s="106">
        <f>SUM(M416:M417)</f>
        <v>3284875.66</v>
      </c>
      <c r="N418" s="104">
        <v>1</v>
      </c>
      <c r="O418" s="104">
        <v>1</v>
      </c>
      <c r="P418" s="104">
        <f>N418-O418</f>
        <v>0</v>
      </c>
      <c r="Q418" s="107"/>
      <c r="R418" s="108"/>
    </row>
    <row r="419" spans="1:18" ht="24.6" customHeight="1" x14ac:dyDescent="0.7">
      <c r="A419" s="97">
        <v>1</v>
      </c>
      <c r="B419" s="98" t="s">
        <v>50</v>
      </c>
      <c r="C419" s="98" t="s">
        <v>341</v>
      </c>
      <c r="D419" s="98" t="s">
        <v>145</v>
      </c>
      <c r="E419" s="98" t="s">
        <v>42</v>
      </c>
      <c r="F419" s="98" t="s">
        <v>196</v>
      </c>
      <c r="G419" s="98" t="s">
        <v>342</v>
      </c>
      <c r="H419" s="99"/>
      <c r="I419" s="97"/>
      <c r="J419" s="100"/>
      <c r="K419" s="101"/>
      <c r="L419" s="102"/>
      <c r="M419" s="102"/>
      <c r="N419" s="98"/>
      <c r="O419" s="98"/>
      <c r="P419" s="98"/>
    </row>
    <row r="420" spans="1:18" ht="24.6" customHeight="1" x14ac:dyDescent="0.7">
      <c r="A420" s="97">
        <v>2</v>
      </c>
      <c r="B420" s="98" t="s">
        <v>50</v>
      </c>
      <c r="C420" s="98" t="s">
        <v>341</v>
      </c>
      <c r="D420" s="98" t="s">
        <v>145</v>
      </c>
      <c r="E420" s="98" t="s">
        <v>42</v>
      </c>
      <c r="F420" s="98" t="s">
        <v>166</v>
      </c>
      <c r="G420" s="98" t="s">
        <v>996</v>
      </c>
      <c r="H420" s="99">
        <v>3953</v>
      </c>
      <c r="I420" s="97">
        <v>3</v>
      </c>
      <c r="J420" s="102">
        <f>อุดรธานี!F211</f>
        <v>1363133.81</v>
      </c>
      <c r="K420" s="101">
        <f>อุดรธานี!AK211</f>
        <v>1846301.4000000001</v>
      </c>
      <c r="L420" s="101">
        <f>อุดรธานี!AL211</f>
        <v>2199095.9500000002</v>
      </c>
      <c r="M420" s="101">
        <f>อุดรธานี!AM211</f>
        <v>1897837.28</v>
      </c>
      <c r="N420" s="98"/>
      <c r="O420" s="98"/>
      <c r="P420" s="98"/>
      <c r="Q420" s="90">
        <f t="shared" si="14"/>
        <v>301258.67000000016</v>
      </c>
      <c r="R420" s="91">
        <f t="shared" si="15"/>
        <v>556.31063749051361</v>
      </c>
    </row>
    <row r="421" spans="1:18" ht="24.6" customHeight="1" x14ac:dyDescent="0.7">
      <c r="A421" s="97">
        <v>3</v>
      </c>
      <c r="B421" s="98" t="s">
        <v>50</v>
      </c>
      <c r="C421" s="98" t="s">
        <v>341</v>
      </c>
      <c r="D421" s="98" t="s">
        <v>145</v>
      </c>
      <c r="E421" s="98" t="s">
        <v>42</v>
      </c>
      <c r="F421" s="98" t="s">
        <v>166</v>
      </c>
      <c r="G421" s="98" t="s">
        <v>997</v>
      </c>
      <c r="H421" s="99">
        <v>3395</v>
      </c>
      <c r="I421" s="97">
        <v>3</v>
      </c>
      <c r="J421" s="102">
        <f>อุดรธานี!F212</f>
        <v>766608.95</v>
      </c>
      <c r="K421" s="101">
        <f>อุดรธานี!AK212</f>
        <v>1214888.46</v>
      </c>
      <c r="L421" s="101">
        <f>อุดรธานี!AL212</f>
        <v>3144656.6099999994</v>
      </c>
      <c r="M421" s="101">
        <f>อุดรธานี!AM212</f>
        <v>1858896.26</v>
      </c>
      <c r="N421" s="98"/>
      <c r="O421" s="98"/>
      <c r="P421" s="98"/>
      <c r="Q421" s="90">
        <f t="shared" si="14"/>
        <v>1285760.3499999994</v>
      </c>
      <c r="R421" s="91">
        <f t="shared" si="15"/>
        <v>926.26115169366699</v>
      </c>
    </row>
    <row r="422" spans="1:18" ht="24.6" customHeight="1" x14ac:dyDescent="0.7">
      <c r="A422" s="97">
        <v>4</v>
      </c>
      <c r="B422" s="98" t="s">
        <v>50</v>
      </c>
      <c r="C422" s="98" t="s">
        <v>341</v>
      </c>
      <c r="D422" s="98" t="s">
        <v>145</v>
      </c>
      <c r="E422" s="98" t="s">
        <v>42</v>
      </c>
      <c r="F422" s="98" t="s">
        <v>166</v>
      </c>
      <c r="G422" s="98" t="s">
        <v>998</v>
      </c>
      <c r="H422" s="99">
        <v>2697</v>
      </c>
      <c r="I422" s="97">
        <v>2</v>
      </c>
      <c r="J422" s="102">
        <f>อุดรธานี!F213</f>
        <v>942255.1</v>
      </c>
      <c r="K422" s="101">
        <f>อุดรธานี!AK213</f>
        <v>1221424.3099999998</v>
      </c>
      <c r="L422" s="101">
        <f>อุดรธานี!AL213</f>
        <v>2664130.19</v>
      </c>
      <c r="M422" s="101">
        <f>อุดรธานี!AM213</f>
        <v>1983089.3</v>
      </c>
      <c r="N422" s="98"/>
      <c r="O422" s="98"/>
      <c r="P422" s="98"/>
      <c r="Q422" s="90">
        <f t="shared" si="14"/>
        <v>681040.8899999999</v>
      </c>
      <c r="R422" s="91">
        <f t="shared" si="15"/>
        <v>987.81245457916202</v>
      </c>
    </row>
    <row r="423" spans="1:18" ht="24.6" customHeight="1" x14ac:dyDescent="0.7">
      <c r="A423" s="97">
        <v>5</v>
      </c>
      <c r="B423" s="98" t="s">
        <v>50</v>
      </c>
      <c r="C423" s="98" t="s">
        <v>341</v>
      </c>
      <c r="D423" s="98" t="s">
        <v>145</v>
      </c>
      <c r="E423" s="98" t="s">
        <v>42</v>
      </c>
      <c r="F423" s="98" t="s">
        <v>166</v>
      </c>
      <c r="G423" s="98" t="s">
        <v>999</v>
      </c>
      <c r="H423" s="99">
        <v>5919</v>
      </c>
      <c r="I423" s="97">
        <v>4</v>
      </c>
      <c r="J423" s="102">
        <f>อุดรธานี!F214</f>
        <v>1369750.5</v>
      </c>
      <c r="K423" s="101">
        <f>อุดรธานี!AK214</f>
        <v>1627584.7</v>
      </c>
      <c r="L423" s="101">
        <f>อุดรธานี!AL214</f>
        <v>4189908.87</v>
      </c>
      <c r="M423" s="101">
        <f>อุดรธานี!AM214</f>
        <v>3066415.5700000003</v>
      </c>
      <c r="N423" s="98"/>
      <c r="O423" s="98"/>
      <c r="P423" s="98"/>
      <c r="Q423" s="90">
        <f t="shared" si="14"/>
        <v>1123493.2999999998</v>
      </c>
      <c r="R423" s="91">
        <f t="shared" si="15"/>
        <v>707.87445007602639</v>
      </c>
    </row>
    <row r="424" spans="1:18" ht="24.6" customHeight="1" x14ac:dyDescent="0.7">
      <c r="A424" s="97">
        <v>6</v>
      </c>
      <c r="B424" s="98" t="s">
        <v>50</v>
      </c>
      <c r="C424" s="98" t="s">
        <v>341</v>
      </c>
      <c r="D424" s="98" t="s">
        <v>145</v>
      </c>
      <c r="E424" s="98" t="s">
        <v>42</v>
      </c>
      <c r="F424" s="98" t="s">
        <v>166</v>
      </c>
      <c r="G424" s="98" t="s">
        <v>1000</v>
      </c>
      <c r="H424" s="99">
        <v>1598</v>
      </c>
      <c r="I424" s="97">
        <v>2</v>
      </c>
      <c r="J424" s="102">
        <f>อุดรธานี!F215</f>
        <v>758249.47</v>
      </c>
      <c r="K424" s="101">
        <f>อุดรธานี!AK215</f>
        <v>866265.36</v>
      </c>
      <c r="L424" s="101">
        <f>อุดรธานี!AL215</f>
        <v>1524750.93</v>
      </c>
      <c r="M424" s="101">
        <f>อุดรธานี!AM215</f>
        <v>930127.16</v>
      </c>
      <c r="N424" s="98"/>
      <c r="O424" s="98"/>
      <c r="P424" s="98"/>
      <c r="Q424" s="90">
        <f t="shared" si="14"/>
        <v>594623.7699999999</v>
      </c>
      <c r="R424" s="91">
        <f t="shared" si="15"/>
        <v>954.16203379224021</v>
      </c>
    </row>
    <row r="425" spans="1:18" s="109" customFormat="1" ht="24.6" customHeight="1" x14ac:dyDescent="0.7">
      <c r="A425" s="103">
        <v>20</v>
      </c>
      <c r="B425" s="104" t="s">
        <v>50</v>
      </c>
      <c r="C425" s="104"/>
      <c r="D425" s="104"/>
      <c r="E425" s="104" t="s">
        <v>63</v>
      </c>
      <c r="F425" s="104"/>
      <c r="G425" s="104" t="s">
        <v>343</v>
      </c>
      <c r="H425" s="110">
        <f>SUM(H419:H424)</f>
        <v>17562</v>
      </c>
      <c r="I425" s="103"/>
      <c r="J425" s="106">
        <f>SUM(J419:J424)</f>
        <v>5199997.8299999991</v>
      </c>
      <c r="K425" s="141">
        <f>SUM(K419:K424)</f>
        <v>6776464.2300000004</v>
      </c>
      <c r="L425" s="106">
        <f>SUM(L419:L424)</f>
        <v>13722542.550000001</v>
      </c>
      <c r="M425" s="106">
        <f>SUM(M419:M424)</f>
        <v>9736365.5700000003</v>
      </c>
      <c r="N425" s="104">
        <v>5</v>
      </c>
      <c r="O425" s="104">
        <v>5</v>
      </c>
      <c r="P425" s="104">
        <f>N425-O425</f>
        <v>0</v>
      </c>
      <c r="Q425" s="107">
        <f t="shared" si="14"/>
        <v>3986176.9800000004</v>
      </c>
      <c r="R425" s="108">
        <f>L425/H425</f>
        <v>781.37698155107626</v>
      </c>
    </row>
    <row r="426" spans="1:18" ht="24.6" customHeight="1" x14ac:dyDescent="0.7">
      <c r="A426" s="97">
        <v>1</v>
      </c>
      <c r="B426" s="98" t="s">
        <v>50</v>
      </c>
      <c r="C426" s="98" t="s">
        <v>344</v>
      </c>
      <c r="D426" s="98" t="s">
        <v>345</v>
      </c>
      <c r="E426" s="98" t="s">
        <v>31</v>
      </c>
      <c r="F426" s="98" t="s">
        <v>196</v>
      </c>
      <c r="G426" s="98" t="s">
        <v>346</v>
      </c>
      <c r="H426" s="99"/>
      <c r="I426" s="97"/>
      <c r="J426" s="100"/>
      <c r="K426" s="101"/>
      <c r="L426" s="102"/>
      <c r="M426" s="102"/>
      <c r="N426" s="98"/>
      <c r="O426" s="98"/>
      <c r="P426" s="98"/>
    </row>
    <row r="427" spans="1:18" ht="24.6" customHeight="1" x14ac:dyDescent="0.7">
      <c r="A427" s="97">
        <v>2</v>
      </c>
      <c r="B427" s="98" t="s">
        <v>50</v>
      </c>
      <c r="C427" s="98" t="s">
        <v>344</v>
      </c>
      <c r="D427" s="98" t="s">
        <v>345</v>
      </c>
      <c r="E427" s="98" t="s">
        <v>31</v>
      </c>
      <c r="F427" s="98" t="s">
        <v>166</v>
      </c>
      <c r="G427" s="98" t="s">
        <v>1001</v>
      </c>
      <c r="H427" s="99">
        <v>6116</v>
      </c>
      <c r="I427" s="97">
        <v>5</v>
      </c>
      <c r="J427" s="102">
        <f>อุดรธานี!F216</f>
        <v>734348.39</v>
      </c>
      <c r="K427" s="101">
        <f>อุดรธานี!AK216</f>
        <v>784494.02</v>
      </c>
      <c r="L427" s="101">
        <f>อุดรธานี!AL216</f>
        <v>2978102.1399999997</v>
      </c>
      <c r="M427" s="101">
        <f>อุดรธานี!AM216</f>
        <v>2710993.07</v>
      </c>
      <c r="N427" s="98"/>
      <c r="O427" s="98"/>
      <c r="P427" s="98"/>
      <c r="Q427" s="90">
        <f t="shared" si="14"/>
        <v>267109.06999999983</v>
      </c>
      <c r="R427" s="91">
        <f t="shared" si="15"/>
        <v>486.93625572269451</v>
      </c>
    </row>
    <row r="428" spans="1:18" ht="24.6" customHeight="1" x14ac:dyDescent="0.7">
      <c r="A428" s="97">
        <v>3</v>
      </c>
      <c r="B428" s="98" t="s">
        <v>50</v>
      </c>
      <c r="C428" s="98" t="s">
        <v>344</v>
      </c>
      <c r="D428" s="98" t="s">
        <v>345</v>
      </c>
      <c r="E428" s="98" t="s">
        <v>31</v>
      </c>
      <c r="F428" s="98" t="s">
        <v>166</v>
      </c>
      <c r="G428" s="98" t="s">
        <v>1002</v>
      </c>
      <c r="H428" s="99">
        <v>2482</v>
      </c>
      <c r="I428" s="97">
        <v>2</v>
      </c>
      <c r="J428" s="102">
        <f>อุดรธานี!F217</f>
        <v>898131.41</v>
      </c>
      <c r="K428" s="101">
        <f>อุดรธานี!AK217</f>
        <v>1067504.6200000001</v>
      </c>
      <c r="L428" s="101">
        <f>อุดรธานี!AL217</f>
        <v>1998645.3599999999</v>
      </c>
      <c r="M428" s="101">
        <f>อุดรธานี!AM217</f>
        <v>1463377.2499999998</v>
      </c>
      <c r="N428" s="98"/>
      <c r="O428" s="98"/>
      <c r="P428" s="98"/>
      <c r="Q428" s="90">
        <f t="shared" si="14"/>
        <v>535268.1100000001</v>
      </c>
      <c r="R428" s="91">
        <f t="shared" si="15"/>
        <v>805.25598710717156</v>
      </c>
    </row>
    <row r="429" spans="1:18" ht="24.6" customHeight="1" x14ac:dyDescent="0.7">
      <c r="A429" s="97">
        <v>4</v>
      </c>
      <c r="B429" s="98" t="s">
        <v>50</v>
      </c>
      <c r="C429" s="98" t="s">
        <v>344</v>
      </c>
      <c r="D429" s="98" t="s">
        <v>345</v>
      </c>
      <c r="E429" s="98" t="s">
        <v>31</v>
      </c>
      <c r="F429" s="98" t="s">
        <v>166</v>
      </c>
      <c r="G429" s="98" t="s">
        <v>1003</v>
      </c>
      <c r="H429" s="99">
        <v>2658</v>
      </c>
      <c r="I429" s="97">
        <v>2</v>
      </c>
      <c r="J429" s="102">
        <f>อุดรธานี!F218</f>
        <v>309756.28999999998</v>
      </c>
      <c r="K429" s="101">
        <f>อุดรธานี!AK218</f>
        <v>472290.31999999995</v>
      </c>
      <c r="L429" s="101">
        <f>อุดรธานี!AL218</f>
        <v>2638644.54</v>
      </c>
      <c r="M429" s="101">
        <f>อุดรธานี!AM218</f>
        <v>2196592.02</v>
      </c>
      <c r="N429" s="98"/>
      <c r="O429" s="98"/>
      <c r="P429" s="98"/>
      <c r="Q429" s="90">
        <f t="shared" si="14"/>
        <v>442052.52</v>
      </c>
      <c r="R429" s="91">
        <f t="shared" si="15"/>
        <v>992.71803611738153</v>
      </c>
    </row>
    <row r="430" spans="1:18" ht="24.6" customHeight="1" x14ac:dyDescent="0.7">
      <c r="A430" s="97">
        <v>5</v>
      </c>
      <c r="B430" s="98" t="s">
        <v>50</v>
      </c>
      <c r="C430" s="98" t="s">
        <v>344</v>
      </c>
      <c r="D430" s="98" t="s">
        <v>345</v>
      </c>
      <c r="E430" s="98" t="s">
        <v>31</v>
      </c>
      <c r="F430" s="98" t="s">
        <v>166</v>
      </c>
      <c r="G430" s="98" t="s">
        <v>1004</v>
      </c>
      <c r="H430" s="99">
        <v>7912</v>
      </c>
      <c r="I430" s="97">
        <v>5</v>
      </c>
      <c r="J430" s="102">
        <f>อุดรธานี!F219</f>
        <v>810675.06</v>
      </c>
      <c r="K430" s="101">
        <f>อุดรธานี!AK219</f>
        <v>997336.05</v>
      </c>
      <c r="L430" s="101">
        <f>อุดรธานี!AL219</f>
        <v>5576115.5299999993</v>
      </c>
      <c r="M430" s="101">
        <f>อุดรธานี!AM219</f>
        <v>5881474.0999999996</v>
      </c>
      <c r="N430" s="98"/>
      <c r="O430" s="98"/>
      <c r="P430" s="98"/>
      <c r="Q430" s="90">
        <f t="shared" si="14"/>
        <v>-305358.5700000003</v>
      </c>
      <c r="R430" s="91">
        <f t="shared" si="15"/>
        <v>704.76687689585435</v>
      </c>
    </row>
    <row r="431" spans="1:18" s="109" customFormat="1" ht="24.6" customHeight="1" x14ac:dyDescent="0.7">
      <c r="A431" s="103">
        <v>21</v>
      </c>
      <c r="B431" s="104" t="s">
        <v>50</v>
      </c>
      <c r="C431" s="104"/>
      <c r="D431" s="104"/>
      <c r="E431" s="104" t="s">
        <v>63</v>
      </c>
      <c r="F431" s="104"/>
      <c r="G431" s="104" t="s">
        <v>347</v>
      </c>
      <c r="H431" s="110">
        <f>SUM(H426:H430)</f>
        <v>19168</v>
      </c>
      <c r="I431" s="103"/>
      <c r="J431" s="106">
        <f>SUM(J426:J430)</f>
        <v>2752911.1500000004</v>
      </c>
      <c r="K431" s="106">
        <f>SUM(K426:K430)</f>
        <v>3321625.01</v>
      </c>
      <c r="L431" s="106">
        <f>SUM(L426:L430)</f>
        <v>13191507.57</v>
      </c>
      <c r="M431" s="106">
        <f>SUM(M426:M430)</f>
        <v>12252436.439999999</v>
      </c>
      <c r="N431" s="104">
        <v>4</v>
      </c>
      <c r="O431" s="104">
        <v>4</v>
      </c>
      <c r="P431" s="104">
        <f>N431-O431</f>
        <v>0</v>
      </c>
      <c r="Q431" s="107">
        <f t="shared" si="14"/>
        <v>939071.13000000082</v>
      </c>
      <c r="R431" s="108">
        <f t="shared" si="15"/>
        <v>688.20469376043411</v>
      </c>
    </row>
    <row r="432" spans="1:18" s="109" customFormat="1" ht="24" customHeight="1" thickBot="1" x14ac:dyDescent="0.75">
      <c r="A432" s="118"/>
      <c r="B432" s="119" t="s">
        <v>50</v>
      </c>
      <c r="C432" s="119" t="s">
        <v>50</v>
      </c>
      <c r="D432" s="119" t="s">
        <v>50</v>
      </c>
      <c r="E432" s="119" t="s">
        <v>50</v>
      </c>
      <c r="F432" s="119"/>
      <c r="G432" s="119" t="s">
        <v>348</v>
      </c>
      <c r="H432" s="120">
        <f>H209+H222+H235+H253+H264+H280+H288+H294+H308+H320+H337+H359+H370+H385+H392+H398+H409+H415+H418+H425+H431</f>
        <v>1016190</v>
      </c>
      <c r="I432" s="118"/>
      <c r="J432" s="121">
        <f t="shared" ref="J432:O432" si="16">J209+J222+J235+J253+J264+J280+J288+J294+J308+J320+J337+J359+J370+J385+J392+J398+J409+J415+J418+J425+J431</f>
        <v>166954111.19999999</v>
      </c>
      <c r="K432" s="122">
        <f t="shared" si="16"/>
        <v>229472316.41999999</v>
      </c>
      <c r="L432" s="121">
        <f t="shared" si="16"/>
        <v>664294567.53999996</v>
      </c>
      <c r="M432" s="121">
        <f t="shared" si="16"/>
        <v>565761579.66999996</v>
      </c>
      <c r="N432" s="119">
        <f t="shared" si="16"/>
        <v>209</v>
      </c>
      <c r="O432" s="119">
        <f t="shared" si="16"/>
        <v>209</v>
      </c>
      <c r="P432" s="119">
        <f>N432-O432</f>
        <v>0</v>
      </c>
      <c r="Q432" s="107">
        <f t="shared" si="14"/>
        <v>98532987.870000005</v>
      </c>
      <c r="R432" s="108">
        <f t="shared" si="15"/>
        <v>653.71098666587932</v>
      </c>
    </row>
    <row r="433" spans="1:18" ht="24" customHeight="1" thickTop="1" thickBot="1" x14ac:dyDescent="0.75">
      <c r="A433" s="123"/>
      <c r="B433" s="124"/>
      <c r="C433" s="124"/>
      <c r="D433" s="124"/>
      <c r="E433" s="360" t="s">
        <v>349</v>
      </c>
      <c r="F433" s="361"/>
      <c r="G433" s="362"/>
      <c r="H433" s="125"/>
      <c r="I433" s="123"/>
      <c r="J433" s="126">
        <f>J432/O432</f>
        <v>798823.49856459326</v>
      </c>
      <c r="K433" s="127">
        <f>K432/O432</f>
        <v>1097953.6670813398</v>
      </c>
      <c r="L433" s="126">
        <f>L432/O432</f>
        <v>3178442.9068899518</v>
      </c>
      <c r="M433" s="126">
        <f>M432/O432</f>
        <v>2706993.2041626791</v>
      </c>
      <c r="N433" s="171"/>
      <c r="O433" s="171"/>
      <c r="P433" s="171"/>
      <c r="Q433" s="90">
        <f t="shared" si="14"/>
        <v>471449.70272727264</v>
      </c>
    </row>
    <row r="434" spans="1:18" ht="25.2" customHeight="1" thickTop="1" x14ac:dyDescent="0.7">
      <c r="A434" s="128">
        <v>1</v>
      </c>
      <c r="B434" s="129" t="s">
        <v>46</v>
      </c>
      <c r="C434" s="129" t="s">
        <v>350</v>
      </c>
      <c r="D434" s="129" t="s">
        <v>351</v>
      </c>
      <c r="E434" s="129" t="s">
        <v>352</v>
      </c>
      <c r="F434" s="129" t="s">
        <v>163</v>
      </c>
      <c r="G434" s="129" t="s">
        <v>353</v>
      </c>
      <c r="H434" s="130"/>
      <c r="I434" s="128"/>
      <c r="J434" s="131"/>
      <c r="K434" s="132"/>
      <c r="L434" s="133"/>
      <c r="M434" s="133"/>
      <c r="N434" s="129"/>
      <c r="O434" s="129"/>
      <c r="P434" s="129"/>
    </row>
    <row r="435" spans="1:18" ht="24.6" customHeight="1" x14ac:dyDescent="0.7">
      <c r="A435" s="97">
        <v>2</v>
      </c>
      <c r="B435" s="98" t="s">
        <v>46</v>
      </c>
      <c r="C435" s="98" t="s">
        <v>350</v>
      </c>
      <c r="D435" s="98" t="s">
        <v>351</v>
      </c>
      <c r="E435" s="98" t="s">
        <v>352</v>
      </c>
      <c r="F435" s="98" t="s">
        <v>166</v>
      </c>
      <c r="G435" s="98" t="s">
        <v>668</v>
      </c>
      <c r="H435" s="99">
        <v>6960</v>
      </c>
      <c r="I435" s="97">
        <v>5</v>
      </c>
      <c r="J435" s="100">
        <f>SUM('เลย '!F4)</f>
        <v>1304078.04</v>
      </c>
      <c r="K435" s="101">
        <f>SUM('เลย '!AO4)</f>
        <v>1424112.83</v>
      </c>
      <c r="L435" s="102">
        <f>'เลย '!AP4</f>
        <v>3015424.83</v>
      </c>
      <c r="M435" s="102">
        <f>'เลย '!AQ4</f>
        <v>3281538.29</v>
      </c>
      <c r="N435" s="98"/>
      <c r="O435" s="98"/>
      <c r="P435" s="98"/>
      <c r="Q435" s="90">
        <f t="shared" si="14"/>
        <v>-266113.45999999996</v>
      </c>
      <c r="R435" s="91">
        <f t="shared" si="15"/>
        <v>433.25069396551726</v>
      </c>
    </row>
    <row r="436" spans="1:18" ht="24.6" customHeight="1" x14ac:dyDescent="0.7">
      <c r="A436" s="97">
        <v>3</v>
      </c>
      <c r="B436" s="98" t="s">
        <v>46</v>
      </c>
      <c r="C436" s="98" t="s">
        <v>350</v>
      </c>
      <c r="D436" s="98" t="s">
        <v>351</v>
      </c>
      <c r="E436" s="98" t="s">
        <v>352</v>
      </c>
      <c r="F436" s="98" t="s">
        <v>166</v>
      </c>
      <c r="G436" s="98" t="s">
        <v>669</v>
      </c>
      <c r="H436" s="99">
        <v>2157</v>
      </c>
      <c r="I436" s="97">
        <v>2</v>
      </c>
      <c r="J436" s="100">
        <f>SUM('เลย '!F5)</f>
        <v>355962.15</v>
      </c>
      <c r="K436" s="101">
        <f>SUM('เลย '!AO5)</f>
        <v>595009.72000000009</v>
      </c>
      <c r="L436" s="102">
        <f>'เลย '!AP5</f>
        <v>1691616.1500000001</v>
      </c>
      <c r="M436" s="102">
        <f>'เลย '!AQ5</f>
        <v>1561361.36</v>
      </c>
      <c r="N436" s="98"/>
      <c r="O436" s="98"/>
      <c r="P436" s="98"/>
      <c r="Q436" s="90">
        <f t="shared" si="14"/>
        <v>130254.79000000004</v>
      </c>
      <c r="R436" s="91">
        <f t="shared" si="15"/>
        <v>784.24485396383875</v>
      </c>
    </row>
    <row r="437" spans="1:18" ht="24.6" customHeight="1" x14ac:dyDescent="0.7">
      <c r="A437" s="97">
        <v>4</v>
      </c>
      <c r="B437" s="98" t="s">
        <v>46</v>
      </c>
      <c r="C437" s="98" t="s">
        <v>350</v>
      </c>
      <c r="D437" s="98" t="s">
        <v>351</v>
      </c>
      <c r="E437" s="98" t="s">
        <v>352</v>
      </c>
      <c r="F437" s="98" t="s">
        <v>166</v>
      </c>
      <c r="G437" s="98" t="s">
        <v>670</v>
      </c>
      <c r="H437" s="99">
        <v>6575</v>
      </c>
      <c r="I437" s="97">
        <v>5</v>
      </c>
      <c r="J437" s="100">
        <f>SUM('เลย '!F6)</f>
        <v>312074.88</v>
      </c>
      <c r="K437" s="101">
        <f>SUM('เลย '!AO6)</f>
        <v>260839.71000000002</v>
      </c>
      <c r="L437" s="102">
        <f>'เลย '!AP6</f>
        <v>4224127.4700000007</v>
      </c>
      <c r="M437" s="102">
        <f>'เลย '!AQ6</f>
        <v>4134201.73</v>
      </c>
      <c r="N437" s="98"/>
      <c r="O437" s="98"/>
      <c r="P437" s="98"/>
      <c r="Q437" s="90">
        <f t="shared" si="14"/>
        <v>89925.740000000689</v>
      </c>
      <c r="R437" s="91">
        <f t="shared" si="15"/>
        <v>642.45284714828904</v>
      </c>
    </row>
    <row r="438" spans="1:18" ht="24.6" customHeight="1" x14ac:dyDescent="0.7">
      <c r="A438" s="97">
        <v>5</v>
      </c>
      <c r="B438" s="98" t="s">
        <v>46</v>
      </c>
      <c r="C438" s="98" t="s">
        <v>350</v>
      </c>
      <c r="D438" s="98" t="s">
        <v>351</v>
      </c>
      <c r="E438" s="98" t="s">
        <v>352</v>
      </c>
      <c r="F438" s="98" t="s">
        <v>166</v>
      </c>
      <c r="G438" s="98" t="s">
        <v>671</v>
      </c>
      <c r="H438" s="99">
        <v>3382</v>
      </c>
      <c r="I438" s="97">
        <v>3</v>
      </c>
      <c r="J438" s="100">
        <f>SUM('เลย '!F7)</f>
        <v>556435.18999999994</v>
      </c>
      <c r="K438" s="101">
        <f>SUM('เลย '!AO7)</f>
        <v>738820.45</v>
      </c>
      <c r="L438" s="102">
        <f>'เลย '!AP7</f>
        <v>2262889.69</v>
      </c>
      <c r="M438" s="102">
        <f>'เลย '!AQ7</f>
        <v>1972901.58</v>
      </c>
      <c r="N438" s="98"/>
      <c r="O438" s="98"/>
      <c r="P438" s="98"/>
      <c r="Q438" s="90">
        <f t="shared" si="14"/>
        <v>289988.10999999987</v>
      </c>
      <c r="R438" s="91">
        <f t="shared" si="15"/>
        <v>669.09807510348901</v>
      </c>
    </row>
    <row r="439" spans="1:18" ht="24.6" customHeight="1" x14ac:dyDescent="0.7">
      <c r="A439" s="97">
        <v>6</v>
      </c>
      <c r="B439" s="98" t="s">
        <v>46</v>
      </c>
      <c r="C439" s="98" t="s">
        <v>350</v>
      </c>
      <c r="D439" s="98" t="s">
        <v>351</v>
      </c>
      <c r="E439" s="98" t="s">
        <v>352</v>
      </c>
      <c r="F439" s="98" t="s">
        <v>166</v>
      </c>
      <c r="G439" s="98" t="s">
        <v>672</v>
      </c>
      <c r="H439" s="99">
        <v>3200</v>
      </c>
      <c r="I439" s="97">
        <v>3</v>
      </c>
      <c r="J439" s="100">
        <f>SUM('เลย '!F8)</f>
        <v>337845.14</v>
      </c>
      <c r="K439" s="101">
        <f>SUM('เลย '!AO8)</f>
        <v>339851.24</v>
      </c>
      <c r="L439" s="102">
        <f>'เลย '!AP8</f>
        <v>1645447.5</v>
      </c>
      <c r="M439" s="102">
        <f>'เลย '!AQ8</f>
        <v>1535818.99</v>
      </c>
      <c r="N439" s="98"/>
      <c r="O439" s="98"/>
      <c r="P439" s="98"/>
      <c r="Q439" s="90">
        <f t="shared" si="14"/>
        <v>109628.51000000001</v>
      </c>
      <c r="R439" s="91">
        <f t="shared" si="15"/>
        <v>514.20234374999995</v>
      </c>
    </row>
    <row r="440" spans="1:18" ht="24.6" customHeight="1" x14ac:dyDescent="0.7">
      <c r="A440" s="97">
        <v>7</v>
      </c>
      <c r="B440" s="98" t="s">
        <v>46</v>
      </c>
      <c r="C440" s="98" t="s">
        <v>350</v>
      </c>
      <c r="D440" s="98" t="s">
        <v>351</v>
      </c>
      <c r="E440" s="98" t="s">
        <v>352</v>
      </c>
      <c r="F440" s="98" t="s">
        <v>166</v>
      </c>
      <c r="G440" s="98" t="s">
        <v>673</v>
      </c>
      <c r="H440" s="99">
        <v>3215</v>
      </c>
      <c r="I440" s="97">
        <v>3</v>
      </c>
      <c r="J440" s="100">
        <f>SUM('เลย '!F9)</f>
        <v>809465.13</v>
      </c>
      <c r="K440" s="101">
        <f>SUM('เลย '!AO9)</f>
        <v>947489.46000000008</v>
      </c>
      <c r="L440" s="102">
        <f>'เลย '!AP9</f>
        <v>2136564.63</v>
      </c>
      <c r="M440" s="102">
        <f>'เลย '!AQ9</f>
        <v>1762171.95</v>
      </c>
      <c r="N440" s="98"/>
      <c r="O440" s="98"/>
      <c r="P440" s="98"/>
      <c r="Q440" s="90">
        <f t="shared" si="14"/>
        <v>374392.67999999993</v>
      </c>
      <c r="R440" s="91">
        <f t="shared" si="15"/>
        <v>664.56131570762045</v>
      </c>
    </row>
    <row r="441" spans="1:18" ht="24.6" customHeight="1" x14ac:dyDescent="0.7">
      <c r="A441" s="97">
        <v>8</v>
      </c>
      <c r="B441" s="98" t="s">
        <v>46</v>
      </c>
      <c r="C441" s="98" t="s">
        <v>350</v>
      </c>
      <c r="D441" s="98" t="s">
        <v>351</v>
      </c>
      <c r="E441" s="98" t="s">
        <v>352</v>
      </c>
      <c r="F441" s="98" t="s">
        <v>166</v>
      </c>
      <c r="G441" s="98" t="s">
        <v>674</v>
      </c>
      <c r="H441" s="99">
        <v>1812</v>
      </c>
      <c r="I441" s="97">
        <v>2</v>
      </c>
      <c r="J441" s="100">
        <f>SUM('เลย '!F10)</f>
        <v>630280.76</v>
      </c>
      <c r="K441" s="101">
        <f>SUM('เลย '!AO10)</f>
        <v>808418.78</v>
      </c>
      <c r="L441" s="102">
        <f>'เลย '!AP10</f>
        <v>2774185.98</v>
      </c>
      <c r="M441" s="102">
        <f>'เลย '!AQ10</f>
        <v>2444553.59</v>
      </c>
      <c r="N441" s="98"/>
      <c r="O441" s="98"/>
      <c r="P441" s="98"/>
      <c r="Q441" s="90">
        <f t="shared" si="14"/>
        <v>329632.39000000013</v>
      </c>
      <c r="R441" s="91">
        <f t="shared" si="15"/>
        <v>1531.0077152317881</v>
      </c>
    </row>
    <row r="442" spans="1:18" ht="24.6" customHeight="1" x14ac:dyDescent="0.7">
      <c r="A442" s="97">
        <v>9</v>
      </c>
      <c r="B442" s="98" t="s">
        <v>46</v>
      </c>
      <c r="C442" s="98" t="s">
        <v>350</v>
      </c>
      <c r="D442" s="98" t="s">
        <v>351</v>
      </c>
      <c r="E442" s="98" t="s">
        <v>352</v>
      </c>
      <c r="F442" s="98" t="s">
        <v>166</v>
      </c>
      <c r="G442" s="98" t="s">
        <v>675</v>
      </c>
      <c r="H442" s="99">
        <v>6309</v>
      </c>
      <c r="I442" s="97">
        <v>5</v>
      </c>
      <c r="J442" s="100">
        <f>SUM('เลย '!F11)</f>
        <v>1903085.83</v>
      </c>
      <c r="K442" s="101">
        <f>SUM('เลย '!AO11)</f>
        <v>1997917.3800000001</v>
      </c>
      <c r="L442" s="102">
        <f>'เลย '!AP11</f>
        <v>5068122.5999999996</v>
      </c>
      <c r="M442" s="102">
        <f>'เลย '!AQ11</f>
        <v>3741899.23</v>
      </c>
      <c r="N442" s="98"/>
      <c r="O442" s="98"/>
      <c r="P442" s="98"/>
      <c r="Q442" s="90">
        <f t="shared" si="14"/>
        <v>1326223.3699999996</v>
      </c>
      <c r="R442" s="91">
        <f t="shared" si="15"/>
        <v>803.31631003328573</v>
      </c>
    </row>
    <row r="443" spans="1:18" ht="24.6" customHeight="1" x14ac:dyDescent="0.7">
      <c r="A443" s="97">
        <v>10</v>
      </c>
      <c r="B443" s="98" t="s">
        <v>46</v>
      </c>
      <c r="C443" s="98" t="s">
        <v>350</v>
      </c>
      <c r="D443" s="98" t="s">
        <v>351</v>
      </c>
      <c r="E443" s="98" t="s">
        <v>352</v>
      </c>
      <c r="F443" s="98" t="s">
        <v>166</v>
      </c>
      <c r="G443" s="98" t="s">
        <v>676</v>
      </c>
      <c r="H443" s="99">
        <v>2431</v>
      </c>
      <c r="I443" s="97">
        <v>2</v>
      </c>
      <c r="J443" s="100">
        <f>SUM('เลย '!F12)</f>
        <v>636787.21</v>
      </c>
      <c r="K443" s="101">
        <f>SUM('เลย '!AO12)</f>
        <v>727222.26</v>
      </c>
      <c r="L443" s="102">
        <f>'เลย '!AP12</f>
        <v>2671495.64</v>
      </c>
      <c r="M443" s="102">
        <f>'เลย '!AQ12</f>
        <v>2554945.0699999998</v>
      </c>
      <c r="N443" s="98"/>
      <c r="O443" s="98"/>
      <c r="P443" s="98"/>
      <c r="Q443" s="90">
        <f t="shared" si="14"/>
        <v>116550.5700000003</v>
      </c>
      <c r="R443" s="91">
        <f t="shared" si="15"/>
        <v>1098.9286877828056</v>
      </c>
    </row>
    <row r="444" spans="1:18" ht="24.6" customHeight="1" x14ac:dyDescent="0.7">
      <c r="A444" s="97">
        <v>11</v>
      </c>
      <c r="B444" s="98" t="s">
        <v>46</v>
      </c>
      <c r="C444" s="98" t="s">
        <v>350</v>
      </c>
      <c r="D444" s="98" t="s">
        <v>351</v>
      </c>
      <c r="E444" s="98" t="s">
        <v>352</v>
      </c>
      <c r="F444" s="98" t="s">
        <v>166</v>
      </c>
      <c r="G444" s="98" t="s">
        <v>677</v>
      </c>
      <c r="H444" s="99">
        <v>5164</v>
      </c>
      <c r="I444" s="97">
        <v>4</v>
      </c>
      <c r="J444" s="100">
        <f>SUM('เลย '!F13)</f>
        <v>1079732.6000000001</v>
      </c>
      <c r="K444" s="101">
        <f>SUM('เลย '!AO13)</f>
        <v>1224636.4400000002</v>
      </c>
      <c r="L444" s="102">
        <f>'เลย '!AP13</f>
        <v>2201605.61</v>
      </c>
      <c r="M444" s="102">
        <f>'เลย '!AQ13</f>
        <v>1923307.2</v>
      </c>
      <c r="N444" s="98"/>
      <c r="O444" s="98"/>
      <c r="P444" s="98"/>
      <c r="Q444" s="90">
        <f t="shared" si="14"/>
        <v>278298.40999999992</v>
      </c>
      <c r="R444" s="91">
        <f t="shared" si="15"/>
        <v>426.33725987606505</v>
      </c>
    </row>
    <row r="445" spans="1:18" ht="24.6" customHeight="1" x14ac:dyDescent="0.7">
      <c r="A445" s="97">
        <v>12</v>
      </c>
      <c r="B445" s="98" t="s">
        <v>46</v>
      </c>
      <c r="C445" s="98" t="s">
        <v>350</v>
      </c>
      <c r="D445" s="98" t="s">
        <v>351</v>
      </c>
      <c r="E445" s="98" t="s">
        <v>352</v>
      </c>
      <c r="F445" s="98" t="s">
        <v>166</v>
      </c>
      <c r="G445" s="98" t="s">
        <v>678</v>
      </c>
      <c r="H445" s="99">
        <v>3157</v>
      </c>
      <c r="I445" s="97">
        <v>3</v>
      </c>
      <c r="J445" s="100">
        <f>SUM('เลย '!F14)</f>
        <v>119797.69</v>
      </c>
      <c r="K445" s="101">
        <f>SUM('เลย '!AO14)</f>
        <v>223921.83</v>
      </c>
      <c r="L445" s="102">
        <f>'เลย '!AP14</f>
        <v>2396182.37</v>
      </c>
      <c r="M445" s="102">
        <f>'เลย '!AQ14</f>
        <v>2120661.0699999998</v>
      </c>
      <c r="N445" s="98"/>
      <c r="O445" s="98"/>
      <c r="P445" s="98"/>
      <c r="Q445" s="90">
        <f t="shared" si="14"/>
        <v>275521.30000000028</v>
      </c>
      <c r="R445" s="91">
        <f t="shared" si="15"/>
        <v>759.0061355717454</v>
      </c>
    </row>
    <row r="446" spans="1:18" ht="24.6" customHeight="1" x14ac:dyDescent="0.7">
      <c r="A446" s="97">
        <v>13</v>
      </c>
      <c r="B446" s="98" t="s">
        <v>46</v>
      </c>
      <c r="C446" s="98" t="s">
        <v>350</v>
      </c>
      <c r="D446" s="98" t="s">
        <v>351</v>
      </c>
      <c r="E446" s="98" t="s">
        <v>352</v>
      </c>
      <c r="F446" s="98" t="s">
        <v>166</v>
      </c>
      <c r="G446" s="98" t="s">
        <v>679</v>
      </c>
      <c r="H446" s="99">
        <v>5175</v>
      </c>
      <c r="I446" s="97">
        <v>4</v>
      </c>
      <c r="J446" s="100">
        <f>SUM('เลย '!F15)</f>
        <v>1472266.9</v>
      </c>
      <c r="K446" s="101">
        <f>SUM('เลย '!AO15)</f>
        <v>1482438.9099999997</v>
      </c>
      <c r="L446" s="102">
        <f>'เลย '!AP15</f>
        <v>3027143.03</v>
      </c>
      <c r="M446" s="102">
        <f>'เลย '!AQ15</f>
        <v>2613415.67</v>
      </c>
      <c r="N446" s="98"/>
      <c r="O446" s="98"/>
      <c r="P446" s="98"/>
      <c r="Q446" s="90">
        <f t="shared" si="14"/>
        <v>413727.35999999987</v>
      </c>
      <c r="R446" s="91">
        <f t="shared" si="15"/>
        <v>584.955174879227</v>
      </c>
    </row>
    <row r="447" spans="1:18" ht="24.6" customHeight="1" x14ac:dyDescent="0.7">
      <c r="A447" s="97">
        <v>14</v>
      </c>
      <c r="B447" s="98" t="s">
        <v>46</v>
      </c>
      <c r="C447" s="98" t="s">
        <v>350</v>
      </c>
      <c r="D447" s="98" t="s">
        <v>351</v>
      </c>
      <c r="E447" s="98" t="s">
        <v>352</v>
      </c>
      <c r="F447" s="98" t="s">
        <v>166</v>
      </c>
      <c r="G447" s="98" t="s">
        <v>680</v>
      </c>
      <c r="H447" s="99">
        <v>3202</v>
      </c>
      <c r="I447" s="97">
        <v>3</v>
      </c>
      <c r="J447" s="100">
        <f>SUM('เลย '!F16)</f>
        <v>526943.84</v>
      </c>
      <c r="K447" s="101">
        <f>SUM('เลย '!AO16)</f>
        <v>729667.27999999991</v>
      </c>
      <c r="L447" s="102">
        <f>'เลย '!AP16</f>
        <v>2825860.04</v>
      </c>
      <c r="M447" s="102">
        <f>'เลย '!AQ16</f>
        <v>2552106.6399999997</v>
      </c>
      <c r="N447" s="98"/>
      <c r="O447" s="98"/>
      <c r="P447" s="98"/>
      <c r="Q447" s="90">
        <f t="shared" si="14"/>
        <v>273753.40000000037</v>
      </c>
      <c r="R447" s="91">
        <f t="shared" si="15"/>
        <v>882.52968144909437</v>
      </c>
    </row>
    <row r="448" spans="1:18" ht="24.6" customHeight="1" x14ac:dyDescent="0.7">
      <c r="A448" s="97">
        <v>15</v>
      </c>
      <c r="B448" s="98" t="s">
        <v>46</v>
      </c>
      <c r="C448" s="98" t="s">
        <v>350</v>
      </c>
      <c r="D448" s="98" t="s">
        <v>351</v>
      </c>
      <c r="E448" s="98" t="s">
        <v>352</v>
      </c>
      <c r="F448" s="98" t="s">
        <v>166</v>
      </c>
      <c r="G448" s="98" t="s">
        <v>681</v>
      </c>
      <c r="H448" s="99">
        <v>4707</v>
      </c>
      <c r="I448" s="97">
        <v>4</v>
      </c>
      <c r="J448" s="100">
        <f>SUM('เลย '!F17)</f>
        <v>933081.19</v>
      </c>
      <c r="K448" s="101">
        <f>SUM('เลย '!AO17)</f>
        <v>1184859.8999999999</v>
      </c>
      <c r="L448" s="102">
        <f>'เลย '!AP17</f>
        <v>3376590.31</v>
      </c>
      <c r="M448" s="102">
        <f>'เลย '!AQ17</f>
        <v>3286672</v>
      </c>
      <c r="N448" s="98"/>
      <c r="O448" s="98"/>
      <c r="P448" s="98"/>
      <c r="Q448" s="90">
        <f t="shared" si="14"/>
        <v>89918.310000000056</v>
      </c>
      <c r="R448" s="91">
        <f t="shared" si="15"/>
        <v>717.35506904610156</v>
      </c>
    </row>
    <row r="449" spans="1:18" ht="24.6" customHeight="1" x14ac:dyDescent="0.7">
      <c r="A449" s="97">
        <v>16</v>
      </c>
      <c r="B449" s="98" t="s">
        <v>46</v>
      </c>
      <c r="C449" s="98" t="s">
        <v>350</v>
      </c>
      <c r="D449" s="98" t="s">
        <v>351</v>
      </c>
      <c r="E449" s="98" t="s">
        <v>352</v>
      </c>
      <c r="F449" s="98" t="s">
        <v>166</v>
      </c>
      <c r="G449" s="98" t="s">
        <v>682</v>
      </c>
      <c r="H449" s="99">
        <v>4252</v>
      </c>
      <c r="I449" s="97">
        <v>3</v>
      </c>
      <c r="J449" s="100">
        <f>SUM('เลย '!F18)</f>
        <v>864548.02</v>
      </c>
      <c r="K449" s="101">
        <f>SUM('เลย '!AO18)</f>
        <v>974772.53</v>
      </c>
      <c r="L449" s="102">
        <f>'เลย '!AP18</f>
        <v>3870050.34</v>
      </c>
      <c r="M449" s="102">
        <f>'เลย '!AQ18</f>
        <v>3631696.12</v>
      </c>
      <c r="N449" s="98"/>
      <c r="O449" s="98"/>
      <c r="P449" s="98"/>
      <c r="Q449" s="90">
        <f t="shared" si="14"/>
        <v>238354.21999999974</v>
      </c>
      <c r="R449" s="91">
        <f t="shared" si="15"/>
        <v>910.1717638758231</v>
      </c>
    </row>
    <row r="450" spans="1:18" ht="24.6" customHeight="1" x14ac:dyDescent="0.7">
      <c r="A450" s="97">
        <v>17</v>
      </c>
      <c r="B450" s="98" t="s">
        <v>46</v>
      </c>
      <c r="C450" s="98" t="s">
        <v>350</v>
      </c>
      <c r="D450" s="98" t="s">
        <v>351</v>
      </c>
      <c r="E450" s="98" t="s">
        <v>352</v>
      </c>
      <c r="F450" s="98" t="s">
        <v>166</v>
      </c>
      <c r="G450" s="98" t="s">
        <v>683</v>
      </c>
      <c r="H450" s="99">
        <v>5508</v>
      </c>
      <c r="I450" s="97">
        <v>4</v>
      </c>
      <c r="J450" s="100">
        <f>SUM('เลย '!F19)</f>
        <v>452233.1</v>
      </c>
      <c r="K450" s="101">
        <f>SUM('เลย '!AO19)</f>
        <v>459540.25</v>
      </c>
      <c r="L450" s="102">
        <f>'เลย '!AP19</f>
        <v>2030006.05</v>
      </c>
      <c r="M450" s="102">
        <f>'เลย '!AQ19</f>
        <v>2230258.2000000002</v>
      </c>
      <c r="N450" s="98"/>
      <c r="O450" s="98"/>
      <c r="P450" s="98"/>
      <c r="Q450" s="90">
        <f t="shared" si="14"/>
        <v>-200252.15000000014</v>
      </c>
      <c r="R450" s="91">
        <f t="shared" si="15"/>
        <v>368.55592774146697</v>
      </c>
    </row>
    <row r="451" spans="1:18" ht="24.6" customHeight="1" x14ac:dyDescent="0.7">
      <c r="A451" s="97">
        <v>18</v>
      </c>
      <c r="B451" s="98" t="s">
        <v>46</v>
      </c>
      <c r="C451" s="98" t="s">
        <v>350</v>
      </c>
      <c r="D451" s="98" t="s">
        <v>351</v>
      </c>
      <c r="E451" s="98" t="s">
        <v>352</v>
      </c>
      <c r="F451" s="98" t="s">
        <v>166</v>
      </c>
      <c r="G451" s="98" t="s">
        <v>684</v>
      </c>
      <c r="H451" s="99">
        <v>2190</v>
      </c>
      <c r="I451" s="97">
        <v>2</v>
      </c>
      <c r="J451" s="100">
        <f>SUM('เลย '!F20)</f>
        <v>441639.94</v>
      </c>
      <c r="K451" s="101">
        <f>SUM('เลย '!AO20)</f>
        <v>553029.18999999994</v>
      </c>
      <c r="L451" s="102">
        <f>'เลย '!AP20</f>
        <v>2028625.0499999998</v>
      </c>
      <c r="M451" s="102">
        <f>'เลย '!AQ20</f>
        <v>2177573.5499999998</v>
      </c>
      <c r="N451" s="98"/>
      <c r="O451" s="98"/>
      <c r="P451" s="98"/>
      <c r="Q451" s="90">
        <f t="shared" si="14"/>
        <v>-148948.5</v>
      </c>
      <c r="R451" s="91">
        <f t="shared" si="15"/>
        <v>926.31280821917801</v>
      </c>
    </row>
    <row r="452" spans="1:18" ht="24.6" customHeight="1" x14ac:dyDescent="0.7">
      <c r="A452" s="97">
        <v>19</v>
      </c>
      <c r="B452" s="98" t="s">
        <v>46</v>
      </c>
      <c r="C452" s="98" t="s">
        <v>350</v>
      </c>
      <c r="D452" s="98" t="s">
        <v>351</v>
      </c>
      <c r="E452" s="98" t="s">
        <v>352</v>
      </c>
      <c r="F452" s="98" t="s">
        <v>166</v>
      </c>
      <c r="G452" s="98" t="s">
        <v>685</v>
      </c>
      <c r="H452" s="99">
        <v>2432</v>
      </c>
      <c r="I452" s="97">
        <v>2</v>
      </c>
      <c r="J452" s="100">
        <f>SUM('เลย '!F21)</f>
        <v>418927.8</v>
      </c>
      <c r="K452" s="101">
        <f>SUM('เลย '!AO21)</f>
        <v>507715.77999999997</v>
      </c>
      <c r="L452" s="102">
        <f>'เลย '!AP21</f>
        <v>1316960.79</v>
      </c>
      <c r="M452" s="102">
        <f>'เลย '!AQ21</f>
        <v>1209093.44</v>
      </c>
      <c r="N452" s="98"/>
      <c r="O452" s="98"/>
      <c r="P452" s="98"/>
      <c r="Q452" s="90">
        <f t="shared" si="14"/>
        <v>107867.35000000009</v>
      </c>
      <c r="R452" s="91">
        <f t="shared" si="15"/>
        <v>541.51348273026315</v>
      </c>
    </row>
    <row r="453" spans="1:18" ht="24.6" customHeight="1" x14ac:dyDescent="0.7">
      <c r="A453" s="97">
        <v>20</v>
      </c>
      <c r="B453" s="98" t="s">
        <v>46</v>
      </c>
      <c r="C453" s="98" t="s">
        <v>350</v>
      </c>
      <c r="D453" s="98" t="s">
        <v>351</v>
      </c>
      <c r="E453" s="98" t="s">
        <v>352</v>
      </c>
      <c r="F453" s="98" t="s">
        <v>166</v>
      </c>
      <c r="G453" s="98" t="s">
        <v>686</v>
      </c>
      <c r="H453" s="99">
        <v>2840</v>
      </c>
      <c r="I453" s="97">
        <v>2</v>
      </c>
      <c r="J453" s="100">
        <f>SUM('เลย '!F22)</f>
        <v>449032.82</v>
      </c>
      <c r="K453" s="101">
        <f>SUM('เลย '!AO22)</f>
        <v>644342.18999999994</v>
      </c>
      <c r="L453" s="102">
        <f>'เลย '!AP22</f>
        <v>1950433.31</v>
      </c>
      <c r="M453" s="102">
        <f>'เลย '!AQ22</f>
        <v>1739224.88</v>
      </c>
      <c r="N453" s="98"/>
      <c r="O453" s="98"/>
      <c r="P453" s="98"/>
      <c r="Q453" s="90">
        <f t="shared" si="14"/>
        <v>211208.43000000017</v>
      </c>
      <c r="R453" s="91">
        <f t="shared" si="15"/>
        <v>686.77229225352119</v>
      </c>
    </row>
    <row r="454" spans="1:18" s="109" customFormat="1" ht="24.6" customHeight="1" x14ac:dyDescent="0.7">
      <c r="A454" s="103">
        <v>1</v>
      </c>
      <c r="B454" s="104" t="s">
        <v>46</v>
      </c>
      <c r="C454" s="104"/>
      <c r="D454" s="104"/>
      <c r="E454" s="104" t="s">
        <v>63</v>
      </c>
      <c r="F454" s="104"/>
      <c r="G454" s="104" t="s">
        <v>354</v>
      </c>
      <c r="H454" s="110">
        <f>SUM(H434:H453)</f>
        <v>74668</v>
      </c>
      <c r="I454" s="103"/>
      <c r="J454" s="106">
        <f>SUM(J434:J453)</f>
        <v>13604218.229999999</v>
      </c>
      <c r="K454" s="106">
        <f>SUM(K434:K453)</f>
        <v>15824606.129999997</v>
      </c>
      <c r="L454" s="106">
        <f>SUM(L434:L453)</f>
        <v>50513331.390000008</v>
      </c>
      <c r="M454" s="106">
        <f>SUM(M434:M453)</f>
        <v>46473400.559999995</v>
      </c>
      <c r="N454" s="104">
        <v>19</v>
      </c>
      <c r="O454" s="104">
        <v>19</v>
      </c>
      <c r="P454" s="104">
        <f>N454-O454</f>
        <v>0</v>
      </c>
      <c r="Q454" s="107">
        <f t="shared" ref="Q454:Q517" si="17">L454-M454</f>
        <v>4039930.8300000131</v>
      </c>
      <c r="R454" s="108">
        <f>L454/H454</f>
        <v>676.50575065623843</v>
      </c>
    </row>
    <row r="455" spans="1:18" ht="24.6" customHeight="1" x14ac:dyDescent="0.7">
      <c r="A455" s="97">
        <v>1</v>
      </c>
      <c r="B455" s="98" t="s">
        <v>46</v>
      </c>
      <c r="C455" s="98" t="s">
        <v>355</v>
      </c>
      <c r="D455" s="98" t="s">
        <v>67</v>
      </c>
      <c r="E455" s="98" t="s">
        <v>356</v>
      </c>
      <c r="F455" s="98" t="s">
        <v>196</v>
      </c>
      <c r="G455" s="98" t="s">
        <v>357</v>
      </c>
      <c r="H455" s="99"/>
      <c r="I455" s="97"/>
      <c r="J455" s="100"/>
      <c r="K455" s="101"/>
      <c r="L455" s="102"/>
      <c r="M455" s="102"/>
      <c r="N455" s="98"/>
      <c r="O455" s="98"/>
      <c r="P455" s="98"/>
    </row>
    <row r="456" spans="1:18" ht="24.6" customHeight="1" x14ac:dyDescent="0.7">
      <c r="A456" s="97">
        <v>2</v>
      </c>
      <c r="B456" s="98" t="s">
        <v>46</v>
      </c>
      <c r="C456" s="98" t="s">
        <v>355</v>
      </c>
      <c r="D456" s="98" t="s">
        <v>67</v>
      </c>
      <c r="E456" s="98" t="s">
        <v>356</v>
      </c>
      <c r="F456" s="98" t="s">
        <v>166</v>
      </c>
      <c r="G456" s="98" t="s">
        <v>687</v>
      </c>
      <c r="H456" s="99">
        <v>1745</v>
      </c>
      <c r="I456" s="97">
        <v>2</v>
      </c>
      <c r="J456" s="100">
        <f>'เลย '!F23</f>
        <v>696054.09</v>
      </c>
      <c r="K456" s="101">
        <f>SUM('เลย '!AO23)</f>
        <v>773151.69</v>
      </c>
      <c r="L456" s="102">
        <f>'เลย '!AP23</f>
        <v>1623758.04</v>
      </c>
      <c r="M456" s="102">
        <f>'เลย '!AQ23</f>
        <v>1261123.17</v>
      </c>
      <c r="N456" s="98"/>
      <c r="O456" s="98"/>
      <c r="P456" s="98"/>
      <c r="Q456" s="90">
        <f t="shared" si="17"/>
        <v>362634.87000000011</v>
      </c>
      <c r="R456" s="91">
        <f t="shared" ref="R456:R517" si="18">L456/H456</f>
        <v>930.52036676217767</v>
      </c>
    </row>
    <row r="457" spans="1:18" ht="24.6" customHeight="1" x14ac:dyDescent="0.7">
      <c r="A457" s="97">
        <v>3</v>
      </c>
      <c r="B457" s="98" t="s">
        <v>46</v>
      </c>
      <c r="C457" s="98" t="s">
        <v>355</v>
      </c>
      <c r="D457" s="98" t="s">
        <v>67</v>
      </c>
      <c r="E457" s="98" t="s">
        <v>356</v>
      </c>
      <c r="F457" s="98" t="s">
        <v>166</v>
      </c>
      <c r="G457" s="98" t="s">
        <v>688</v>
      </c>
      <c r="H457" s="99">
        <v>4989</v>
      </c>
      <c r="I457" s="97">
        <v>4</v>
      </c>
      <c r="J457" s="100">
        <f>'เลย '!F24</f>
        <v>832605.43</v>
      </c>
      <c r="K457" s="101">
        <f>SUM('เลย '!AO24)</f>
        <v>860840.51</v>
      </c>
      <c r="L457" s="102">
        <f>'เลย '!AP24</f>
        <v>2500692.39</v>
      </c>
      <c r="M457" s="102">
        <f>'เลย '!AQ24</f>
        <v>2573019.5</v>
      </c>
      <c r="N457" s="98"/>
      <c r="O457" s="98"/>
      <c r="P457" s="98"/>
      <c r="Q457" s="90">
        <f t="shared" si="17"/>
        <v>-72327.10999999987</v>
      </c>
      <c r="R457" s="91">
        <f t="shared" si="18"/>
        <v>501.24120865904996</v>
      </c>
    </row>
    <row r="458" spans="1:18" ht="24.6" customHeight="1" x14ac:dyDescent="0.7">
      <c r="A458" s="97">
        <v>4</v>
      </c>
      <c r="B458" s="98" t="s">
        <v>46</v>
      </c>
      <c r="C458" s="98" t="s">
        <v>355</v>
      </c>
      <c r="D458" s="98" t="s">
        <v>67</v>
      </c>
      <c r="E458" s="98" t="s">
        <v>356</v>
      </c>
      <c r="F458" s="98" t="s">
        <v>166</v>
      </c>
      <c r="G458" s="98" t="s">
        <v>689</v>
      </c>
      <c r="H458" s="99">
        <v>1240</v>
      </c>
      <c r="I458" s="97">
        <v>1</v>
      </c>
      <c r="J458" s="100">
        <f>'เลย '!F25</f>
        <v>383702.27</v>
      </c>
      <c r="K458" s="101">
        <f>SUM('เลย '!AO25)</f>
        <v>405248.94</v>
      </c>
      <c r="L458" s="102">
        <f>'เลย '!AP25</f>
        <v>1965627.0899999999</v>
      </c>
      <c r="M458" s="102">
        <f>'เลย '!AQ25</f>
        <v>1810297.81</v>
      </c>
      <c r="N458" s="98"/>
      <c r="O458" s="98"/>
      <c r="P458" s="98"/>
      <c r="Q458" s="90">
        <f t="shared" si="17"/>
        <v>155329.2799999998</v>
      </c>
      <c r="R458" s="91">
        <f t="shared" si="18"/>
        <v>1585.1831370967741</v>
      </c>
    </row>
    <row r="459" spans="1:18" ht="24.6" customHeight="1" x14ac:dyDescent="0.7">
      <c r="A459" s="97">
        <v>5</v>
      </c>
      <c r="B459" s="98" t="s">
        <v>46</v>
      </c>
      <c r="C459" s="98" t="s">
        <v>355</v>
      </c>
      <c r="D459" s="98" t="s">
        <v>67</v>
      </c>
      <c r="E459" s="98" t="s">
        <v>356</v>
      </c>
      <c r="F459" s="98" t="s">
        <v>166</v>
      </c>
      <c r="G459" s="98" t="s">
        <v>690</v>
      </c>
      <c r="H459" s="99">
        <v>3087</v>
      </c>
      <c r="I459" s="97">
        <v>3</v>
      </c>
      <c r="J459" s="100">
        <f>'เลย '!F26</f>
        <v>487670.15</v>
      </c>
      <c r="K459" s="101">
        <f>SUM('เลย '!AO26)</f>
        <v>503173.76</v>
      </c>
      <c r="L459" s="102">
        <f>'เลย '!AP26</f>
        <v>1327303.94</v>
      </c>
      <c r="M459" s="102">
        <f>'เลย '!AQ26</f>
        <v>906550.29</v>
      </c>
      <c r="N459" s="98"/>
      <c r="O459" s="98"/>
      <c r="P459" s="98"/>
      <c r="Q459" s="90">
        <f t="shared" si="17"/>
        <v>420753.64999999991</v>
      </c>
      <c r="R459" s="91">
        <f t="shared" si="18"/>
        <v>429.96564301911241</v>
      </c>
    </row>
    <row r="460" spans="1:18" ht="24.6" customHeight="1" x14ac:dyDescent="0.7">
      <c r="A460" s="97">
        <v>6</v>
      </c>
      <c r="B460" s="98" t="s">
        <v>46</v>
      </c>
      <c r="C460" s="98" t="s">
        <v>355</v>
      </c>
      <c r="D460" s="98" t="s">
        <v>67</v>
      </c>
      <c r="E460" s="98" t="s">
        <v>356</v>
      </c>
      <c r="F460" s="98" t="s">
        <v>166</v>
      </c>
      <c r="G460" s="98" t="s">
        <v>691</v>
      </c>
      <c r="H460" s="99">
        <v>2421</v>
      </c>
      <c r="I460" s="97">
        <v>2</v>
      </c>
      <c r="J460" s="100">
        <f>'เลย '!F27</f>
        <v>924839.65</v>
      </c>
      <c r="K460" s="101">
        <f>SUM('เลย '!AO27)</f>
        <v>958879.14</v>
      </c>
      <c r="L460" s="102">
        <f>'เลย '!AP27</f>
        <v>2423459.1</v>
      </c>
      <c r="M460" s="102">
        <f>'เลย '!AQ27</f>
        <v>1966546.94</v>
      </c>
      <c r="N460" s="98"/>
      <c r="O460" s="98"/>
      <c r="P460" s="98"/>
      <c r="Q460" s="90">
        <f t="shared" si="17"/>
        <v>456912.16000000015</v>
      </c>
      <c r="R460" s="91">
        <f t="shared" si="18"/>
        <v>1001.015737298637</v>
      </c>
    </row>
    <row r="461" spans="1:18" s="109" customFormat="1" ht="24.6" customHeight="1" x14ac:dyDescent="0.7">
      <c r="A461" s="103">
        <v>2</v>
      </c>
      <c r="B461" s="104" t="s">
        <v>46</v>
      </c>
      <c r="C461" s="104"/>
      <c r="D461" s="104"/>
      <c r="E461" s="104" t="s">
        <v>63</v>
      </c>
      <c r="F461" s="104"/>
      <c r="G461" s="104" t="s">
        <v>358</v>
      </c>
      <c r="H461" s="110">
        <f>SUM(H455:H460)</f>
        <v>13482</v>
      </c>
      <c r="I461" s="103"/>
      <c r="J461" s="106">
        <f>SUM(J455:J460)</f>
        <v>3324871.59</v>
      </c>
      <c r="K461" s="106">
        <f>SUM(K455:K460)</f>
        <v>3501294.04</v>
      </c>
      <c r="L461" s="106">
        <f>SUM(L455:L460)</f>
        <v>9840840.5599999987</v>
      </c>
      <c r="M461" s="106">
        <f>SUM(M455:M460)</f>
        <v>8517537.7100000009</v>
      </c>
      <c r="N461" s="104">
        <v>5</v>
      </c>
      <c r="O461" s="104">
        <v>5</v>
      </c>
      <c r="P461" s="104">
        <f>N461-O461</f>
        <v>0</v>
      </c>
      <c r="Q461" s="107">
        <f t="shared" si="17"/>
        <v>1323302.8499999978</v>
      </c>
      <c r="R461" s="108">
        <f>L461/H461</f>
        <v>729.92438510606723</v>
      </c>
    </row>
    <row r="462" spans="1:18" ht="24.6" customHeight="1" x14ac:dyDescent="0.7">
      <c r="A462" s="97">
        <v>1</v>
      </c>
      <c r="B462" s="98" t="s">
        <v>46</v>
      </c>
      <c r="C462" s="98" t="s">
        <v>359</v>
      </c>
      <c r="D462" s="98" t="s">
        <v>74</v>
      </c>
      <c r="E462" s="98" t="s">
        <v>360</v>
      </c>
      <c r="F462" s="98" t="s">
        <v>196</v>
      </c>
      <c r="G462" s="98" t="s">
        <v>361</v>
      </c>
      <c r="H462" s="99"/>
      <c r="I462" s="97"/>
      <c r="J462" s="100"/>
      <c r="K462" s="101"/>
      <c r="L462" s="102"/>
      <c r="M462" s="102"/>
      <c r="N462" s="98"/>
      <c r="O462" s="98"/>
      <c r="P462" s="98"/>
    </row>
    <row r="463" spans="1:18" ht="24.6" customHeight="1" x14ac:dyDescent="0.7">
      <c r="A463" s="97">
        <v>2</v>
      </c>
      <c r="B463" s="98" t="s">
        <v>46</v>
      </c>
      <c r="C463" s="98" t="s">
        <v>359</v>
      </c>
      <c r="D463" s="98" t="s">
        <v>74</v>
      </c>
      <c r="E463" s="98" t="s">
        <v>360</v>
      </c>
      <c r="F463" s="98" t="s">
        <v>166</v>
      </c>
      <c r="G463" s="98" t="s">
        <v>692</v>
      </c>
      <c r="H463" s="99">
        <v>4591</v>
      </c>
      <c r="I463" s="97">
        <v>4</v>
      </c>
      <c r="J463" s="100">
        <f>'เลย '!F28</f>
        <v>1489482.24</v>
      </c>
      <c r="K463" s="101">
        <f>SUM('เลย '!AO28)</f>
        <v>1482601.1600000001</v>
      </c>
      <c r="L463" s="102">
        <f>'เลย '!AP28</f>
        <v>4265222.1400000006</v>
      </c>
      <c r="M463" s="102">
        <f>'เลย '!AQ28</f>
        <v>3368357.9299999997</v>
      </c>
      <c r="N463" s="98"/>
      <c r="O463" s="98"/>
      <c r="P463" s="98"/>
      <c r="Q463" s="90">
        <f t="shared" si="17"/>
        <v>896864.21000000089</v>
      </c>
      <c r="R463" s="91">
        <f t="shared" si="18"/>
        <v>929.03989109126564</v>
      </c>
    </row>
    <row r="464" spans="1:18" ht="24.6" customHeight="1" x14ac:dyDescent="0.7">
      <c r="A464" s="97">
        <v>3</v>
      </c>
      <c r="B464" s="98" t="s">
        <v>46</v>
      </c>
      <c r="C464" s="98" t="s">
        <v>359</v>
      </c>
      <c r="D464" s="98" t="s">
        <v>74</v>
      </c>
      <c r="E464" s="98" t="s">
        <v>360</v>
      </c>
      <c r="F464" s="98" t="s">
        <v>166</v>
      </c>
      <c r="G464" s="98" t="s">
        <v>693</v>
      </c>
      <c r="H464" s="99">
        <v>2795</v>
      </c>
      <c r="I464" s="97">
        <v>2</v>
      </c>
      <c r="J464" s="100">
        <f>'เลย '!F29</f>
        <v>721884.33</v>
      </c>
      <c r="K464" s="101">
        <f>SUM('เลย '!AO29)</f>
        <v>627463.61999999988</v>
      </c>
      <c r="L464" s="102">
        <f>'เลย '!AP29</f>
        <v>1388060.66</v>
      </c>
      <c r="M464" s="102">
        <f>'เลย '!AQ29</f>
        <v>1264925.44</v>
      </c>
      <c r="N464" s="98"/>
      <c r="O464" s="98"/>
      <c r="P464" s="98"/>
      <c r="Q464" s="90">
        <f t="shared" si="17"/>
        <v>123135.21999999997</v>
      </c>
      <c r="R464" s="91">
        <f t="shared" si="18"/>
        <v>496.62277638640427</v>
      </c>
    </row>
    <row r="465" spans="1:18" ht="24.6" customHeight="1" x14ac:dyDescent="0.7">
      <c r="A465" s="97">
        <v>4</v>
      </c>
      <c r="B465" s="98" t="s">
        <v>46</v>
      </c>
      <c r="C465" s="98" t="s">
        <v>359</v>
      </c>
      <c r="D465" s="98" t="s">
        <v>74</v>
      </c>
      <c r="E465" s="98" t="s">
        <v>360</v>
      </c>
      <c r="F465" s="98" t="s">
        <v>166</v>
      </c>
      <c r="G465" s="98" t="s">
        <v>694</v>
      </c>
      <c r="H465" s="99">
        <v>3578</v>
      </c>
      <c r="I465" s="97">
        <v>3</v>
      </c>
      <c r="J465" s="100">
        <f>'เลย '!F30</f>
        <v>1159251.76</v>
      </c>
      <c r="K465" s="101">
        <f>SUM('เลย '!AO30)</f>
        <v>1270082.8099999998</v>
      </c>
      <c r="L465" s="102">
        <f>'เลย '!AP30</f>
        <v>2525342.0700000003</v>
      </c>
      <c r="M465" s="102">
        <f>'เลย '!AQ30</f>
        <v>2066008.18</v>
      </c>
      <c r="N465" s="98"/>
      <c r="O465" s="98"/>
      <c r="P465" s="98"/>
      <c r="Q465" s="90">
        <f t="shared" si="17"/>
        <v>459333.89000000036</v>
      </c>
      <c r="R465" s="91">
        <f t="shared" si="18"/>
        <v>705.79711291224157</v>
      </c>
    </row>
    <row r="466" spans="1:18" ht="24.6" customHeight="1" x14ac:dyDescent="0.7">
      <c r="A466" s="97">
        <v>5</v>
      </c>
      <c r="B466" s="98" t="s">
        <v>46</v>
      </c>
      <c r="C466" s="98" t="s">
        <v>359</v>
      </c>
      <c r="D466" s="98" t="s">
        <v>74</v>
      </c>
      <c r="E466" s="98" t="s">
        <v>360</v>
      </c>
      <c r="F466" s="98" t="s">
        <v>166</v>
      </c>
      <c r="G466" s="98" t="s">
        <v>695</v>
      </c>
      <c r="H466" s="99">
        <v>5176</v>
      </c>
      <c r="I466" s="97">
        <v>4</v>
      </c>
      <c r="J466" s="100">
        <f>'เลย '!F31</f>
        <v>763160.28</v>
      </c>
      <c r="K466" s="101">
        <f>SUM('เลย '!AO31)</f>
        <v>839227.65</v>
      </c>
      <c r="L466" s="102">
        <f>'เลย '!AP31</f>
        <v>3712563.15</v>
      </c>
      <c r="M466" s="102">
        <f>'เลย '!AQ31</f>
        <v>3254285.3699999996</v>
      </c>
      <c r="N466" s="98"/>
      <c r="O466" s="98"/>
      <c r="P466" s="98"/>
      <c r="Q466" s="90">
        <f t="shared" si="17"/>
        <v>458277.78000000026</v>
      </c>
      <c r="R466" s="91">
        <f t="shared" si="18"/>
        <v>717.26490533230287</v>
      </c>
    </row>
    <row r="467" spans="1:18" ht="24.6" customHeight="1" x14ac:dyDescent="0.7">
      <c r="A467" s="97">
        <v>6</v>
      </c>
      <c r="B467" s="98" t="s">
        <v>46</v>
      </c>
      <c r="C467" s="98" t="s">
        <v>359</v>
      </c>
      <c r="D467" s="98" t="s">
        <v>74</v>
      </c>
      <c r="E467" s="98" t="s">
        <v>360</v>
      </c>
      <c r="F467" s="98" t="s">
        <v>166</v>
      </c>
      <c r="G467" s="98" t="s">
        <v>696</v>
      </c>
      <c r="H467" s="99">
        <v>2328</v>
      </c>
      <c r="I467" s="97">
        <v>2</v>
      </c>
      <c r="J467" s="100">
        <f>'เลย '!F32</f>
        <v>571803.16</v>
      </c>
      <c r="K467" s="101">
        <f>SUM('เลย '!AO32)</f>
        <v>650054.57000000007</v>
      </c>
      <c r="L467" s="102">
        <f>'เลย '!AP32</f>
        <v>2266869.27</v>
      </c>
      <c r="M467" s="102">
        <f>'เลย '!AQ32</f>
        <v>1964369.58</v>
      </c>
      <c r="N467" s="98"/>
      <c r="O467" s="98"/>
      <c r="P467" s="98"/>
      <c r="Q467" s="90">
        <f t="shared" si="17"/>
        <v>302499.68999999994</v>
      </c>
      <c r="R467" s="91">
        <f t="shared" si="18"/>
        <v>973.74109536082472</v>
      </c>
    </row>
    <row r="468" spans="1:18" ht="24.6" customHeight="1" x14ac:dyDescent="0.7">
      <c r="A468" s="97">
        <v>7</v>
      </c>
      <c r="B468" s="98" t="s">
        <v>46</v>
      </c>
      <c r="C468" s="98" t="s">
        <v>359</v>
      </c>
      <c r="D468" s="98" t="s">
        <v>74</v>
      </c>
      <c r="E468" s="98" t="s">
        <v>360</v>
      </c>
      <c r="F468" s="98" t="s">
        <v>166</v>
      </c>
      <c r="G468" s="98" t="s">
        <v>697</v>
      </c>
      <c r="H468" s="99">
        <v>1655</v>
      </c>
      <c r="I468" s="97">
        <v>2</v>
      </c>
      <c r="J468" s="100">
        <f>'เลย '!F33</f>
        <v>633940.68000000005</v>
      </c>
      <c r="K468" s="101">
        <f>SUM('เลย '!AO33)</f>
        <v>772498.63</v>
      </c>
      <c r="L468" s="102">
        <f>'เลย '!AP33</f>
        <v>1620134.1400000001</v>
      </c>
      <c r="M468" s="102">
        <f>'เลย '!AQ33</f>
        <v>1310277.5999999999</v>
      </c>
      <c r="N468" s="98"/>
      <c r="O468" s="98"/>
      <c r="P468" s="98"/>
      <c r="Q468" s="90">
        <f t="shared" si="17"/>
        <v>309856.54000000027</v>
      </c>
      <c r="R468" s="91">
        <f t="shared" si="18"/>
        <v>978.93301510574031</v>
      </c>
    </row>
    <row r="469" spans="1:18" ht="24.6" customHeight="1" x14ac:dyDescent="0.7">
      <c r="A469" s="97">
        <v>8</v>
      </c>
      <c r="B469" s="98" t="s">
        <v>46</v>
      </c>
      <c r="C469" s="98" t="s">
        <v>359</v>
      </c>
      <c r="D469" s="98" t="s">
        <v>74</v>
      </c>
      <c r="E469" s="98" t="s">
        <v>360</v>
      </c>
      <c r="F469" s="98" t="s">
        <v>166</v>
      </c>
      <c r="G469" s="98" t="s">
        <v>698</v>
      </c>
      <c r="H469" s="99">
        <v>2535</v>
      </c>
      <c r="I469" s="97">
        <v>2</v>
      </c>
      <c r="J469" s="100">
        <f>'เลย '!F34</f>
        <v>436097.15</v>
      </c>
      <c r="K469" s="101">
        <f>SUM('เลย '!AO34)</f>
        <v>459782.52</v>
      </c>
      <c r="L469" s="102">
        <f>'เลย '!AP34</f>
        <v>2890564.4899999998</v>
      </c>
      <c r="M469" s="102">
        <f>'เลย '!AQ34</f>
        <v>2575721.8199999994</v>
      </c>
      <c r="N469" s="98"/>
      <c r="O469" s="98"/>
      <c r="P469" s="98"/>
      <c r="Q469" s="90">
        <f t="shared" si="17"/>
        <v>314842.67000000039</v>
      </c>
      <c r="R469" s="91">
        <f t="shared" si="18"/>
        <v>1140.2621262327416</v>
      </c>
    </row>
    <row r="470" spans="1:18" ht="24.6" customHeight="1" x14ac:dyDescent="0.7">
      <c r="A470" s="97">
        <v>9</v>
      </c>
      <c r="B470" s="98" t="s">
        <v>46</v>
      </c>
      <c r="C470" s="98" t="s">
        <v>359</v>
      </c>
      <c r="D470" s="98" t="s">
        <v>74</v>
      </c>
      <c r="E470" s="98" t="s">
        <v>360</v>
      </c>
      <c r="F470" s="98" t="s">
        <v>166</v>
      </c>
      <c r="G470" s="98" t="s">
        <v>699</v>
      </c>
      <c r="H470" s="99">
        <v>2411</v>
      </c>
      <c r="I470" s="97">
        <v>2</v>
      </c>
      <c r="J470" s="100">
        <f>'เลย '!F35</f>
        <v>577545.24</v>
      </c>
      <c r="K470" s="101">
        <f>SUM('เลย '!AO35)</f>
        <v>607421.72</v>
      </c>
      <c r="L470" s="102">
        <f>'เลย '!AP35</f>
        <v>1475184.29</v>
      </c>
      <c r="M470" s="102">
        <f>'เลย '!AQ35</f>
        <v>1007852.7</v>
      </c>
      <c r="N470" s="98"/>
      <c r="O470" s="98"/>
      <c r="P470" s="98"/>
      <c r="Q470" s="90">
        <f t="shared" si="17"/>
        <v>467331.59000000008</v>
      </c>
      <c r="R470" s="91">
        <f t="shared" si="18"/>
        <v>611.85578183326425</v>
      </c>
    </row>
    <row r="471" spans="1:18" ht="24.6" customHeight="1" x14ac:dyDescent="0.7">
      <c r="A471" s="97">
        <v>10</v>
      </c>
      <c r="B471" s="98" t="s">
        <v>46</v>
      </c>
      <c r="C471" s="98" t="s">
        <v>359</v>
      </c>
      <c r="D471" s="98" t="s">
        <v>74</v>
      </c>
      <c r="E471" s="98" t="s">
        <v>360</v>
      </c>
      <c r="F471" s="98" t="s">
        <v>166</v>
      </c>
      <c r="G471" s="98" t="s">
        <v>700</v>
      </c>
      <c r="H471" s="99">
        <v>1725</v>
      </c>
      <c r="I471" s="97">
        <v>2</v>
      </c>
      <c r="J471" s="100">
        <f>'เลย '!F36</f>
        <v>652970.84</v>
      </c>
      <c r="K471" s="101">
        <f>SUM('เลย '!AO36)</f>
        <v>712979.17999999993</v>
      </c>
      <c r="L471" s="102">
        <f>'เลย '!AP36</f>
        <v>1687971.8199999998</v>
      </c>
      <c r="M471" s="102">
        <f>'เลย '!AQ36</f>
        <v>2019179.0499999998</v>
      </c>
      <c r="N471" s="98"/>
      <c r="O471" s="98"/>
      <c r="P471" s="98"/>
      <c r="Q471" s="90">
        <f t="shared" si="17"/>
        <v>-331207.23</v>
      </c>
      <c r="R471" s="91">
        <f t="shared" si="18"/>
        <v>978.53438840579702</v>
      </c>
    </row>
    <row r="472" spans="1:18" ht="24.6" customHeight="1" x14ac:dyDescent="0.7">
      <c r="A472" s="97">
        <v>11</v>
      </c>
      <c r="B472" s="98" t="s">
        <v>46</v>
      </c>
      <c r="C472" s="98" t="s">
        <v>359</v>
      </c>
      <c r="D472" s="98" t="s">
        <v>74</v>
      </c>
      <c r="E472" s="98" t="s">
        <v>360</v>
      </c>
      <c r="F472" s="98" t="s">
        <v>166</v>
      </c>
      <c r="G472" s="98" t="s">
        <v>701</v>
      </c>
      <c r="H472" s="99">
        <v>2404</v>
      </c>
      <c r="I472" s="97">
        <v>2</v>
      </c>
      <c r="J472" s="100">
        <f>'เลย '!F37</f>
        <v>675566.09</v>
      </c>
      <c r="K472" s="101">
        <f>SUM('เลย '!AO37)</f>
        <v>835075.38</v>
      </c>
      <c r="L472" s="102">
        <f>'เลย '!AP37</f>
        <v>2117937.35</v>
      </c>
      <c r="M472" s="102">
        <f>'เลย '!AQ37</f>
        <v>1829229.9700000002</v>
      </c>
      <c r="N472" s="98"/>
      <c r="O472" s="98"/>
      <c r="P472" s="98"/>
      <c r="Q472" s="90">
        <f t="shared" si="17"/>
        <v>288707.37999999989</v>
      </c>
      <c r="R472" s="91">
        <f t="shared" si="18"/>
        <v>881.00555324459242</v>
      </c>
    </row>
    <row r="473" spans="1:18" ht="24.6" customHeight="1" x14ac:dyDescent="0.7">
      <c r="A473" s="97">
        <v>12</v>
      </c>
      <c r="B473" s="98" t="s">
        <v>46</v>
      </c>
      <c r="C473" s="98" t="s">
        <v>359</v>
      </c>
      <c r="D473" s="98" t="s">
        <v>74</v>
      </c>
      <c r="E473" s="98" t="s">
        <v>360</v>
      </c>
      <c r="F473" s="98" t="s">
        <v>166</v>
      </c>
      <c r="G473" s="98" t="s">
        <v>702</v>
      </c>
      <c r="H473" s="99">
        <v>2019</v>
      </c>
      <c r="I473" s="97">
        <v>2</v>
      </c>
      <c r="J473" s="100">
        <f>'เลย '!F38</f>
        <v>435757.87</v>
      </c>
      <c r="K473" s="101">
        <f>SUM('เลย '!AO38)</f>
        <v>505179.5</v>
      </c>
      <c r="L473" s="102">
        <f>'เลย '!AP38</f>
        <v>1578001.37</v>
      </c>
      <c r="M473" s="102">
        <f>'เลย '!AQ38</f>
        <v>1326575.3</v>
      </c>
      <c r="N473" s="98"/>
      <c r="O473" s="98"/>
      <c r="P473" s="98"/>
      <c r="Q473" s="90">
        <f t="shared" si="17"/>
        <v>251426.07000000007</v>
      </c>
      <c r="R473" s="91">
        <f t="shared" si="18"/>
        <v>781.57571570084201</v>
      </c>
    </row>
    <row r="474" spans="1:18" ht="24.6" customHeight="1" x14ac:dyDescent="0.7">
      <c r="A474" s="97">
        <v>13</v>
      </c>
      <c r="B474" s="98" t="s">
        <v>46</v>
      </c>
      <c r="C474" s="98" t="s">
        <v>359</v>
      </c>
      <c r="D474" s="98" t="s">
        <v>74</v>
      </c>
      <c r="E474" s="98" t="s">
        <v>360</v>
      </c>
      <c r="F474" s="98" t="s">
        <v>166</v>
      </c>
      <c r="G474" s="98" t="s">
        <v>703</v>
      </c>
      <c r="H474" s="99">
        <v>2954</v>
      </c>
      <c r="I474" s="97">
        <v>2</v>
      </c>
      <c r="J474" s="100">
        <f>'เลย '!F39</f>
        <v>1070555.8899999999</v>
      </c>
      <c r="K474" s="101">
        <f>SUM('เลย '!AO39)</f>
        <v>1113625.9099999999</v>
      </c>
      <c r="L474" s="102">
        <f>'เลย '!AP39</f>
        <v>1606384.57</v>
      </c>
      <c r="M474" s="102">
        <f>'เลย '!AQ39</f>
        <v>1335688.3999999999</v>
      </c>
      <c r="N474" s="98"/>
      <c r="O474" s="98"/>
      <c r="P474" s="98"/>
      <c r="Q474" s="90">
        <f t="shared" si="17"/>
        <v>270696.17000000016</v>
      </c>
      <c r="R474" s="91">
        <f t="shared" si="18"/>
        <v>543.79978672985783</v>
      </c>
    </row>
    <row r="475" spans="1:18" ht="24.6" customHeight="1" x14ac:dyDescent="0.7">
      <c r="A475" s="97">
        <v>14</v>
      </c>
      <c r="B475" s="98" t="s">
        <v>46</v>
      </c>
      <c r="C475" s="98" t="s">
        <v>359</v>
      </c>
      <c r="D475" s="98" t="s">
        <v>74</v>
      </c>
      <c r="E475" s="98" t="s">
        <v>360</v>
      </c>
      <c r="F475" s="98" t="s">
        <v>166</v>
      </c>
      <c r="G475" s="98" t="s">
        <v>704</v>
      </c>
      <c r="H475" s="99">
        <v>2098</v>
      </c>
      <c r="I475" s="97">
        <v>2</v>
      </c>
      <c r="J475" s="100">
        <f>'เลย '!F40</f>
        <v>631077.93999999994</v>
      </c>
      <c r="K475" s="101">
        <f>SUM('เลย '!AO40)</f>
        <v>451412.64999999991</v>
      </c>
      <c r="L475" s="102">
        <f>'เลย '!AP40</f>
        <v>2700037.71</v>
      </c>
      <c r="M475" s="102">
        <f>'เลย '!AQ40</f>
        <v>2494059.34</v>
      </c>
      <c r="N475" s="98"/>
      <c r="O475" s="98"/>
      <c r="P475" s="98"/>
      <c r="Q475" s="90">
        <f t="shared" si="17"/>
        <v>205978.37000000011</v>
      </c>
      <c r="R475" s="91">
        <f t="shared" si="18"/>
        <v>1286.9579170638704</v>
      </c>
    </row>
    <row r="476" spans="1:18" ht="24.6" customHeight="1" x14ac:dyDescent="0.7">
      <c r="A476" s="97">
        <v>15</v>
      </c>
      <c r="B476" s="98" t="s">
        <v>46</v>
      </c>
      <c r="C476" s="98" t="s">
        <v>359</v>
      </c>
      <c r="D476" s="98" t="s">
        <v>74</v>
      </c>
      <c r="E476" s="98" t="s">
        <v>360</v>
      </c>
      <c r="F476" s="98" t="s">
        <v>166</v>
      </c>
      <c r="G476" s="98" t="s">
        <v>705</v>
      </c>
      <c r="H476" s="99">
        <v>2078</v>
      </c>
      <c r="I476" s="97">
        <v>2</v>
      </c>
      <c r="J476" s="100">
        <f>'เลย '!F41</f>
        <v>763786.65</v>
      </c>
      <c r="K476" s="101">
        <f>SUM('เลย '!AO41)</f>
        <v>759093.15</v>
      </c>
      <c r="L476" s="102">
        <f>'เลย '!AP41</f>
        <v>2645381.98</v>
      </c>
      <c r="M476" s="102">
        <f>'เลย '!AQ41</f>
        <v>2419521.75</v>
      </c>
      <c r="N476" s="98"/>
      <c r="O476" s="98"/>
      <c r="P476" s="98"/>
      <c r="Q476" s="90">
        <f t="shared" si="17"/>
        <v>225860.22999999998</v>
      </c>
      <c r="R476" s="91">
        <f t="shared" si="18"/>
        <v>1273.0423387872954</v>
      </c>
    </row>
    <row r="477" spans="1:18" s="109" customFormat="1" ht="24.6" customHeight="1" x14ac:dyDescent="0.7">
      <c r="A477" s="103">
        <v>3</v>
      </c>
      <c r="B477" s="104" t="s">
        <v>46</v>
      </c>
      <c r="C477" s="104"/>
      <c r="D477" s="104"/>
      <c r="E477" s="104" t="s">
        <v>63</v>
      </c>
      <c r="F477" s="104"/>
      <c r="G477" s="104" t="s">
        <v>362</v>
      </c>
      <c r="H477" s="110">
        <f>SUM(H462:H476)</f>
        <v>38347</v>
      </c>
      <c r="I477" s="103"/>
      <c r="J477" s="106">
        <f>SUM(J462:J476)</f>
        <v>10582880.120000001</v>
      </c>
      <c r="K477" s="106">
        <f>SUM(K462:K476)</f>
        <v>11086498.450000001</v>
      </c>
      <c r="L477" s="106">
        <f>SUM(L462:L476)</f>
        <v>32479655.010000005</v>
      </c>
      <c r="M477" s="106">
        <f>SUM(M462:M476)</f>
        <v>28236052.429999996</v>
      </c>
      <c r="N477" s="104">
        <v>14</v>
      </c>
      <c r="O477" s="104">
        <v>14</v>
      </c>
      <c r="P477" s="104">
        <f>N477-O477</f>
        <v>0</v>
      </c>
      <c r="Q477" s="107">
        <f t="shared" si="17"/>
        <v>4243602.5800000094</v>
      </c>
      <c r="R477" s="108">
        <f>L477/H477</f>
        <v>846.99337653532234</v>
      </c>
    </row>
    <row r="478" spans="1:18" ht="24.6" customHeight="1" x14ac:dyDescent="0.7">
      <c r="A478" s="97">
        <v>1</v>
      </c>
      <c r="B478" s="98" t="s">
        <v>46</v>
      </c>
      <c r="C478" s="98" t="s">
        <v>363</v>
      </c>
      <c r="D478" s="98" t="s">
        <v>81</v>
      </c>
      <c r="E478" s="98" t="s">
        <v>364</v>
      </c>
      <c r="F478" s="98" t="s">
        <v>196</v>
      </c>
      <c r="G478" s="98" t="s">
        <v>365</v>
      </c>
      <c r="H478" s="99"/>
      <c r="I478" s="97"/>
      <c r="J478" s="100"/>
      <c r="K478" s="101"/>
      <c r="L478" s="102"/>
      <c r="M478" s="102"/>
      <c r="N478" s="98"/>
      <c r="O478" s="98"/>
      <c r="P478" s="98"/>
    </row>
    <row r="479" spans="1:18" ht="24.6" customHeight="1" x14ac:dyDescent="0.7">
      <c r="A479" s="97">
        <v>2</v>
      </c>
      <c r="B479" s="98" t="s">
        <v>46</v>
      </c>
      <c r="C479" s="98" t="s">
        <v>363</v>
      </c>
      <c r="D479" s="98" t="s">
        <v>81</v>
      </c>
      <c r="E479" s="98" t="s">
        <v>364</v>
      </c>
      <c r="F479" s="98" t="s">
        <v>166</v>
      </c>
      <c r="G479" s="98" t="s">
        <v>706</v>
      </c>
      <c r="H479" s="99">
        <v>3715</v>
      </c>
      <c r="I479" s="97">
        <v>3</v>
      </c>
      <c r="J479" s="100">
        <f>'เลย '!F42</f>
        <v>357275.12</v>
      </c>
      <c r="K479" s="101">
        <f>SUM('เลย '!AO42)</f>
        <v>429011.99</v>
      </c>
      <c r="L479" s="102">
        <f>'เลย '!AP42</f>
        <v>2515829.6</v>
      </c>
      <c r="M479" s="102">
        <f>'เลย '!AQ42</f>
        <v>2098815.67</v>
      </c>
      <c r="N479" s="98"/>
      <c r="O479" s="98"/>
      <c r="P479" s="98"/>
      <c r="Q479" s="90">
        <f t="shared" si="17"/>
        <v>417013.93000000017</v>
      </c>
      <c r="R479" s="91">
        <f t="shared" si="18"/>
        <v>677.20850605652765</v>
      </c>
    </row>
    <row r="480" spans="1:18" ht="24.6" customHeight="1" x14ac:dyDescent="0.7">
      <c r="A480" s="97">
        <v>3</v>
      </c>
      <c r="B480" s="98" t="s">
        <v>46</v>
      </c>
      <c r="C480" s="98" t="s">
        <v>363</v>
      </c>
      <c r="D480" s="98" t="s">
        <v>81</v>
      </c>
      <c r="E480" s="98" t="s">
        <v>364</v>
      </c>
      <c r="F480" s="98" t="s">
        <v>166</v>
      </c>
      <c r="G480" s="98" t="s">
        <v>707</v>
      </c>
      <c r="H480" s="99">
        <v>4921</v>
      </c>
      <c r="I480" s="97">
        <v>4</v>
      </c>
      <c r="J480" s="100">
        <f>'เลย '!F43</f>
        <v>727480.31999999995</v>
      </c>
      <c r="K480" s="101">
        <f>SUM('เลย '!AO43)</f>
        <v>1193920.3999999999</v>
      </c>
      <c r="L480" s="102">
        <f>'เลย '!AP43</f>
        <v>3520376.7300000004</v>
      </c>
      <c r="M480" s="102">
        <f>'เลย '!AQ43</f>
        <v>2972649.34</v>
      </c>
      <c r="N480" s="98"/>
      <c r="O480" s="98"/>
      <c r="P480" s="98"/>
      <c r="Q480" s="90">
        <f t="shared" si="17"/>
        <v>547727.3900000006</v>
      </c>
      <c r="R480" s="91">
        <f t="shared" si="18"/>
        <v>715.37832351148154</v>
      </c>
    </row>
    <row r="481" spans="1:18" ht="24.6" customHeight="1" x14ac:dyDescent="0.7">
      <c r="A481" s="97">
        <v>4</v>
      </c>
      <c r="B481" s="98" t="s">
        <v>46</v>
      </c>
      <c r="C481" s="98" t="s">
        <v>363</v>
      </c>
      <c r="D481" s="98" t="s">
        <v>81</v>
      </c>
      <c r="E481" s="98" t="s">
        <v>364</v>
      </c>
      <c r="F481" s="98" t="s">
        <v>166</v>
      </c>
      <c r="G481" s="98" t="s">
        <v>708</v>
      </c>
      <c r="H481" s="99">
        <v>3507</v>
      </c>
      <c r="I481" s="97">
        <v>3</v>
      </c>
      <c r="J481" s="100">
        <f>'เลย '!F44</f>
        <v>527352.46</v>
      </c>
      <c r="K481" s="101">
        <f>SUM('เลย '!AO44)</f>
        <v>613932.79999999993</v>
      </c>
      <c r="L481" s="102">
        <f>'เลย '!AP44</f>
        <v>2208499.34</v>
      </c>
      <c r="M481" s="102">
        <f>'เลย '!AQ44</f>
        <v>1975420.4</v>
      </c>
      <c r="N481" s="98"/>
      <c r="O481" s="98"/>
      <c r="P481" s="98"/>
      <c r="Q481" s="90">
        <f t="shared" si="17"/>
        <v>233078.93999999994</v>
      </c>
      <c r="R481" s="91">
        <f t="shared" si="18"/>
        <v>629.74033076703734</v>
      </c>
    </row>
    <row r="482" spans="1:18" ht="24.6" customHeight="1" x14ac:dyDescent="0.7">
      <c r="A482" s="97">
        <v>5</v>
      </c>
      <c r="B482" s="98" t="s">
        <v>46</v>
      </c>
      <c r="C482" s="98" t="s">
        <v>363</v>
      </c>
      <c r="D482" s="98" t="s">
        <v>81</v>
      </c>
      <c r="E482" s="98" t="s">
        <v>364</v>
      </c>
      <c r="F482" s="98" t="s">
        <v>166</v>
      </c>
      <c r="G482" s="98" t="s">
        <v>709</v>
      </c>
      <c r="H482" s="99">
        <v>1297</v>
      </c>
      <c r="I482" s="97">
        <v>1</v>
      </c>
      <c r="J482" s="100">
        <f>'เลย '!F45</f>
        <v>580572.85</v>
      </c>
      <c r="K482" s="101">
        <f>SUM('เลย '!AO45)</f>
        <v>738329.86999999988</v>
      </c>
      <c r="L482" s="102">
        <f>'เลย '!AP45</f>
        <v>1573044.6600000001</v>
      </c>
      <c r="M482" s="102">
        <f>'เลย '!AQ45</f>
        <v>1464378.96</v>
      </c>
      <c r="N482" s="98"/>
      <c r="O482" s="98"/>
      <c r="P482" s="98"/>
      <c r="Q482" s="90">
        <f t="shared" si="17"/>
        <v>108665.70000000019</v>
      </c>
      <c r="R482" s="91">
        <f t="shared" si="18"/>
        <v>1212.8331996915961</v>
      </c>
    </row>
    <row r="483" spans="1:18" ht="24.6" customHeight="1" x14ac:dyDescent="0.7">
      <c r="A483" s="97">
        <v>6</v>
      </c>
      <c r="B483" s="98" t="s">
        <v>46</v>
      </c>
      <c r="C483" s="98" t="s">
        <v>363</v>
      </c>
      <c r="D483" s="98" t="s">
        <v>81</v>
      </c>
      <c r="E483" s="98" t="s">
        <v>364</v>
      </c>
      <c r="F483" s="98" t="s">
        <v>166</v>
      </c>
      <c r="G483" s="98" t="s">
        <v>710</v>
      </c>
      <c r="H483" s="99">
        <v>4858</v>
      </c>
      <c r="I483" s="97">
        <v>4</v>
      </c>
      <c r="J483" s="100">
        <f>'เลย '!F46</f>
        <v>509341.45</v>
      </c>
      <c r="K483" s="101">
        <f>SUM('เลย '!AO46)</f>
        <v>348019.44999999995</v>
      </c>
      <c r="L483" s="102">
        <f>'เลย '!AP46</f>
        <v>2667377.8200000003</v>
      </c>
      <c r="M483" s="102">
        <f>'เลย '!AQ46</f>
        <v>2612511.75</v>
      </c>
      <c r="N483" s="98"/>
      <c r="O483" s="98"/>
      <c r="P483" s="98"/>
      <c r="Q483" s="90">
        <f t="shared" si="17"/>
        <v>54866.070000000298</v>
      </c>
      <c r="R483" s="91">
        <f t="shared" si="18"/>
        <v>549.06912721284482</v>
      </c>
    </row>
    <row r="484" spans="1:18" ht="24.6" customHeight="1" x14ac:dyDescent="0.7">
      <c r="A484" s="97">
        <v>7</v>
      </c>
      <c r="B484" s="98" t="s">
        <v>46</v>
      </c>
      <c r="C484" s="98" t="s">
        <v>363</v>
      </c>
      <c r="D484" s="98" t="s">
        <v>81</v>
      </c>
      <c r="E484" s="98" t="s">
        <v>364</v>
      </c>
      <c r="F484" s="98" t="s">
        <v>166</v>
      </c>
      <c r="G484" s="98" t="s">
        <v>711</v>
      </c>
      <c r="H484" s="99">
        <v>3362</v>
      </c>
      <c r="I484" s="97">
        <v>3</v>
      </c>
      <c r="J484" s="100">
        <f>'เลย '!F47</f>
        <v>611677.54</v>
      </c>
      <c r="K484" s="101">
        <f>SUM('เลย '!AO47)</f>
        <v>689374.19000000006</v>
      </c>
      <c r="L484" s="102">
        <f>'เลย '!AP47</f>
        <v>2018763.79</v>
      </c>
      <c r="M484" s="102">
        <f>'เลย '!AQ47</f>
        <v>1896029.42</v>
      </c>
      <c r="N484" s="98"/>
      <c r="O484" s="98"/>
      <c r="P484" s="98"/>
      <c r="Q484" s="90">
        <f t="shared" si="17"/>
        <v>122734.37000000011</v>
      </c>
      <c r="R484" s="91">
        <f t="shared" si="18"/>
        <v>600.46513682331943</v>
      </c>
    </row>
    <row r="485" spans="1:18" ht="24.6" customHeight="1" x14ac:dyDescent="0.7">
      <c r="A485" s="97">
        <v>8</v>
      </c>
      <c r="B485" s="98" t="s">
        <v>46</v>
      </c>
      <c r="C485" s="98" t="s">
        <v>363</v>
      </c>
      <c r="D485" s="98" t="s">
        <v>81</v>
      </c>
      <c r="E485" s="98" t="s">
        <v>364</v>
      </c>
      <c r="F485" s="98" t="s">
        <v>166</v>
      </c>
      <c r="G485" s="98" t="s">
        <v>712</v>
      </c>
      <c r="H485" s="99">
        <v>2717</v>
      </c>
      <c r="I485" s="97">
        <v>2</v>
      </c>
      <c r="J485" s="100">
        <f>'เลย '!F48</f>
        <v>603240.77</v>
      </c>
      <c r="K485" s="101">
        <f>SUM('เลย '!AO48)</f>
        <v>693343.98</v>
      </c>
      <c r="L485" s="102">
        <f>'เลย '!AP48</f>
        <v>2522528.04</v>
      </c>
      <c r="M485" s="102">
        <f>'เลย '!AQ48</f>
        <v>2241700.38</v>
      </c>
      <c r="N485" s="98"/>
      <c r="O485" s="98"/>
      <c r="P485" s="98"/>
      <c r="Q485" s="90">
        <f t="shared" si="17"/>
        <v>280827.66000000015</v>
      </c>
      <c r="R485" s="91">
        <f t="shared" si="18"/>
        <v>928.42401177769602</v>
      </c>
    </row>
    <row r="486" spans="1:18" ht="24.6" customHeight="1" x14ac:dyDescent="0.7">
      <c r="A486" s="97">
        <v>9</v>
      </c>
      <c r="B486" s="98" t="s">
        <v>46</v>
      </c>
      <c r="C486" s="98" t="s">
        <v>363</v>
      </c>
      <c r="D486" s="98" t="s">
        <v>81</v>
      </c>
      <c r="E486" s="98" t="s">
        <v>364</v>
      </c>
      <c r="F486" s="98" t="s">
        <v>166</v>
      </c>
      <c r="G486" s="98" t="s">
        <v>713</v>
      </c>
      <c r="H486" s="99">
        <v>1641</v>
      </c>
      <c r="I486" s="97">
        <v>2</v>
      </c>
      <c r="J486" s="100">
        <f>'เลย '!F49</f>
        <v>718103.25</v>
      </c>
      <c r="K486" s="101">
        <f>SUM('เลย '!AO49)</f>
        <v>659928.17000000004</v>
      </c>
      <c r="L486" s="102">
        <f>'เลย '!AP49</f>
        <v>1307937.8599999999</v>
      </c>
      <c r="M486" s="102">
        <f>'เลย '!AQ49</f>
        <v>1192395.57</v>
      </c>
      <c r="N486" s="98"/>
      <c r="O486" s="98"/>
      <c r="P486" s="98"/>
      <c r="Q486" s="90">
        <f t="shared" si="17"/>
        <v>115542.2899999998</v>
      </c>
      <c r="R486" s="91">
        <f t="shared" si="18"/>
        <v>797.03708714198649</v>
      </c>
    </row>
    <row r="487" spans="1:18" ht="24.6" customHeight="1" x14ac:dyDescent="0.7">
      <c r="A487" s="97">
        <v>10</v>
      </c>
      <c r="B487" s="98" t="s">
        <v>46</v>
      </c>
      <c r="C487" s="98" t="s">
        <v>363</v>
      </c>
      <c r="D487" s="98" t="s">
        <v>81</v>
      </c>
      <c r="E487" s="98" t="s">
        <v>364</v>
      </c>
      <c r="F487" s="98" t="s">
        <v>166</v>
      </c>
      <c r="G487" s="98" t="s">
        <v>714</v>
      </c>
      <c r="H487" s="99">
        <v>2092</v>
      </c>
      <c r="I487" s="97">
        <v>2</v>
      </c>
      <c r="J487" s="100">
        <f>'เลย '!F50</f>
        <v>662010.98</v>
      </c>
      <c r="K487" s="101">
        <f>SUM('เลย '!AO50)</f>
        <v>736638.22</v>
      </c>
      <c r="L487" s="102">
        <f>'เลย '!AP50</f>
        <v>879474.91999999993</v>
      </c>
      <c r="M487" s="102">
        <f>'เลย '!AQ50</f>
        <v>775284.68</v>
      </c>
      <c r="N487" s="98"/>
      <c r="O487" s="98"/>
      <c r="P487" s="98"/>
      <c r="Q487" s="90">
        <f t="shared" si="17"/>
        <v>104190.23999999987</v>
      </c>
      <c r="R487" s="91">
        <f t="shared" si="18"/>
        <v>420.3991013384321</v>
      </c>
    </row>
    <row r="488" spans="1:18" ht="24.6" customHeight="1" x14ac:dyDescent="0.7">
      <c r="A488" s="97">
        <v>11</v>
      </c>
      <c r="B488" s="98" t="s">
        <v>46</v>
      </c>
      <c r="C488" s="98" t="s">
        <v>363</v>
      </c>
      <c r="D488" s="98" t="s">
        <v>81</v>
      </c>
      <c r="E488" s="98" t="s">
        <v>364</v>
      </c>
      <c r="F488" s="98" t="s">
        <v>166</v>
      </c>
      <c r="G488" s="98" t="s">
        <v>715</v>
      </c>
      <c r="H488" s="99">
        <v>1801</v>
      </c>
      <c r="I488" s="97">
        <v>2</v>
      </c>
      <c r="J488" s="100">
        <f>'เลย '!F51</f>
        <v>658289.49</v>
      </c>
      <c r="K488" s="101">
        <f>SUM('เลย '!AO51)</f>
        <v>722983.42999999993</v>
      </c>
      <c r="L488" s="102">
        <f>'เลย '!AP51</f>
        <v>1883795.35</v>
      </c>
      <c r="M488" s="102">
        <f>'เลย '!AQ51</f>
        <v>1665511.78</v>
      </c>
      <c r="N488" s="98"/>
      <c r="O488" s="98"/>
      <c r="P488" s="98"/>
      <c r="Q488" s="90">
        <f t="shared" si="17"/>
        <v>218283.57000000007</v>
      </c>
      <c r="R488" s="91">
        <f t="shared" si="18"/>
        <v>1045.9718767351471</v>
      </c>
    </row>
    <row r="489" spans="1:18" s="109" customFormat="1" ht="24.6" customHeight="1" x14ac:dyDescent="0.7">
      <c r="A489" s="103">
        <v>4</v>
      </c>
      <c r="B489" s="104" t="s">
        <v>46</v>
      </c>
      <c r="C489" s="104"/>
      <c r="D489" s="104"/>
      <c r="E489" s="104" t="s">
        <v>63</v>
      </c>
      <c r="F489" s="104"/>
      <c r="G489" s="104" t="s">
        <v>366</v>
      </c>
      <c r="H489" s="110">
        <f>SUM(H478:H488)</f>
        <v>29911</v>
      </c>
      <c r="I489" s="103"/>
      <c r="J489" s="106">
        <f>SUM(J478:J488)</f>
        <v>5955344.2300000004</v>
      </c>
      <c r="K489" s="106">
        <f>SUM(K478:K488)</f>
        <v>6825482.4999999991</v>
      </c>
      <c r="L489" s="106">
        <f>SUM(L478:L488)</f>
        <v>21097628.109999999</v>
      </c>
      <c r="M489" s="106">
        <f>SUM(M478:M488)</f>
        <v>18894697.950000003</v>
      </c>
      <c r="N489" s="104">
        <v>10</v>
      </c>
      <c r="O489" s="104">
        <v>10</v>
      </c>
      <c r="P489" s="104">
        <f>N489-O489</f>
        <v>0</v>
      </c>
      <c r="Q489" s="107">
        <f t="shared" si="17"/>
        <v>2202930.1599999964</v>
      </c>
      <c r="R489" s="108">
        <f>L489/H489</f>
        <v>705.34679917087362</v>
      </c>
    </row>
    <row r="490" spans="1:18" ht="24.6" customHeight="1" x14ac:dyDescent="0.7">
      <c r="A490" s="97">
        <v>1</v>
      </c>
      <c r="B490" s="98" t="s">
        <v>46</v>
      </c>
      <c r="C490" s="98" t="s">
        <v>367</v>
      </c>
      <c r="D490" s="98" t="s">
        <v>127</v>
      </c>
      <c r="E490" s="98" t="s">
        <v>368</v>
      </c>
      <c r="F490" s="98" t="s">
        <v>315</v>
      </c>
      <c r="G490" s="98" t="s">
        <v>369</v>
      </c>
      <c r="H490" s="99"/>
      <c r="I490" s="97"/>
      <c r="J490" s="100"/>
      <c r="K490" s="101"/>
      <c r="L490" s="102"/>
      <c r="M490" s="102"/>
      <c r="N490" s="98"/>
      <c r="O490" s="98"/>
      <c r="P490" s="98"/>
    </row>
    <row r="491" spans="1:18" ht="24.6" customHeight="1" x14ac:dyDescent="0.7">
      <c r="A491" s="97">
        <v>2</v>
      </c>
      <c r="B491" s="98" t="s">
        <v>46</v>
      </c>
      <c r="C491" s="98" t="s">
        <v>367</v>
      </c>
      <c r="D491" s="98" t="s">
        <v>127</v>
      </c>
      <c r="E491" s="98" t="s">
        <v>368</v>
      </c>
      <c r="F491" s="98" t="s">
        <v>166</v>
      </c>
      <c r="G491" s="98" t="s">
        <v>716</v>
      </c>
      <c r="H491" s="99">
        <v>1166</v>
      </c>
      <c r="I491" s="97">
        <v>1</v>
      </c>
      <c r="J491" s="100">
        <f>'เลย '!F52</f>
        <v>485218.54</v>
      </c>
      <c r="K491" s="101">
        <f>SUM('เลย '!AO52)</f>
        <v>553095.44999999995</v>
      </c>
      <c r="L491" s="102">
        <f>'เลย '!AP52</f>
        <v>1133667.0900000001</v>
      </c>
      <c r="M491" s="102">
        <f>'เลย '!AQ52</f>
        <v>1116987.8699999999</v>
      </c>
      <c r="N491" s="98"/>
      <c r="O491" s="98"/>
      <c r="P491" s="98"/>
      <c r="Q491" s="90">
        <f t="shared" si="17"/>
        <v>16679.220000000205</v>
      </c>
      <c r="R491" s="91">
        <f t="shared" si="18"/>
        <v>972.27023156089206</v>
      </c>
    </row>
    <row r="492" spans="1:18" ht="24.6" customHeight="1" x14ac:dyDescent="0.7">
      <c r="A492" s="97">
        <v>3</v>
      </c>
      <c r="B492" s="98" t="s">
        <v>46</v>
      </c>
      <c r="C492" s="98" t="s">
        <v>367</v>
      </c>
      <c r="D492" s="98" t="s">
        <v>127</v>
      </c>
      <c r="E492" s="98" t="s">
        <v>368</v>
      </c>
      <c r="F492" s="98" t="s">
        <v>166</v>
      </c>
      <c r="G492" s="98" t="s">
        <v>717</v>
      </c>
      <c r="H492" s="99">
        <v>597</v>
      </c>
      <c r="I492" s="97">
        <v>1</v>
      </c>
      <c r="J492" s="100">
        <f>'เลย '!F53</f>
        <v>573274.92000000004</v>
      </c>
      <c r="K492" s="101">
        <f>SUM('เลย '!AO53)</f>
        <v>600606.60000000009</v>
      </c>
      <c r="L492" s="102">
        <f>'เลย '!AP53</f>
        <v>989596.43</v>
      </c>
      <c r="M492" s="102">
        <f>'เลย '!AQ53</f>
        <v>895544.55</v>
      </c>
      <c r="N492" s="98"/>
      <c r="O492" s="98"/>
      <c r="P492" s="98"/>
      <c r="Q492" s="90">
        <f t="shared" si="17"/>
        <v>94051.88</v>
      </c>
      <c r="R492" s="91">
        <f t="shared" si="18"/>
        <v>1657.615460636516</v>
      </c>
    </row>
    <row r="493" spans="1:18" ht="24.6" customHeight="1" x14ac:dyDescent="0.7">
      <c r="A493" s="97">
        <v>4</v>
      </c>
      <c r="B493" s="98" t="s">
        <v>46</v>
      </c>
      <c r="C493" s="98" t="s">
        <v>367</v>
      </c>
      <c r="D493" s="98" t="s">
        <v>127</v>
      </c>
      <c r="E493" s="98" t="s">
        <v>368</v>
      </c>
      <c r="F493" s="98" t="s">
        <v>166</v>
      </c>
      <c r="G493" s="98" t="s">
        <v>718</v>
      </c>
      <c r="H493" s="99">
        <v>1918</v>
      </c>
      <c r="I493" s="97">
        <v>2</v>
      </c>
      <c r="J493" s="100">
        <f>'เลย '!F54</f>
        <v>288841.40000000002</v>
      </c>
      <c r="K493" s="101">
        <f>SUM('เลย '!AO54)</f>
        <v>514439.01</v>
      </c>
      <c r="L493" s="102">
        <f>'เลย '!AP54</f>
        <v>2294984.6900000004</v>
      </c>
      <c r="M493" s="102">
        <f>'เลย '!AQ54</f>
        <v>2051289.8299999998</v>
      </c>
      <c r="N493" s="98"/>
      <c r="O493" s="98"/>
      <c r="P493" s="98"/>
      <c r="Q493" s="90">
        <f t="shared" si="17"/>
        <v>243694.86000000057</v>
      </c>
      <c r="R493" s="91">
        <f t="shared" si="18"/>
        <v>1196.5509332638167</v>
      </c>
    </row>
    <row r="494" spans="1:18" ht="24.6" customHeight="1" x14ac:dyDescent="0.7">
      <c r="A494" s="97">
        <v>5</v>
      </c>
      <c r="B494" s="98" t="s">
        <v>46</v>
      </c>
      <c r="C494" s="98" t="s">
        <v>367</v>
      </c>
      <c r="D494" s="98" t="s">
        <v>127</v>
      </c>
      <c r="E494" s="98" t="s">
        <v>368</v>
      </c>
      <c r="F494" s="98" t="s">
        <v>166</v>
      </c>
      <c r="G494" s="98" t="s">
        <v>719</v>
      </c>
      <c r="H494" s="99">
        <v>3832</v>
      </c>
      <c r="I494" s="97">
        <v>3</v>
      </c>
      <c r="J494" s="100">
        <f>'เลย '!F55</f>
        <v>780544.85</v>
      </c>
      <c r="K494" s="101">
        <f>SUM('เลย '!AO55)</f>
        <v>931260.2</v>
      </c>
      <c r="L494" s="102">
        <f>'เลย '!AP55</f>
        <v>2516125.3200000003</v>
      </c>
      <c r="M494" s="102">
        <f>'เลย '!AQ55</f>
        <v>2147452.14</v>
      </c>
      <c r="N494" s="98"/>
      <c r="O494" s="98"/>
      <c r="P494" s="98"/>
      <c r="Q494" s="90">
        <f t="shared" si="17"/>
        <v>368673.18000000017</v>
      </c>
      <c r="R494" s="91">
        <f t="shared" si="18"/>
        <v>656.60890396659715</v>
      </c>
    </row>
    <row r="495" spans="1:18" ht="24.6" customHeight="1" x14ac:dyDescent="0.7">
      <c r="A495" s="97">
        <v>6</v>
      </c>
      <c r="B495" s="98" t="s">
        <v>46</v>
      </c>
      <c r="C495" s="98" t="s">
        <v>367</v>
      </c>
      <c r="D495" s="98" t="s">
        <v>127</v>
      </c>
      <c r="E495" s="98" t="s">
        <v>368</v>
      </c>
      <c r="F495" s="98" t="s">
        <v>166</v>
      </c>
      <c r="G495" s="98" t="s">
        <v>720</v>
      </c>
      <c r="H495" s="99">
        <v>4337</v>
      </c>
      <c r="I495" s="97">
        <v>3</v>
      </c>
      <c r="J495" s="100">
        <f>'เลย '!F56</f>
        <v>739531.16</v>
      </c>
      <c r="K495" s="101">
        <f>SUM('เลย '!AO56)</f>
        <v>761254.96000000008</v>
      </c>
      <c r="L495" s="102">
        <f>'เลย '!AP56</f>
        <v>2027998.24</v>
      </c>
      <c r="M495" s="102">
        <f>'เลย '!AQ56</f>
        <v>1697203.51</v>
      </c>
      <c r="N495" s="98"/>
      <c r="O495" s="98"/>
      <c r="P495" s="98"/>
      <c r="Q495" s="90">
        <f t="shared" si="17"/>
        <v>330794.73</v>
      </c>
      <c r="R495" s="91">
        <f t="shared" si="18"/>
        <v>467.60392898316809</v>
      </c>
    </row>
    <row r="496" spans="1:18" ht="24.6" customHeight="1" x14ac:dyDescent="0.7">
      <c r="A496" s="97">
        <v>7</v>
      </c>
      <c r="B496" s="98" t="s">
        <v>46</v>
      </c>
      <c r="C496" s="98" t="s">
        <v>367</v>
      </c>
      <c r="D496" s="98" t="s">
        <v>127</v>
      </c>
      <c r="E496" s="98" t="s">
        <v>368</v>
      </c>
      <c r="F496" s="98" t="s">
        <v>166</v>
      </c>
      <c r="G496" s="98" t="s">
        <v>721</v>
      </c>
      <c r="H496" s="99">
        <v>2216</v>
      </c>
      <c r="I496" s="97">
        <v>2</v>
      </c>
      <c r="J496" s="100">
        <f>'เลย '!F57</f>
        <v>524292.94999999995</v>
      </c>
      <c r="K496" s="101">
        <f>SUM('เลย '!AO57)</f>
        <v>535192.82999999996</v>
      </c>
      <c r="L496" s="102">
        <f>'เลย '!AP57</f>
        <v>1924772.51</v>
      </c>
      <c r="M496" s="102">
        <f>'เลย '!AQ57</f>
        <v>1613073.93</v>
      </c>
      <c r="N496" s="98"/>
      <c r="O496" s="98"/>
      <c r="P496" s="98"/>
      <c r="Q496" s="90">
        <f t="shared" si="17"/>
        <v>311698.58000000007</v>
      </c>
      <c r="R496" s="91">
        <f t="shared" si="18"/>
        <v>868.57965252707584</v>
      </c>
    </row>
    <row r="497" spans="1:18" ht="24.6" customHeight="1" x14ac:dyDescent="0.7">
      <c r="A497" s="97">
        <v>8</v>
      </c>
      <c r="B497" s="98" t="s">
        <v>46</v>
      </c>
      <c r="C497" s="98" t="s">
        <v>367</v>
      </c>
      <c r="D497" s="98" t="s">
        <v>127</v>
      </c>
      <c r="E497" s="98" t="s">
        <v>368</v>
      </c>
      <c r="F497" s="98" t="s">
        <v>166</v>
      </c>
      <c r="G497" s="98" t="s">
        <v>722</v>
      </c>
      <c r="H497" s="99">
        <v>1887</v>
      </c>
      <c r="I497" s="97">
        <v>2</v>
      </c>
      <c r="J497" s="100">
        <f>'เลย '!F58</f>
        <v>549218.30000000005</v>
      </c>
      <c r="K497" s="101">
        <f>SUM('เลย '!AO58)</f>
        <v>623926.56000000006</v>
      </c>
      <c r="L497" s="102">
        <f>'เลย '!AP58</f>
        <v>1431572.4700000002</v>
      </c>
      <c r="M497" s="102">
        <f>'เลย '!AQ58</f>
        <v>987180.7</v>
      </c>
      <c r="N497" s="98"/>
      <c r="O497" s="98"/>
      <c r="P497" s="98"/>
      <c r="Q497" s="90">
        <f t="shared" si="17"/>
        <v>444391.77000000025</v>
      </c>
      <c r="R497" s="91">
        <f t="shared" si="18"/>
        <v>758.64995760466354</v>
      </c>
    </row>
    <row r="498" spans="1:18" ht="24.6" customHeight="1" x14ac:dyDescent="0.7">
      <c r="A498" s="97">
        <v>9</v>
      </c>
      <c r="B498" s="98" t="s">
        <v>46</v>
      </c>
      <c r="C498" s="98" t="s">
        <v>367</v>
      </c>
      <c r="D498" s="98" t="s">
        <v>127</v>
      </c>
      <c r="E498" s="98" t="s">
        <v>368</v>
      </c>
      <c r="F498" s="98" t="s">
        <v>166</v>
      </c>
      <c r="G498" s="98" t="s">
        <v>723</v>
      </c>
      <c r="H498" s="99">
        <v>1912</v>
      </c>
      <c r="I498" s="97">
        <v>2</v>
      </c>
      <c r="J498" s="100">
        <f>'เลย '!F59</f>
        <v>652845</v>
      </c>
      <c r="K498" s="101">
        <f>SUM('เลย '!AO59)</f>
        <v>773326.47</v>
      </c>
      <c r="L498" s="102">
        <f>'เลย '!AP59</f>
        <v>1387870.3900000001</v>
      </c>
      <c r="M498" s="102">
        <f>'เลย '!AQ59</f>
        <v>994277.07</v>
      </c>
      <c r="N498" s="98"/>
      <c r="O498" s="98"/>
      <c r="P498" s="98"/>
      <c r="Q498" s="90">
        <f t="shared" si="17"/>
        <v>393593.32000000018</v>
      </c>
      <c r="R498" s="91">
        <f t="shared" si="18"/>
        <v>725.87363493723853</v>
      </c>
    </row>
    <row r="499" spans="1:18" ht="24.6" customHeight="1" x14ac:dyDescent="0.7">
      <c r="A499" s="97">
        <v>10</v>
      </c>
      <c r="B499" s="98" t="s">
        <v>46</v>
      </c>
      <c r="C499" s="98" t="s">
        <v>367</v>
      </c>
      <c r="D499" s="98" t="s">
        <v>127</v>
      </c>
      <c r="E499" s="98" t="s">
        <v>368</v>
      </c>
      <c r="F499" s="98" t="s">
        <v>166</v>
      </c>
      <c r="G499" s="98" t="s">
        <v>724</v>
      </c>
      <c r="H499" s="99">
        <v>4827</v>
      </c>
      <c r="I499" s="97">
        <v>4</v>
      </c>
      <c r="J499" s="100">
        <f>'เลย '!F60</f>
        <v>652467.15</v>
      </c>
      <c r="K499" s="101">
        <f>SUM('เลย '!AO60)</f>
        <v>844987.15</v>
      </c>
      <c r="L499" s="102">
        <f>'เลย '!AP60</f>
        <v>3079600.7199999997</v>
      </c>
      <c r="M499" s="102">
        <f>'เลย '!AQ60</f>
        <v>2320509.27</v>
      </c>
      <c r="N499" s="98"/>
      <c r="O499" s="98"/>
      <c r="P499" s="98"/>
      <c r="Q499" s="90">
        <f t="shared" si="17"/>
        <v>759091.44999999972</v>
      </c>
      <c r="R499" s="91">
        <f t="shared" si="18"/>
        <v>637.99476279262478</v>
      </c>
    </row>
    <row r="500" spans="1:18" ht="24.6" customHeight="1" x14ac:dyDescent="0.7">
      <c r="A500" s="97">
        <v>11</v>
      </c>
      <c r="B500" s="98" t="s">
        <v>46</v>
      </c>
      <c r="C500" s="98" t="s">
        <v>367</v>
      </c>
      <c r="D500" s="98" t="s">
        <v>127</v>
      </c>
      <c r="E500" s="98" t="s">
        <v>368</v>
      </c>
      <c r="F500" s="98" t="s">
        <v>166</v>
      </c>
      <c r="G500" s="98" t="s">
        <v>725</v>
      </c>
      <c r="H500" s="99">
        <v>5175</v>
      </c>
      <c r="I500" s="97">
        <v>4</v>
      </c>
      <c r="J500" s="100">
        <f>'เลย '!F61</f>
        <v>1094007.1599999999</v>
      </c>
      <c r="K500" s="101">
        <f>SUM('เลย '!AO61)</f>
        <v>1626941.88</v>
      </c>
      <c r="L500" s="102">
        <f>'เลย '!AP61</f>
        <v>3533362.92</v>
      </c>
      <c r="M500" s="102">
        <f>'เลย '!AQ61</f>
        <v>2951408.8899999997</v>
      </c>
      <c r="N500" s="98"/>
      <c r="O500" s="98"/>
      <c r="P500" s="98"/>
      <c r="Q500" s="90">
        <f t="shared" si="17"/>
        <v>581954.03000000026</v>
      </c>
      <c r="R500" s="91">
        <f t="shared" si="18"/>
        <v>682.77544347826085</v>
      </c>
    </row>
    <row r="501" spans="1:18" ht="24.6" customHeight="1" x14ac:dyDescent="0.7">
      <c r="A501" s="97">
        <v>12</v>
      </c>
      <c r="B501" s="98" t="s">
        <v>46</v>
      </c>
      <c r="C501" s="98" t="s">
        <v>367</v>
      </c>
      <c r="D501" s="98" t="s">
        <v>127</v>
      </c>
      <c r="E501" s="98" t="s">
        <v>368</v>
      </c>
      <c r="F501" s="98" t="s">
        <v>166</v>
      </c>
      <c r="G501" s="98" t="s">
        <v>726</v>
      </c>
      <c r="H501" s="99">
        <v>3273</v>
      </c>
      <c r="I501" s="97">
        <v>3</v>
      </c>
      <c r="J501" s="100">
        <f>'เลย '!F62</f>
        <v>268364.71000000002</v>
      </c>
      <c r="K501" s="101">
        <f>SUM('เลย '!AO62)</f>
        <v>692217.48</v>
      </c>
      <c r="L501" s="102">
        <f>'เลย '!AP62</f>
        <v>2250558.4500000002</v>
      </c>
      <c r="M501" s="102">
        <f>'เลย '!AQ62</f>
        <v>1719992.54</v>
      </c>
      <c r="N501" s="98"/>
      <c r="O501" s="98"/>
      <c r="P501" s="98"/>
      <c r="Q501" s="90">
        <f t="shared" si="17"/>
        <v>530565.91000000015</v>
      </c>
      <c r="R501" s="91">
        <f t="shared" si="18"/>
        <v>687.61333638863437</v>
      </c>
    </row>
    <row r="502" spans="1:18" ht="24.6" customHeight="1" x14ac:dyDescent="0.7">
      <c r="A502" s="97">
        <v>13</v>
      </c>
      <c r="B502" s="98" t="s">
        <v>46</v>
      </c>
      <c r="C502" s="98" t="s">
        <v>367</v>
      </c>
      <c r="D502" s="98" t="s">
        <v>127</v>
      </c>
      <c r="E502" s="98" t="s">
        <v>368</v>
      </c>
      <c r="F502" s="98" t="s">
        <v>166</v>
      </c>
      <c r="G502" s="98" t="s">
        <v>727</v>
      </c>
      <c r="H502" s="99">
        <v>1988</v>
      </c>
      <c r="I502" s="97">
        <v>2</v>
      </c>
      <c r="J502" s="100">
        <f>'เลย '!F63</f>
        <v>384462.7</v>
      </c>
      <c r="K502" s="101">
        <f>SUM('เลย '!AO63)</f>
        <v>526177.16</v>
      </c>
      <c r="L502" s="102">
        <f>'เลย '!AP63</f>
        <v>1980158.68</v>
      </c>
      <c r="M502" s="102">
        <f>'เลย '!AQ63</f>
        <v>1579330.05</v>
      </c>
      <c r="N502" s="98"/>
      <c r="O502" s="98"/>
      <c r="P502" s="98"/>
      <c r="Q502" s="90">
        <f t="shared" si="17"/>
        <v>400828.62999999989</v>
      </c>
      <c r="R502" s="91">
        <f t="shared" si="18"/>
        <v>996.05567404426552</v>
      </c>
    </row>
    <row r="503" spans="1:18" ht="24.6" customHeight="1" x14ac:dyDescent="0.7">
      <c r="A503" s="97">
        <v>14</v>
      </c>
      <c r="B503" s="98" t="s">
        <v>46</v>
      </c>
      <c r="C503" s="98" t="s">
        <v>367</v>
      </c>
      <c r="D503" s="98" t="s">
        <v>127</v>
      </c>
      <c r="E503" s="98" t="s">
        <v>368</v>
      </c>
      <c r="F503" s="98" t="s">
        <v>166</v>
      </c>
      <c r="G503" s="98" t="s">
        <v>728</v>
      </c>
      <c r="H503" s="99">
        <v>1497</v>
      </c>
      <c r="I503" s="97">
        <v>1</v>
      </c>
      <c r="J503" s="100">
        <f>'เลย '!F64</f>
        <v>561966.5</v>
      </c>
      <c r="K503" s="101">
        <f>SUM('เลย '!AO64)</f>
        <v>642825.67000000004</v>
      </c>
      <c r="L503" s="102">
        <f>'เลย '!AP64</f>
        <v>1543890.33</v>
      </c>
      <c r="M503" s="102">
        <f>'เลย '!AQ64</f>
        <v>1302705.72</v>
      </c>
      <c r="N503" s="98"/>
      <c r="O503" s="98"/>
      <c r="P503" s="98"/>
      <c r="Q503" s="90">
        <f t="shared" si="17"/>
        <v>241184.6100000001</v>
      </c>
      <c r="R503" s="91">
        <f t="shared" si="18"/>
        <v>1031.322865731463</v>
      </c>
    </row>
    <row r="504" spans="1:18" s="109" customFormat="1" ht="24.6" customHeight="1" x14ac:dyDescent="0.7">
      <c r="A504" s="103">
        <v>5</v>
      </c>
      <c r="B504" s="104" t="s">
        <v>46</v>
      </c>
      <c r="C504" s="104"/>
      <c r="D504" s="104"/>
      <c r="E504" s="104" t="s">
        <v>63</v>
      </c>
      <c r="F504" s="104"/>
      <c r="G504" s="104" t="s">
        <v>370</v>
      </c>
      <c r="H504" s="110">
        <f>SUM(H490:H503)</f>
        <v>34625</v>
      </c>
      <c r="I504" s="103"/>
      <c r="J504" s="106">
        <f>SUM(J490:J503)</f>
        <v>7555035.3400000008</v>
      </c>
      <c r="K504" s="106">
        <f>SUM(K490:K503)</f>
        <v>9626251.4199999999</v>
      </c>
      <c r="L504" s="106">
        <f>SUM(L490:L503)</f>
        <v>26094158.240000002</v>
      </c>
      <c r="M504" s="106">
        <f>SUM(M490:M503)</f>
        <v>21376956.069999997</v>
      </c>
      <c r="N504" s="104">
        <v>13</v>
      </c>
      <c r="O504" s="104">
        <v>13</v>
      </c>
      <c r="P504" s="104">
        <f>N504-O504</f>
        <v>0</v>
      </c>
      <c r="Q504" s="107">
        <f t="shared" si="17"/>
        <v>4717202.1700000055</v>
      </c>
      <c r="R504" s="108">
        <f>L504/H504</f>
        <v>753.62189862815887</v>
      </c>
    </row>
    <row r="505" spans="1:18" ht="24.6" customHeight="1" x14ac:dyDescent="0.7">
      <c r="A505" s="97">
        <v>1</v>
      </c>
      <c r="B505" s="98" t="s">
        <v>46</v>
      </c>
      <c r="C505" s="98" t="s">
        <v>371</v>
      </c>
      <c r="D505" s="98" t="s">
        <v>88</v>
      </c>
      <c r="E505" s="98" t="s">
        <v>372</v>
      </c>
      <c r="F505" s="98" t="s">
        <v>196</v>
      </c>
      <c r="G505" s="98" t="s">
        <v>373</v>
      </c>
      <c r="H505" s="99"/>
      <c r="I505" s="97"/>
      <c r="J505" s="100"/>
      <c r="K505" s="101"/>
      <c r="L505" s="102"/>
      <c r="M505" s="102"/>
      <c r="N505" s="98"/>
      <c r="O505" s="98"/>
      <c r="P505" s="98"/>
    </row>
    <row r="506" spans="1:18" ht="24.6" customHeight="1" x14ac:dyDescent="0.7">
      <c r="A506" s="97">
        <v>2</v>
      </c>
      <c r="B506" s="98" t="s">
        <v>46</v>
      </c>
      <c r="C506" s="98" t="s">
        <v>371</v>
      </c>
      <c r="D506" s="98" t="s">
        <v>88</v>
      </c>
      <c r="E506" s="98" t="s">
        <v>372</v>
      </c>
      <c r="F506" s="98" t="s">
        <v>166</v>
      </c>
      <c r="G506" s="98" t="s">
        <v>729</v>
      </c>
      <c r="H506" s="99">
        <v>1271</v>
      </c>
      <c r="I506" s="97">
        <v>1</v>
      </c>
      <c r="J506" s="100">
        <f>'เลย '!F65</f>
        <v>714942.51</v>
      </c>
      <c r="K506" s="101">
        <f>SUM('เลย '!AO65)</f>
        <v>747465.17</v>
      </c>
      <c r="L506" s="102">
        <f>'เลย '!AP65</f>
        <v>1196707.93</v>
      </c>
      <c r="M506" s="102">
        <f>'เลย '!AQ65</f>
        <v>940790.47</v>
      </c>
      <c r="N506" s="98"/>
      <c r="O506" s="98"/>
      <c r="P506" s="98"/>
      <c r="Q506" s="90">
        <f t="shared" si="17"/>
        <v>255917.45999999996</v>
      </c>
      <c r="R506" s="91">
        <f t="shared" si="18"/>
        <v>941.54833202202985</v>
      </c>
    </row>
    <row r="507" spans="1:18" ht="24.6" customHeight="1" x14ac:dyDescent="0.7">
      <c r="A507" s="97">
        <v>3</v>
      </c>
      <c r="B507" s="98" t="s">
        <v>46</v>
      </c>
      <c r="C507" s="98" t="s">
        <v>371</v>
      </c>
      <c r="D507" s="98" t="s">
        <v>88</v>
      </c>
      <c r="E507" s="98" t="s">
        <v>372</v>
      </c>
      <c r="F507" s="98" t="s">
        <v>166</v>
      </c>
      <c r="G507" s="98" t="s">
        <v>730</v>
      </c>
      <c r="H507" s="99">
        <v>1365</v>
      </c>
      <c r="I507" s="97">
        <v>1</v>
      </c>
      <c r="J507" s="100">
        <f>'เลย '!F66</f>
        <v>675418.69</v>
      </c>
      <c r="K507" s="101">
        <f>SUM('เลย '!AO66)</f>
        <v>691951.64999999991</v>
      </c>
      <c r="L507" s="102">
        <f>'เลย '!AP66</f>
        <v>1710618.88</v>
      </c>
      <c r="M507" s="102">
        <f>'เลย '!AQ66</f>
        <v>1444394.94</v>
      </c>
      <c r="N507" s="98"/>
      <c r="O507" s="98"/>
      <c r="P507" s="98"/>
      <c r="Q507" s="90">
        <f t="shared" si="17"/>
        <v>266223.93999999994</v>
      </c>
      <c r="R507" s="91">
        <f t="shared" si="18"/>
        <v>1253.2006446886446</v>
      </c>
    </row>
    <row r="508" spans="1:18" ht="24.6" customHeight="1" x14ac:dyDescent="0.7">
      <c r="A508" s="97">
        <v>4</v>
      </c>
      <c r="B508" s="98" t="s">
        <v>46</v>
      </c>
      <c r="C508" s="98" t="s">
        <v>371</v>
      </c>
      <c r="D508" s="98" t="s">
        <v>88</v>
      </c>
      <c r="E508" s="98" t="s">
        <v>372</v>
      </c>
      <c r="F508" s="98" t="s">
        <v>166</v>
      </c>
      <c r="G508" s="98" t="s">
        <v>731</v>
      </c>
      <c r="H508" s="99">
        <v>2637</v>
      </c>
      <c r="I508" s="97">
        <v>2</v>
      </c>
      <c r="J508" s="100">
        <f>'เลย '!F67</f>
        <v>782713.58</v>
      </c>
      <c r="K508" s="101">
        <f>SUM('เลย '!AO67)</f>
        <v>857315.02999999991</v>
      </c>
      <c r="L508" s="102">
        <f>'เลย '!AP67</f>
        <v>2034495.03</v>
      </c>
      <c r="M508" s="102">
        <f>'เลย '!AQ67</f>
        <v>1710424.14</v>
      </c>
      <c r="N508" s="98"/>
      <c r="O508" s="98"/>
      <c r="P508" s="98"/>
      <c r="Q508" s="90">
        <f t="shared" si="17"/>
        <v>324070.89000000013</v>
      </c>
      <c r="R508" s="91">
        <f t="shared" si="18"/>
        <v>771.51878270762234</v>
      </c>
    </row>
    <row r="509" spans="1:18" ht="24.6" customHeight="1" x14ac:dyDescent="0.7">
      <c r="A509" s="97">
        <v>5</v>
      </c>
      <c r="B509" s="98" t="s">
        <v>46</v>
      </c>
      <c r="C509" s="98" t="s">
        <v>371</v>
      </c>
      <c r="D509" s="98" t="s">
        <v>88</v>
      </c>
      <c r="E509" s="98" t="s">
        <v>372</v>
      </c>
      <c r="F509" s="98" t="s">
        <v>166</v>
      </c>
      <c r="G509" s="98" t="s">
        <v>732</v>
      </c>
      <c r="H509" s="99">
        <v>1170</v>
      </c>
      <c r="I509" s="97">
        <v>1</v>
      </c>
      <c r="J509" s="100">
        <f>'เลย '!F68</f>
        <v>617593.12</v>
      </c>
      <c r="K509" s="101">
        <f>SUM('เลย '!AO68)</f>
        <v>654964.12</v>
      </c>
      <c r="L509" s="102">
        <f>'เลย '!AP68</f>
        <v>2063530.52</v>
      </c>
      <c r="M509" s="102">
        <f>'เลย '!AQ68</f>
        <v>1828535.94</v>
      </c>
      <c r="N509" s="98"/>
      <c r="O509" s="98"/>
      <c r="P509" s="98"/>
      <c r="Q509" s="90">
        <f t="shared" si="17"/>
        <v>234994.58000000007</v>
      </c>
      <c r="R509" s="91">
        <f t="shared" si="18"/>
        <v>1763.7012991452991</v>
      </c>
    </row>
    <row r="510" spans="1:18" ht="24.6" customHeight="1" x14ac:dyDescent="0.7">
      <c r="A510" s="97">
        <v>6</v>
      </c>
      <c r="B510" s="98" t="s">
        <v>46</v>
      </c>
      <c r="C510" s="98" t="s">
        <v>371</v>
      </c>
      <c r="D510" s="98" t="s">
        <v>88</v>
      </c>
      <c r="E510" s="98" t="s">
        <v>372</v>
      </c>
      <c r="F510" s="98" t="s">
        <v>166</v>
      </c>
      <c r="G510" s="98" t="s">
        <v>733</v>
      </c>
      <c r="H510" s="99">
        <v>892</v>
      </c>
      <c r="I510" s="97">
        <v>1</v>
      </c>
      <c r="J510" s="100">
        <f>'เลย '!F69</f>
        <v>486149.4</v>
      </c>
      <c r="K510" s="101">
        <f>SUM('เลย '!AO69)</f>
        <v>496034.73000000004</v>
      </c>
      <c r="L510" s="102">
        <f>'เลย '!AP69</f>
        <v>1352344.03</v>
      </c>
      <c r="M510" s="102">
        <f>'เลย '!AQ69</f>
        <v>1311693.6499999999</v>
      </c>
      <c r="N510" s="98"/>
      <c r="O510" s="98"/>
      <c r="P510" s="98"/>
      <c r="Q510" s="90">
        <f t="shared" si="17"/>
        <v>40650.380000000121</v>
      </c>
      <c r="R510" s="91">
        <f t="shared" si="18"/>
        <v>1516.0807511210762</v>
      </c>
    </row>
    <row r="511" spans="1:18" s="109" customFormat="1" ht="24.6" customHeight="1" x14ac:dyDescent="0.7">
      <c r="A511" s="103">
        <v>6</v>
      </c>
      <c r="B511" s="104" t="s">
        <v>46</v>
      </c>
      <c r="C511" s="104"/>
      <c r="D511" s="104"/>
      <c r="E511" s="104" t="s">
        <v>63</v>
      </c>
      <c r="F511" s="104"/>
      <c r="G511" s="104" t="s">
        <v>374</v>
      </c>
      <c r="H511" s="110">
        <f>SUM(H505:H510)</f>
        <v>7335</v>
      </c>
      <c r="I511" s="103"/>
      <c r="J511" s="106">
        <f>SUM(J505:J510)</f>
        <v>3276817.3</v>
      </c>
      <c r="K511" s="106">
        <f>SUM(K505:K510)</f>
        <v>3447730.6999999997</v>
      </c>
      <c r="L511" s="106">
        <f>SUM(L505:L510)</f>
        <v>8357696.3899999997</v>
      </c>
      <c r="M511" s="106">
        <f>SUM(M505:M510)</f>
        <v>7235839.1400000006</v>
      </c>
      <c r="N511" s="104">
        <v>5</v>
      </c>
      <c r="O511" s="104">
        <v>5</v>
      </c>
      <c r="P511" s="104">
        <f>N511-O511</f>
        <v>0</v>
      </c>
      <c r="Q511" s="107">
        <f t="shared" si="17"/>
        <v>1121857.2499999991</v>
      </c>
      <c r="R511" s="108">
        <f>L511/H511</f>
        <v>1139.4269107021132</v>
      </c>
    </row>
    <row r="512" spans="1:18" ht="24.6" customHeight="1" x14ac:dyDescent="0.7">
      <c r="A512" s="97">
        <v>1</v>
      </c>
      <c r="B512" s="98" t="s">
        <v>46</v>
      </c>
      <c r="C512" s="98" t="s">
        <v>375</v>
      </c>
      <c r="D512" s="98" t="s">
        <v>95</v>
      </c>
      <c r="E512" s="98" t="s">
        <v>376</v>
      </c>
      <c r="F512" s="98" t="s">
        <v>196</v>
      </c>
      <c r="G512" s="98" t="s">
        <v>377</v>
      </c>
      <c r="H512" s="99"/>
      <c r="I512" s="97"/>
      <c r="J512" s="100"/>
      <c r="K512" s="101"/>
      <c r="L512" s="102"/>
      <c r="M512" s="102"/>
      <c r="N512" s="98"/>
      <c r="O512" s="98"/>
      <c r="P512" s="98"/>
    </row>
    <row r="513" spans="1:18" ht="24.6" customHeight="1" x14ac:dyDescent="0.7">
      <c r="A513" s="97">
        <v>2</v>
      </c>
      <c r="B513" s="98" t="s">
        <v>46</v>
      </c>
      <c r="C513" s="98" t="s">
        <v>375</v>
      </c>
      <c r="D513" s="98" t="s">
        <v>95</v>
      </c>
      <c r="E513" s="98" t="s">
        <v>376</v>
      </c>
      <c r="F513" s="98" t="s">
        <v>166</v>
      </c>
      <c r="G513" s="98" t="s">
        <v>734</v>
      </c>
      <c r="H513" s="99">
        <v>2178</v>
      </c>
      <c r="I513" s="97">
        <v>2</v>
      </c>
      <c r="J513" s="100">
        <f>'เลย '!F70</f>
        <v>211113.38</v>
      </c>
      <c r="K513" s="101">
        <f>SUM('เลย '!AO70)</f>
        <v>387419.99</v>
      </c>
      <c r="L513" s="102">
        <f>'เลย '!AP70</f>
        <v>2734366.2800000003</v>
      </c>
      <c r="M513" s="102">
        <f>'เลย '!AQ70</f>
        <v>2272806.41</v>
      </c>
      <c r="N513" s="98"/>
      <c r="O513" s="98"/>
      <c r="P513" s="98"/>
      <c r="Q513" s="90">
        <f t="shared" si="17"/>
        <v>461559.87000000011</v>
      </c>
      <c r="R513" s="91">
        <f t="shared" si="18"/>
        <v>1255.4482460973372</v>
      </c>
    </row>
    <row r="514" spans="1:18" ht="24.6" customHeight="1" x14ac:dyDescent="0.7">
      <c r="A514" s="97">
        <v>3</v>
      </c>
      <c r="B514" s="98" t="s">
        <v>46</v>
      </c>
      <c r="C514" s="98" t="s">
        <v>375</v>
      </c>
      <c r="D514" s="98" t="s">
        <v>95</v>
      </c>
      <c r="E514" s="98" t="s">
        <v>376</v>
      </c>
      <c r="F514" s="98" t="s">
        <v>166</v>
      </c>
      <c r="G514" s="98" t="s">
        <v>735</v>
      </c>
      <c r="H514" s="99">
        <v>3937</v>
      </c>
      <c r="I514" s="97">
        <v>3</v>
      </c>
      <c r="J514" s="100">
        <f>'เลย '!F71</f>
        <v>441525.12</v>
      </c>
      <c r="K514" s="101">
        <f>SUM('เลย '!AO71)</f>
        <v>564985.04</v>
      </c>
      <c r="L514" s="102">
        <f>'เลย '!AP71</f>
        <v>3204370.45</v>
      </c>
      <c r="M514" s="102">
        <f>'เลย '!AQ71</f>
        <v>2649450.4700000002</v>
      </c>
      <c r="N514" s="98"/>
      <c r="O514" s="98"/>
      <c r="P514" s="98"/>
      <c r="Q514" s="90">
        <f t="shared" si="17"/>
        <v>554919.98</v>
      </c>
      <c r="R514" s="91">
        <f t="shared" si="18"/>
        <v>813.91172212344429</v>
      </c>
    </row>
    <row r="515" spans="1:18" ht="24.6" customHeight="1" x14ac:dyDescent="0.7">
      <c r="A515" s="97">
        <v>4</v>
      </c>
      <c r="B515" s="98" t="s">
        <v>46</v>
      </c>
      <c r="C515" s="98" t="s">
        <v>375</v>
      </c>
      <c r="D515" s="98" t="s">
        <v>95</v>
      </c>
      <c r="E515" s="98" t="s">
        <v>376</v>
      </c>
      <c r="F515" s="98" t="s">
        <v>166</v>
      </c>
      <c r="G515" s="98" t="s">
        <v>736</v>
      </c>
      <c r="H515" s="99">
        <v>1575</v>
      </c>
      <c r="I515" s="97">
        <v>2</v>
      </c>
      <c r="J515" s="100">
        <f>'เลย '!F72</f>
        <v>294043.76</v>
      </c>
      <c r="K515" s="101">
        <f>SUM('เลย '!AO72)</f>
        <v>370868.76</v>
      </c>
      <c r="L515" s="102">
        <f>'เลย '!AP72</f>
        <v>1618977.25</v>
      </c>
      <c r="M515" s="102">
        <f>'เลย '!AQ72</f>
        <v>1261477.9100000001</v>
      </c>
      <c r="N515" s="98"/>
      <c r="O515" s="98"/>
      <c r="P515" s="98"/>
      <c r="Q515" s="90">
        <f t="shared" si="17"/>
        <v>357499.33999999985</v>
      </c>
      <c r="R515" s="91">
        <f t="shared" si="18"/>
        <v>1027.9220634920634</v>
      </c>
    </row>
    <row r="516" spans="1:18" ht="24.6" customHeight="1" x14ac:dyDescent="0.7">
      <c r="A516" s="97">
        <v>5</v>
      </c>
      <c r="B516" s="98" t="s">
        <v>46</v>
      </c>
      <c r="C516" s="98" t="s">
        <v>375</v>
      </c>
      <c r="D516" s="98" t="s">
        <v>95</v>
      </c>
      <c r="E516" s="98" t="s">
        <v>376</v>
      </c>
      <c r="F516" s="98" t="s">
        <v>166</v>
      </c>
      <c r="G516" s="98" t="s">
        <v>737</v>
      </c>
      <c r="H516" s="99">
        <v>1425</v>
      </c>
      <c r="I516" s="97">
        <v>1</v>
      </c>
      <c r="J516" s="100">
        <f>'เลย '!F73</f>
        <v>369757.21</v>
      </c>
      <c r="K516" s="101">
        <f>SUM('เลย '!AO73)</f>
        <v>411031.63</v>
      </c>
      <c r="L516" s="102">
        <f>'เลย '!AP73</f>
        <v>1876544.35</v>
      </c>
      <c r="M516" s="102">
        <f>'เลย '!AQ73</f>
        <v>1503231.25</v>
      </c>
      <c r="N516" s="98"/>
      <c r="O516" s="98"/>
      <c r="P516" s="98"/>
      <c r="Q516" s="90">
        <f t="shared" si="17"/>
        <v>373313.10000000009</v>
      </c>
      <c r="R516" s="91">
        <f t="shared" si="18"/>
        <v>1316.8732280701754</v>
      </c>
    </row>
    <row r="517" spans="1:18" ht="24.6" customHeight="1" x14ac:dyDescent="0.7">
      <c r="A517" s="97">
        <v>6</v>
      </c>
      <c r="B517" s="98" t="s">
        <v>46</v>
      </c>
      <c r="C517" s="98" t="s">
        <v>375</v>
      </c>
      <c r="D517" s="98" t="s">
        <v>95</v>
      </c>
      <c r="E517" s="98" t="s">
        <v>376</v>
      </c>
      <c r="F517" s="98" t="s">
        <v>166</v>
      </c>
      <c r="G517" s="98" t="s">
        <v>738</v>
      </c>
      <c r="H517" s="99">
        <v>1893</v>
      </c>
      <c r="I517" s="97">
        <v>2</v>
      </c>
      <c r="J517" s="100">
        <f>'เลย '!F74</f>
        <v>100517.67</v>
      </c>
      <c r="K517" s="101">
        <f>SUM('เลย '!AO74)</f>
        <v>204889.69</v>
      </c>
      <c r="L517" s="102">
        <f>'เลย '!AP74</f>
        <v>1981945.6</v>
      </c>
      <c r="M517" s="102">
        <f>'เลย '!AQ74</f>
        <v>1604182.83</v>
      </c>
      <c r="N517" s="98"/>
      <c r="O517" s="98"/>
      <c r="P517" s="98"/>
      <c r="Q517" s="90">
        <f t="shared" si="17"/>
        <v>377762.77</v>
      </c>
      <c r="R517" s="91">
        <f t="shared" si="18"/>
        <v>1046.9865821447438</v>
      </c>
    </row>
    <row r="518" spans="1:18" ht="24.6" customHeight="1" x14ac:dyDescent="0.7">
      <c r="A518" s="97">
        <v>7</v>
      </c>
      <c r="B518" s="98" t="s">
        <v>46</v>
      </c>
      <c r="C518" s="98" t="s">
        <v>375</v>
      </c>
      <c r="D518" s="98" t="s">
        <v>95</v>
      </c>
      <c r="E518" s="98" t="s">
        <v>376</v>
      </c>
      <c r="F518" s="98" t="s">
        <v>166</v>
      </c>
      <c r="G518" s="98" t="s">
        <v>739</v>
      </c>
      <c r="H518" s="99">
        <v>2527</v>
      </c>
      <c r="I518" s="97">
        <v>2</v>
      </c>
      <c r="J518" s="100">
        <f>'เลย '!F75</f>
        <v>653977.80000000005</v>
      </c>
      <c r="K518" s="101">
        <f>SUM('เลย '!AO75)</f>
        <v>578975.16</v>
      </c>
      <c r="L518" s="102">
        <f>'เลย '!AP75</f>
        <v>2701487.91</v>
      </c>
      <c r="M518" s="102">
        <f>'เลย '!AQ75</f>
        <v>2211277.0499999998</v>
      </c>
      <c r="N518" s="98"/>
      <c r="O518" s="98"/>
      <c r="P518" s="98"/>
      <c r="Q518" s="90">
        <f t="shared" ref="Q518:Q581" si="19">L518-M518</f>
        <v>490210.86000000034</v>
      </c>
      <c r="R518" s="91">
        <f t="shared" ref="R518:R580" si="20">L518/H518</f>
        <v>1069.0494301543333</v>
      </c>
    </row>
    <row r="519" spans="1:18" s="109" customFormat="1" ht="24.6" customHeight="1" x14ac:dyDescent="0.7">
      <c r="A519" s="103">
        <v>7</v>
      </c>
      <c r="B519" s="104" t="s">
        <v>46</v>
      </c>
      <c r="C519" s="104"/>
      <c r="D519" s="104"/>
      <c r="E519" s="104" t="s">
        <v>63</v>
      </c>
      <c r="F519" s="104"/>
      <c r="G519" s="104" t="s">
        <v>378</v>
      </c>
      <c r="H519" s="110">
        <f>SUM(H512:H518)</f>
        <v>13535</v>
      </c>
      <c r="I519" s="103"/>
      <c r="J519" s="106">
        <f>SUM(J512:J518)</f>
        <v>2070934.94</v>
      </c>
      <c r="K519" s="106">
        <f>SUM(K512:K518)</f>
        <v>2518170.27</v>
      </c>
      <c r="L519" s="106">
        <f>SUM(L512:L518)</f>
        <v>14117691.84</v>
      </c>
      <c r="M519" s="106">
        <f>SUM(M512:M518)</f>
        <v>11502425.920000002</v>
      </c>
      <c r="N519" s="104">
        <v>6</v>
      </c>
      <c r="O519" s="104">
        <v>6</v>
      </c>
      <c r="P519" s="104">
        <f>N519-O519</f>
        <v>0</v>
      </c>
      <c r="Q519" s="107">
        <f t="shared" si="19"/>
        <v>2615265.9199999981</v>
      </c>
      <c r="R519" s="108">
        <f>L519/H519</f>
        <v>1043.0507454746953</v>
      </c>
    </row>
    <row r="520" spans="1:18" ht="24.6" customHeight="1" x14ac:dyDescent="0.7">
      <c r="A520" s="97">
        <v>1</v>
      </c>
      <c r="B520" s="98" t="s">
        <v>46</v>
      </c>
      <c r="C520" s="98" t="s">
        <v>379</v>
      </c>
      <c r="D520" s="98" t="s">
        <v>102</v>
      </c>
      <c r="E520" s="98" t="s">
        <v>380</v>
      </c>
      <c r="F520" s="98" t="s">
        <v>196</v>
      </c>
      <c r="G520" s="98" t="s">
        <v>381</v>
      </c>
      <c r="H520" s="99"/>
      <c r="I520" s="97"/>
      <c r="J520" s="100"/>
      <c r="K520" s="101"/>
      <c r="L520" s="102"/>
      <c r="M520" s="102"/>
      <c r="N520" s="98"/>
      <c r="O520" s="98"/>
      <c r="P520" s="98"/>
    </row>
    <row r="521" spans="1:18" ht="24.6" customHeight="1" x14ac:dyDescent="0.7">
      <c r="A521" s="97">
        <v>2</v>
      </c>
      <c r="B521" s="98" t="s">
        <v>46</v>
      </c>
      <c r="C521" s="98" t="s">
        <v>379</v>
      </c>
      <c r="D521" s="98" t="s">
        <v>102</v>
      </c>
      <c r="E521" s="98" t="s">
        <v>380</v>
      </c>
      <c r="F521" s="98" t="s">
        <v>166</v>
      </c>
      <c r="G521" s="98" t="s">
        <v>740</v>
      </c>
      <c r="H521" s="99">
        <v>1798</v>
      </c>
      <c r="I521" s="97">
        <v>2</v>
      </c>
      <c r="J521" s="100">
        <f>'เลย '!F76</f>
        <v>327415.96999999997</v>
      </c>
      <c r="K521" s="101">
        <f>SUM('เลย '!AO76)</f>
        <v>340976.62</v>
      </c>
      <c r="L521" s="102">
        <f>'เลย '!AP76</f>
        <v>946940.02</v>
      </c>
      <c r="M521" s="102">
        <f>'เลย '!AQ76</f>
        <v>841211.75</v>
      </c>
      <c r="N521" s="98"/>
      <c r="O521" s="98"/>
      <c r="P521" s="98"/>
      <c r="Q521" s="90">
        <f t="shared" si="19"/>
        <v>105728.27000000002</v>
      </c>
      <c r="R521" s="91">
        <f t="shared" si="20"/>
        <v>526.66296996662959</v>
      </c>
    </row>
    <row r="522" spans="1:18" ht="24.6" customHeight="1" x14ac:dyDescent="0.7">
      <c r="A522" s="97">
        <v>3</v>
      </c>
      <c r="B522" s="98" t="s">
        <v>46</v>
      </c>
      <c r="C522" s="98" t="s">
        <v>379</v>
      </c>
      <c r="D522" s="98" t="s">
        <v>102</v>
      </c>
      <c r="E522" s="98" t="s">
        <v>380</v>
      </c>
      <c r="F522" s="98" t="s">
        <v>166</v>
      </c>
      <c r="G522" s="98" t="s">
        <v>741</v>
      </c>
      <c r="H522" s="99">
        <v>2341</v>
      </c>
      <c r="I522" s="97">
        <v>2</v>
      </c>
      <c r="J522" s="100">
        <f>'เลย '!F77</f>
        <v>943501.44</v>
      </c>
      <c r="K522" s="101">
        <f>SUM('เลย '!AO77)</f>
        <v>1223606.3499999999</v>
      </c>
      <c r="L522" s="102">
        <f>'เลย '!AP77</f>
        <v>3079092.5300000003</v>
      </c>
      <c r="M522" s="102">
        <f>'เลย '!AQ77</f>
        <v>2429400.11</v>
      </c>
      <c r="N522" s="98"/>
      <c r="O522" s="98"/>
      <c r="P522" s="98"/>
      <c r="Q522" s="90">
        <f t="shared" si="19"/>
        <v>649692.42000000039</v>
      </c>
      <c r="R522" s="91">
        <f t="shared" si="20"/>
        <v>1315.2894190516874</v>
      </c>
    </row>
    <row r="523" spans="1:18" ht="24.6" customHeight="1" x14ac:dyDescent="0.7">
      <c r="A523" s="97">
        <v>4</v>
      </c>
      <c r="B523" s="98" t="s">
        <v>46</v>
      </c>
      <c r="C523" s="98" t="s">
        <v>379</v>
      </c>
      <c r="D523" s="98" t="s">
        <v>102</v>
      </c>
      <c r="E523" s="98" t="s">
        <v>380</v>
      </c>
      <c r="F523" s="98" t="s">
        <v>166</v>
      </c>
      <c r="G523" s="98" t="s">
        <v>742</v>
      </c>
      <c r="H523" s="99">
        <v>2890</v>
      </c>
      <c r="I523" s="97">
        <v>2</v>
      </c>
      <c r="J523" s="100">
        <f>'เลย '!F78</f>
        <v>418014.64</v>
      </c>
      <c r="K523" s="101">
        <f>SUM('เลย '!AO78)</f>
        <v>405636.82</v>
      </c>
      <c r="L523" s="102">
        <f>'เลย '!AP78</f>
        <v>1894120.0099999998</v>
      </c>
      <c r="M523" s="102">
        <f>'เลย '!AQ78</f>
        <v>1606979.14</v>
      </c>
      <c r="N523" s="98"/>
      <c r="O523" s="98"/>
      <c r="P523" s="98"/>
      <c r="Q523" s="90">
        <f t="shared" si="19"/>
        <v>287140.86999999988</v>
      </c>
      <c r="R523" s="91">
        <f t="shared" si="20"/>
        <v>655.40484775086497</v>
      </c>
    </row>
    <row r="524" spans="1:18" ht="24.6" customHeight="1" x14ac:dyDescent="0.7">
      <c r="A524" s="97">
        <v>5</v>
      </c>
      <c r="B524" s="98" t="s">
        <v>46</v>
      </c>
      <c r="C524" s="98" t="s">
        <v>379</v>
      </c>
      <c r="D524" s="98" t="s">
        <v>102</v>
      </c>
      <c r="E524" s="98" t="s">
        <v>380</v>
      </c>
      <c r="F524" s="98" t="s">
        <v>166</v>
      </c>
      <c r="G524" s="98" t="s">
        <v>743</v>
      </c>
      <c r="H524" s="99">
        <v>2426</v>
      </c>
      <c r="I524" s="97">
        <v>2</v>
      </c>
      <c r="J524" s="100">
        <f>'เลย '!F79</f>
        <v>741616.25</v>
      </c>
      <c r="K524" s="101">
        <f>SUM('เลย '!AO79)</f>
        <v>766614.95</v>
      </c>
      <c r="L524" s="102">
        <f>'เลย '!AP79</f>
        <v>1623628.79</v>
      </c>
      <c r="M524" s="102">
        <f>'เลย '!AQ79</f>
        <v>1627776.21</v>
      </c>
      <c r="N524" s="98"/>
      <c r="O524" s="98"/>
      <c r="P524" s="98"/>
      <c r="Q524" s="90">
        <f t="shared" si="19"/>
        <v>-4147.4199999999255</v>
      </c>
      <c r="R524" s="91">
        <f t="shared" si="20"/>
        <v>669.26166117065134</v>
      </c>
    </row>
    <row r="525" spans="1:18" ht="24.6" customHeight="1" x14ac:dyDescent="0.7">
      <c r="A525" s="97">
        <v>6</v>
      </c>
      <c r="B525" s="98" t="s">
        <v>46</v>
      </c>
      <c r="C525" s="98" t="s">
        <v>379</v>
      </c>
      <c r="D525" s="98" t="s">
        <v>102</v>
      </c>
      <c r="E525" s="98" t="s">
        <v>380</v>
      </c>
      <c r="F525" s="98" t="s">
        <v>166</v>
      </c>
      <c r="G525" s="98" t="s">
        <v>744</v>
      </c>
      <c r="H525" s="99">
        <v>4213</v>
      </c>
      <c r="I525" s="97">
        <v>3</v>
      </c>
      <c r="J525" s="100">
        <f>'เลย '!F80</f>
        <v>957220.69</v>
      </c>
      <c r="K525" s="101">
        <f>SUM('เลย '!AO80)</f>
        <v>1010090.71</v>
      </c>
      <c r="L525" s="102">
        <f>'เลย '!AP80</f>
        <v>631605.96</v>
      </c>
      <c r="M525" s="102">
        <f>'เลย '!AQ80</f>
        <v>415743.13</v>
      </c>
      <c r="N525" s="98"/>
      <c r="O525" s="98"/>
      <c r="P525" s="98"/>
      <c r="Q525" s="90">
        <f t="shared" si="19"/>
        <v>215862.82999999996</v>
      </c>
      <c r="R525" s="91">
        <f t="shared" si="20"/>
        <v>149.91833847614527</v>
      </c>
    </row>
    <row r="526" spans="1:18" ht="24.6" customHeight="1" x14ac:dyDescent="0.7">
      <c r="A526" s="97">
        <v>7</v>
      </c>
      <c r="B526" s="98" t="s">
        <v>46</v>
      </c>
      <c r="C526" s="98" t="s">
        <v>379</v>
      </c>
      <c r="D526" s="98" t="s">
        <v>102</v>
      </c>
      <c r="E526" s="98" t="s">
        <v>380</v>
      </c>
      <c r="F526" s="98" t="s">
        <v>166</v>
      </c>
      <c r="G526" s="98" t="s">
        <v>745</v>
      </c>
      <c r="H526" s="99">
        <v>2664</v>
      </c>
      <c r="I526" s="97">
        <v>2</v>
      </c>
      <c r="J526" s="100">
        <f>'เลย '!F81</f>
        <v>898668.71</v>
      </c>
      <c r="K526" s="101">
        <f>SUM('เลย '!AO81)</f>
        <v>1014679.9099999999</v>
      </c>
      <c r="L526" s="102">
        <f>'เลย '!AP81</f>
        <v>1807345.46</v>
      </c>
      <c r="M526" s="102">
        <f>'เลย '!AQ81</f>
        <v>1529014.0699999998</v>
      </c>
      <c r="N526" s="98"/>
      <c r="O526" s="98"/>
      <c r="P526" s="98"/>
      <c r="Q526" s="90">
        <f t="shared" si="19"/>
        <v>278331.39000000013</v>
      </c>
      <c r="R526" s="91">
        <f t="shared" si="20"/>
        <v>678.43298048048041</v>
      </c>
    </row>
    <row r="527" spans="1:18" ht="24.6" customHeight="1" x14ac:dyDescent="0.7">
      <c r="A527" s="97">
        <v>8</v>
      </c>
      <c r="B527" s="98" t="s">
        <v>46</v>
      </c>
      <c r="C527" s="98" t="s">
        <v>379</v>
      </c>
      <c r="D527" s="98" t="s">
        <v>102</v>
      </c>
      <c r="E527" s="98" t="s">
        <v>380</v>
      </c>
      <c r="F527" s="98" t="s">
        <v>166</v>
      </c>
      <c r="G527" s="98" t="s">
        <v>746</v>
      </c>
      <c r="H527" s="99">
        <v>642</v>
      </c>
      <c r="I527" s="97">
        <v>1</v>
      </c>
      <c r="J527" s="100">
        <f>'เลย '!F82</f>
        <v>327842.75</v>
      </c>
      <c r="K527" s="101">
        <f>SUM('เลย '!AO82)</f>
        <v>370594.01999999996</v>
      </c>
      <c r="L527" s="102">
        <f>'เลย '!AP82</f>
        <v>1051526.6099999999</v>
      </c>
      <c r="M527" s="102">
        <f>'เลย '!AQ82</f>
        <v>1102166.03</v>
      </c>
      <c r="N527" s="98"/>
      <c r="O527" s="98"/>
      <c r="P527" s="98"/>
      <c r="Q527" s="90">
        <f t="shared" si="19"/>
        <v>-50639.420000000158</v>
      </c>
      <c r="R527" s="91">
        <f t="shared" si="20"/>
        <v>1637.8919158878502</v>
      </c>
    </row>
    <row r="528" spans="1:18" ht="24.6" customHeight="1" x14ac:dyDescent="0.7">
      <c r="A528" s="97">
        <v>9</v>
      </c>
      <c r="B528" s="98" t="s">
        <v>46</v>
      </c>
      <c r="C528" s="98" t="s">
        <v>379</v>
      </c>
      <c r="D528" s="98" t="s">
        <v>102</v>
      </c>
      <c r="E528" s="98" t="s">
        <v>380</v>
      </c>
      <c r="F528" s="98" t="s">
        <v>166</v>
      </c>
      <c r="G528" s="98" t="s">
        <v>747</v>
      </c>
      <c r="H528" s="99">
        <v>701</v>
      </c>
      <c r="I528" s="97">
        <v>1</v>
      </c>
      <c r="J528" s="100">
        <f>'เลย '!F83</f>
        <v>689920.89</v>
      </c>
      <c r="K528" s="101">
        <f>SUM('เลย '!AO83)</f>
        <v>819855.84</v>
      </c>
      <c r="L528" s="102">
        <f>'เลย '!AP83</f>
        <v>916434.47</v>
      </c>
      <c r="M528" s="102">
        <f>'เลย '!AQ83</f>
        <v>656338.99</v>
      </c>
      <c r="N528" s="98"/>
      <c r="O528" s="98"/>
      <c r="P528" s="98"/>
      <c r="Q528" s="90">
        <f t="shared" si="19"/>
        <v>260095.47999999998</v>
      </c>
      <c r="R528" s="91">
        <f t="shared" si="20"/>
        <v>1307.3244935805992</v>
      </c>
    </row>
    <row r="529" spans="1:18" ht="24.6" customHeight="1" x14ac:dyDescent="0.7">
      <c r="A529" s="97">
        <v>10</v>
      </c>
      <c r="B529" s="98" t="s">
        <v>46</v>
      </c>
      <c r="C529" s="98" t="s">
        <v>379</v>
      </c>
      <c r="D529" s="98" t="s">
        <v>102</v>
      </c>
      <c r="E529" s="98" t="s">
        <v>380</v>
      </c>
      <c r="F529" s="98" t="s">
        <v>166</v>
      </c>
      <c r="G529" s="98" t="s">
        <v>748</v>
      </c>
      <c r="H529" s="99">
        <v>803</v>
      </c>
      <c r="I529" s="97">
        <v>1</v>
      </c>
      <c r="J529" s="100">
        <f>'เลย '!F84</f>
        <v>512253.69</v>
      </c>
      <c r="K529" s="101">
        <f>SUM('เลย '!AO84)</f>
        <v>561828.98</v>
      </c>
      <c r="L529" s="102">
        <f>'เลย '!AP84</f>
        <v>1335682.55</v>
      </c>
      <c r="M529" s="102">
        <f>'เลย '!AQ84</f>
        <v>1101597.79</v>
      </c>
      <c r="N529" s="98"/>
      <c r="O529" s="98"/>
      <c r="P529" s="98"/>
      <c r="Q529" s="90">
        <f t="shared" si="19"/>
        <v>234084.76</v>
      </c>
      <c r="R529" s="91">
        <f t="shared" si="20"/>
        <v>1663.3655666251557</v>
      </c>
    </row>
    <row r="530" spans="1:18" s="109" customFormat="1" ht="24.6" customHeight="1" x14ac:dyDescent="0.7">
      <c r="A530" s="103">
        <v>8</v>
      </c>
      <c r="B530" s="104" t="s">
        <v>46</v>
      </c>
      <c r="C530" s="104"/>
      <c r="D530" s="104"/>
      <c r="E530" s="104" t="s">
        <v>63</v>
      </c>
      <c r="F530" s="104"/>
      <c r="G530" s="104" t="s">
        <v>382</v>
      </c>
      <c r="H530" s="110">
        <f>SUM(H521:H529)</f>
        <v>18478</v>
      </c>
      <c r="I530" s="103"/>
      <c r="J530" s="106">
        <f>SUM(J520:J529)</f>
        <v>5816455.0299999993</v>
      </c>
      <c r="K530" s="106">
        <f>SUM(K520:K529)</f>
        <v>6513884.1999999993</v>
      </c>
      <c r="L530" s="106">
        <f>SUM(L520:L529)</f>
        <v>13286376.4</v>
      </c>
      <c r="M530" s="106">
        <f>SUM(M520:M529)</f>
        <v>11310227.219999999</v>
      </c>
      <c r="N530" s="104">
        <v>9</v>
      </c>
      <c r="O530" s="104">
        <v>9</v>
      </c>
      <c r="P530" s="104">
        <f>N530-O530</f>
        <v>0</v>
      </c>
      <c r="Q530" s="107">
        <f t="shared" si="19"/>
        <v>1976149.1800000016</v>
      </c>
      <c r="R530" s="108">
        <f>L530/H530</f>
        <v>719.0375798246564</v>
      </c>
    </row>
    <row r="531" spans="1:18" ht="24.6" customHeight="1" x14ac:dyDescent="0.7">
      <c r="A531" s="97">
        <v>1</v>
      </c>
      <c r="B531" s="98" t="s">
        <v>46</v>
      </c>
      <c r="C531" s="98" t="s">
        <v>383</v>
      </c>
      <c r="D531" s="98" t="s">
        <v>109</v>
      </c>
      <c r="E531" s="98" t="s">
        <v>384</v>
      </c>
      <c r="F531" s="98" t="s">
        <v>196</v>
      </c>
      <c r="G531" s="98" t="s">
        <v>385</v>
      </c>
      <c r="H531" s="99"/>
      <c r="I531" s="97"/>
      <c r="J531" s="100"/>
      <c r="K531" s="101"/>
      <c r="L531" s="102"/>
      <c r="M531" s="102"/>
      <c r="N531" s="98"/>
      <c r="O531" s="98"/>
      <c r="P531" s="98"/>
    </row>
    <row r="532" spans="1:18" ht="24.6" customHeight="1" x14ac:dyDescent="0.7">
      <c r="A532" s="97">
        <v>2</v>
      </c>
      <c r="B532" s="98" t="s">
        <v>46</v>
      </c>
      <c r="C532" s="98" t="s">
        <v>383</v>
      </c>
      <c r="D532" s="98" t="s">
        <v>109</v>
      </c>
      <c r="E532" s="98" t="s">
        <v>384</v>
      </c>
      <c r="F532" s="98" t="s">
        <v>166</v>
      </c>
      <c r="G532" s="98" t="s">
        <v>749</v>
      </c>
      <c r="H532" s="99">
        <v>3708</v>
      </c>
      <c r="I532" s="97">
        <v>3</v>
      </c>
      <c r="J532" s="100">
        <f>'เลย '!F85</f>
        <v>645251.31999999995</v>
      </c>
      <c r="K532" s="101">
        <f>SUM('เลย '!AO85)</f>
        <v>745660.48</v>
      </c>
      <c r="L532" s="102">
        <f>'เลย '!AP85</f>
        <v>1788541.51</v>
      </c>
      <c r="M532" s="102">
        <f>'เลย '!AQ85</f>
        <v>1469359.8800000001</v>
      </c>
      <c r="N532" s="98"/>
      <c r="O532" s="98"/>
      <c r="P532" s="98"/>
      <c r="Q532" s="90">
        <f t="shared" si="19"/>
        <v>319181.62999999989</v>
      </c>
      <c r="R532" s="91">
        <f t="shared" si="20"/>
        <v>482.34668554476809</v>
      </c>
    </row>
    <row r="533" spans="1:18" ht="24.6" customHeight="1" x14ac:dyDescent="0.7">
      <c r="A533" s="97">
        <v>3</v>
      </c>
      <c r="B533" s="98" t="s">
        <v>46</v>
      </c>
      <c r="C533" s="98" t="s">
        <v>383</v>
      </c>
      <c r="D533" s="98" t="s">
        <v>109</v>
      </c>
      <c r="E533" s="98" t="s">
        <v>384</v>
      </c>
      <c r="F533" s="98" t="s">
        <v>166</v>
      </c>
      <c r="G533" s="98" t="s">
        <v>750</v>
      </c>
      <c r="H533" s="99">
        <v>7673</v>
      </c>
      <c r="I533" s="97">
        <v>5</v>
      </c>
      <c r="J533" s="100">
        <f>'เลย '!F86</f>
        <v>861918.94</v>
      </c>
      <c r="K533" s="101">
        <f>SUM('เลย '!AO86)</f>
        <v>939657.91999999993</v>
      </c>
      <c r="L533" s="102">
        <f>'เลย '!AP86</f>
        <v>2317645.8199999998</v>
      </c>
      <c r="M533" s="102">
        <f>'เลย '!AQ86</f>
        <v>2145585.94</v>
      </c>
      <c r="N533" s="98"/>
      <c r="O533" s="98"/>
      <c r="P533" s="98"/>
      <c r="Q533" s="90">
        <f t="shared" si="19"/>
        <v>172059.87999999989</v>
      </c>
      <c r="R533" s="91">
        <f t="shared" si="20"/>
        <v>302.05210738954776</v>
      </c>
    </row>
    <row r="534" spans="1:18" ht="24.6" customHeight="1" x14ac:dyDescent="0.7">
      <c r="A534" s="97">
        <v>4</v>
      </c>
      <c r="B534" s="98" t="s">
        <v>46</v>
      </c>
      <c r="C534" s="98" t="s">
        <v>383</v>
      </c>
      <c r="D534" s="98" t="s">
        <v>109</v>
      </c>
      <c r="E534" s="98" t="s">
        <v>384</v>
      </c>
      <c r="F534" s="98" t="s">
        <v>166</v>
      </c>
      <c r="G534" s="98" t="s">
        <v>751</v>
      </c>
      <c r="H534" s="99">
        <v>6916</v>
      </c>
      <c r="I534" s="97">
        <v>5</v>
      </c>
      <c r="J534" s="100">
        <f>'เลย '!F87</f>
        <v>1475510.37</v>
      </c>
      <c r="K534" s="101">
        <f>SUM('เลย '!AO87)</f>
        <v>1802831.57</v>
      </c>
      <c r="L534" s="102">
        <f>'เลย '!AP87</f>
        <v>3191579.76</v>
      </c>
      <c r="M534" s="102">
        <f>'เลย '!AQ87</f>
        <v>2452421.3199999998</v>
      </c>
      <c r="N534" s="98"/>
      <c r="O534" s="98"/>
      <c r="P534" s="98"/>
      <c r="Q534" s="90">
        <f t="shared" si="19"/>
        <v>739158.44</v>
      </c>
      <c r="R534" s="91">
        <f t="shared" si="20"/>
        <v>461.47769809138225</v>
      </c>
    </row>
    <row r="535" spans="1:18" ht="24.6" customHeight="1" x14ac:dyDescent="0.7">
      <c r="A535" s="97">
        <v>5</v>
      </c>
      <c r="B535" s="98" t="s">
        <v>46</v>
      </c>
      <c r="C535" s="98" t="s">
        <v>383</v>
      </c>
      <c r="D535" s="98" t="s">
        <v>109</v>
      </c>
      <c r="E535" s="98" t="s">
        <v>384</v>
      </c>
      <c r="F535" s="98" t="s">
        <v>166</v>
      </c>
      <c r="G535" s="98" t="s">
        <v>752</v>
      </c>
      <c r="H535" s="99">
        <v>4950</v>
      </c>
      <c r="I535" s="97">
        <v>4</v>
      </c>
      <c r="J535" s="100">
        <f>'เลย '!F88</f>
        <v>921139.23</v>
      </c>
      <c r="K535" s="101">
        <f>SUM('เลย '!AO88)</f>
        <v>1005728.1799999999</v>
      </c>
      <c r="L535" s="102">
        <f>'เลย '!AP88</f>
        <v>2531842.7799999998</v>
      </c>
      <c r="M535" s="102">
        <f>'เลย '!AQ88</f>
        <v>2030424.23</v>
      </c>
      <c r="N535" s="98"/>
      <c r="O535" s="98"/>
      <c r="P535" s="98"/>
      <c r="Q535" s="90">
        <f t="shared" si="19"/>
        <v>501418.54999999981</v>
      </c>
      <c r="R535" s="91">
        <f t="shared" si="20"/>
        <v>511.48338989898986</v>
      </c>
    </row>
    <row r="536" spans="1:18" ht="24.6" customHeight="1" x14ac:dyDescent="0.7">
      <c r="A536" s="97">
        <v>6</v>
      </c>
      <c r="B536" s="98" t="s">
        <v>46</v>
      </c>
      <c r="C536" s="98" t="s">
        <v>383</v>
      </c>
      <c r="D536" s="98" t="s">
        <v>109</v>
      </c>
      <c r="E536" s="98" t="s">
        <v>384</v>
      </c>
      <c r="F536" s="98" t="s">
        <v>166</v>
      </c>
      <c r="G536" s="98" t="s">
        <v>753</v>
      </c>
      <c r="H536" s="99">
        <v>3876</v>
      </c>
      <c r="I536" s="97">
        <v>3</v>
      </c>
      <c r="J536" s="100">
        <f>'เลย '!F89</f>
        <v>582108.93000000005</v>
      </c>
      <c r="K536" s="101">
        <f>SUM('เลย '!AO89)</f>
        <v>1215297.3299999998</v>
      </c>
      <c r="L536" s="102">
        <f>'เลย '!AP89</f>
        <v>2095141.22</v>
      </c>
      <c r="M536" s="102">
        <f>'เลย '!AQ89</f>
        <v>1795687.5499999998</v>
      </c>
      <c r="N536" s="98"/>
      <c r="O536" s="98"/>
      <c r="P536" s="98"/>
      <c r="Q536" s="90">
        <f t="shared" si="19"/>
        <v>299453.67000000016</v>
      </c>
      <c r="R536" s="91">
        <f t="shared" si="20"/>
        <v>540.54211042311658</v>
      </c>
    </row>
    <row r="537" spans="1:18" ht="24.6" customHeight="1" x14ac:dyDescent="0.7">
      <c r="A537" s="97">
        <v>7</v>
      </c>
      <c r="B537" s="98" t="s">
        <v>46</v>
      </c>
      <c r="C537" s="98" t="s">
        <v>383</v>
      </c>
      <c r="D537" s="98" t="s">
        <v>109</v>
      </c>
      <c r="E537" s="98" t="s">
        <v>384</v>
      </c>
      <c r="F537" s="98" t="s">
        <v>166</v>
      </c>
      <c r="G537" s="98" t="s">
        <v>754</v>
      </c>
      <c r="H537" s="99">
        <v>1854</v>
      </c>
      <c r="I537" s="97">
        <v>2</v>
      </c>
      <c r="J537" s="100">
        <f>'เลย '!F90</f>
        <v>414160.06</v>
      </c>
      <c r="K537" s="101">
        <f>SUM('เลย '!AO90)</f>
        <v>751898.22</v>
      </c>
      <c r="L537" s="102">
        <f>'เลย '!AP90</f>
        <v>1171142.1000000001</v>
      </c>
      <c r="M537" s="102">
        <f>'เลย '!AQ90</f>
        <v>643416.40999999992</v>
      </c>
      <c r="N537" s="98"/>
      <c r="O537" s="98"/>
      <c r="P537" s="98"/>
      <c r="Q537" s="90">
        <f t="shared" si="19"/>
        <v>527725.69000000018</v>
      </c>
      <c r="R537" s="91">
        <f t="shared" si="20"/>
        <v>631.68398058252433</v>
      </c>
    </row>
    <row r="538" spans="1:18" ht="24.6" customHeight="1" x14ac:dyDescent="0.7">
      <c r="A538" s="97">
        <v>8</v>
      </c>
      <c r="B538" s="98" t="s">
        <v>46</v>
      </c>
      <c r="C538" s="98" t="s">
        <v>383</v>
      </c>
      <c r="D538" s="98" t="s">
        <v>109</v>
      </c>
      <c r="E538" s="98" t="s">
        <v>384</v>
      </c>
      <c r="F538" s="98" t="s">
        <v>166</v>
      </c>
      <c r="G538" s="98" t="s">
        <v>755</v>
      </c>
      <c r="H538" s="99">
        <v>6037</v>
      </c>
      <c r="I538" s="97">
        <v>5</v>
      </c>
      <c r="J538" s="100">
        <f>'เลย '!F91</f>
        <v>671491.11</v>
      </c>
      <c r="K538" s="101">
        <f>SUM('เลย '!AO91)</f>
        <v>1533287.44</v>
      </c>
      <c r="L538" s="102">
        <f>'เลย '!AP91</f>
        <v>3797523.97</v>
      </c>
      <c r="M538" s="102">
        <f>'เลย '!AQ91</f>
        <v>2926893.36</v>
      </c>
      <c r="N538" s="98"/>
      <c r="O538" s="98"/>
      <c r="P538" s="98"/>
      <c r="Q538" s="90">
        <f t="shared" si="19"/>
        <v>870630.61000000034</v>
      </c>
      <c r="R538" s="91">
        <f t="shared" si="20"/>
        <v>629.04157197283428</v>
      </c>
    </row>
    <row r="539" spans="1:18" ht="24.6" customHeight="1" x14ac:dyDescent="0.7">
      <c r="A539" s="97">
        <v>9</v>
      </c>
      <c r="B539" s="98" t="s">
        <v>46</v>
      </c>
      <c r="C539" s="98" t="s">
        <v>383</v>
      </c>
      <c r="D539" s="98" t="s">
        <v>109</v>
      </c>
      <c r="E539" s="98" t="s">
        <v>384</v>
      </c>
      <c r="F539" s="98" t="s">
        <v>166</v>
      </c>
      <c r="G539" s="98" t="s">
        <v>756</v>
      </c>
      <c r="H539" s="99">
        <v>1678</v>
      </c>
      <c r="I539" s="97">
        <v>2</v>
      </c>
      <c r="J539" s="100">
        <f>'เลย '!F92</f>
        <v>550816.59</v>
      </c>
      <c r="K539" s="101">
        <f>SUM('เลย '!AO92)</f>
        <v>619672.59</v>
      </c>
      <c r="L539" s="102">
        <f>'เลย '!AP92</f>
        <v>2325540.7999999998</v>
      </c>
      <c r="M539" s="102">
        <f>'เลย '!AQ92</f>
        <v>2076794.44</v>
      </c>
      <c r="N539" s="98"/>
      <c r="O539" s="98"/>
      <c r="P539" s="98"/>
      <c r="Q539" s="90">
        <f t="shared" si="19"/>
        <v>248746.35999999987</v>
      </c>
      <c r="R539" s="91">
        <f t="shared" si="20"/>
        <v>1385.9003575685338</v>
      </c>
    </row>
    <row r="540" spans="1:18" ht="24.6" customHeight="1" x14ac:dyDescent="0.7">
      <c r="A540" s="97">
        <v>10</v>
      </c>
      <c r="B540" s="98" t="s">
        <v>46</v>
      </c>
      <c r="C540" s="98" t="s">
        <v>383</v>
      </c>
      <c r="D540" s="98" t="s">
        <v>109</v>
      </c>
      <c r="E540" s="98" t="s">
        <v>384</v>
      </c>
      <c r="F540" s="98" t="s">
        <v>166</v>
      </c>
      <c r="G540" s="98" t="s">
        <v>757</v>
      </c>
      <c r="H540" s="99">
        <v>3501</v>
      </c>
      <c r="I540" s="97">
        <v>3</v>
      </c>
      <c r="J540" s="100">
        <f>'เลย '!F93</f>
        <v>563277.81999999995</v>
      </c>
      <c r="K540" s="101">
        <f>SUM('เลย '!AO93)</f>
        <v>813067.05999999994</v>
      </c>
      <c r="L540" s="102">
        <f>'เลย '!AP93</f>
        <v>914477.24000000011</v>
      </c>
      <c r="M540" s="102">
        <f>'เลย '!AQ93</f>
        <v>882015.01</v>
      </c>
      <c r="N540" s="98"/>
      <c r="O540" s="98"/>
      <c r="P540" s="98"/>
      <c r="Q540" s="90">
        <f t="shared" si="19"/>
        <v>32462.230000000098</v>
      </c>
      <c r="R540" s="91">
        <f t="shared" si="20"/>
        <v>261.20458154812911</v>
      </c>
    </row>
    <row r="541" spans="1:18" ht="24.6" customHeight="1" x14ac:dyDescent="0.7">
      <c r="A541" s="97">
        <v>11</v>
      </c>
      <c r="B541" s="98" t="s">
        <v>46</v>
      </c>
      <c r="C541" s="98" t="s">
        <v>383</v>
      </c>
      <c r="D541" s="98" t="s">
        <v>109</v>
      </c>
      <c r="E541" s="98" t="s">
        <v>384</v>
      </c>
      <c r="F541" s="98" t="s">
        <v>166</v>
      </c>
      <c r="G541" s="98" t="s">
        <v>758</v>
      </c>
      <c r="H541" s="99">
        <v>3131</v>
      </c>
      <c r="I541" s="97">
        <v>3</v>
      </c>
      <c r="J541" s="100">
        <f>'เลย '!F94</f>
        <v>300241.52</v>
      </c>
      <c r="K541" s="101">
        <f>SUM('เลย '!AO94)</f>
        <v>495944.97000000003</v>
      </c>
      <c r="L541" s="102">
        <f>'เลย '!AP94</f>
        <v>2213856.9900000002</v>
      </c>
      <c r="M541" s="102">
        <f>'เลย '!AQ94</f>
        <v>1894107.6400000001</v>
      </c>
      <c r="N541" s="98"/>
      <c r="O541" s="98"/>
      <c r="P541" s="98"/>
      <c r="Q541" s="90">
        <f t="shared" si="19"/>
        <v>319749.35000000009</v>
      </c>
      <c r="R541" s="91">
        <f t="shared" si="20"/>
        <v>707.07664963270531</v>
      </c>
    </row>
    <row r="542" spans="1:18" ht="24.6" customHeight="1" x14ac:dyDescent="0.7">
      <c r="A542" s="97">
        <v>12</v>
      </c>
      <c r="B542" s="98" t="s">
        <v>46</v>
      </c>
      <c r="C542" s="98" t="s">
        <v>383</v>
      </c>
      <c r="D542" s="98" t="s">
        <v>109</v>
      </c>
      <c r="E542" s="98" t="s">
        <v>384</v>
      </c>
      <c r="F542" s="98" t="s">
        <v>166</v>
      </c>
      <c r="G542" s="98" t="s">
        <v>759</v>
      </c>
      <c r="H542" s="99">
        <v>3078</v>
      </c>
      <c r="I542" s="97">
        <v>3</v>
      </c>
      <c r="J542" s="100">
        <f>'เลย '!F95</f>
        <v>478829.28</v>
      </c>
      <c r="K542" s="101">
        <f>SUM('เลย '!AO95)</f>
        <v>490450.44000000006</v>
      </c>
      <c r="L542" s="102">
        <f>'เลย '!AP95</f>
        <v>1849687.63</v>
      </c>
      <c r="M542" s="102">
        <f>'เลย '!AQ95</f>
        <v>1750086.69</v>
      </c>
      <c r="N542" s="98"/>
      <c r="O542" s="98"/>
      <c r="P542" s="98"/>
      <c r="Q542" s="90">
        <f t="shared" si="19"/>
        <v>99600.939999999944</v>
      </c>
      <c r="R542" s="91">
        <f t="shared" si="20"/>
        <v>600.93815139701098</v>
      </c>
    </row>
    <row r="543" spans="1:18" ht="24.6" customHeight="1" x14ac:dyDescent="0.7">
      <c r="A543" s="97">
        <v>13</v>
      </c>
      <c r="B543" s="98" t="s">
        <v>46</v>
      </c>
      <c r="C543" s="98" t="s">
        <v>383</v>
      </c>
      <c r="D543" s="98" t="s">
        <v>109</v>
      </c>
      <c r="E543" s="98" t="s">
        <v>384</v>
      </c>
      <c r="F543" s="98" t="s">
        <v>166</v>
      </c>
      <c r="G543" s="98" t="s">
        <v>760</v>
      </c>
      <c r="H543" s="99">
        <v>4356</v>
      </c>
      <c r="I543" s="97">
        <v>3</v>
      </c>
      <c r="J543" s="100">
        <f>'เลย '!F96</f>
        <v>449169.02</v>
      </c>
      <c r="K543" s="101">
        <f>SUM('เลย '!AO96)</f>
        <v>523814.18000000005</v>
      </c>
      <c r="L543" s="102">
        <f>'เลย '!AP96</f>
        <v>1377377.6199999999</v>
      </c>
      <c r="M543" s="102">
        <f>'เลย '!AQ96</f>
        <v>1196797.71</v>
      </c>
      <c r="N543" s="98"/>
      <c r="O543" s="98"/>
      <c r="P543" s="98"/>
      <c r="Q543" s="90">
        <f t="shared" si="19"/>
        <v>180579.90999999992</v>
      </c>
      <c r="R543" s="91">
        <f t="shared" si="20"/>
        <v>316.2023921028466</v>
      </c>
    </row>
    <row r="544" spans="1:18" ht="24.6" customHeight="1" x14ac:dyDescent="0.7">
      <c r="A544" s="97">
        <v>14</v>
      </c>
      <c r="B544" s="98" t="s">
        <v>46</v>
      </c>
      <c r="C544" s="98" t="s">
        <v>383</v>
      </c>
      <c r="D544" s="98" t="s">
        <v>109</v>
      </c>
      <c r="E544" s="98" t="s">
        <v>384</v>
      </c>
      <c r="F544" s="98" t="s">
        <v>166</v>
      </c>
      <c r="G544" s="98" t="s">
        <v>761</v>
      </c>
      <c r="H544" s="99">
        <v>5580</v>
      </c>
      <c r="I544" s="97">
        <v>4</v>
      </c>
      <c r="J544" s="100">
        <f>'เลย '!F97</f>
        <v>186779.43</v>
      </c>
      <c r="K544" s="101">
        <f>SUM('เลย '!AO97)</f>
        <v>194746.25</v>
      </c>
      <c r="L544" s="102">
        <f>'เลย '!AP97</f>
        <v>1955027.42</v>
      </c>
      <c r="M544" s="102">
        <f>'เลย '!AQ97</f>
        <v>1122896.45</v>
      </c>
      <c r="N544" s="98"/>
      <c r="O544" s="98"/>
      <c r="P544" s="98"/>
      <c r="Q544" s="90">
        <f t="shared" si="19"/>
        <v>832130.97</v>
      </c>
      <c r="R544" s="91">
        <f t="shared" si="20"/>
        <v>350.36333691756272</v>
      </c>
    </row>
    <row r="545" spans="1:18" ht="24.6" customHeight="1" x14ac:dyDescent="0.7">
      <c r="A545" s="97">
        <v>15</v>
      </c>
      <c r="B545" s="98" t="s">
        <v>46</v>
      </c>
      <c r="C545" s="98" t="s">
        <v>383</v>
      </c>
      <c r="D545" s="98" t="s">
        <v>109</v>
      </c>
      <c r="E545" s="98" t="s">
        <v>384</v>
      </c>
      <c r="F545" s="98" t="s">
        <v>166</v>
      </c>
      <c r="G545" s="98" t="s">
        <v>762</v>
      </c>
      <c r="H545" s="99">
        <v>4092</v>
      </c>
      <c r="I545" s="97">
        <v>3</v>
      </c>
      <c r="J545" s="100">
        <f>'เลย '!F98</f>
        <v>717483.03</v>
      </c>
      <c r="K545" s="101">
        <f>SUM('เลย '!AO98)</f>
        <v>849378.74</v>
      </c>
      <c r="L545" s="102">
        <f>'เลย '!AP98</f>
        <v>2147163.67</v>
      </c>
      <c r="M545" s="102">
        <f>'เลย '!AQ98</f>
        <v>1505433.79</v>
      </c>
      <c r="N545" s="98"/>
      <c r="O545" s="98"/>
      <c r="P545" s="98"/>
      <c r="Q545" s="90">
        <f t="shared" si="19"/>
        <v>641729.87999999989</v>
      </c>
      <c r="R545" s="91">
        <f t="shared" si="20"/>
        <v>524.72230449657866</v>
      </c>
    </row>
    <row r="546" spans="1:18" ht="24.6" customHeight="1" x14ac:dyDescent="0.7">
      <c r="A546" s="97">
        <v>16</v>
      </c>
      <c r="B546" s="98" t="s">
        <v>46</v>
      </c>
      <c r="C546" s="98" t="s">
        <v>383</v>
      </c>
      <c r="D546" s="98" t="s">
        <v>109</v>
      </c>
      <c r="E546" s="98" t="s">
        <v>384</v>
      </c>
      <c r="F546" s="98" t="s">
        <v>166</v>
      </c>
      <c r="G546" s="98" t="s">
        <v>763</v>
      </c>
      <c r="H546" s="99">
        <v>5915</v>
      </c>
      <c r="I546" s="97">
        <v>4</v>
      </c>
      <c r="J546" s="100">
        <f>'เลย '!F99</f>
        <v>548046.07999999996</v>
      </c>
      <c r="K546" s="101">
        <f>SUM('เลย '!AO99)</f>
        <v>695781.25</v>
      </c>
      <c r="L546" s="102">
        <f>'เลย '!AP99</f>
        <v>4023340.83</v>
      </c>
      <c r="M546" s="102">
        <f>'เลย '!AQ99</f>
        <v>4162700.44</v>
      </c>
      <c r="N546" s="98"/>
      <c r="O546" s="98"/>
      <c r="P546" s="98"/>
      <c r="Q546" s="90">
        <f t="shared" si="19"/>
        <v>-139359.60999999987</v>
      </c>
      <c r="R546" s="91">
        <f t="shared" si="20"/>
        <v>680.19287066779373</v>
      </c>
    </row>
    <row r="547" spans="1:18" ht="24.6" customHeight="1" x14ac:dyDescent="0.7">
      <c r="A547" s="97">
        <v>17</v>
      </c>
      <c r="B547" s="98" t="s">
        <v>46</v>
      </c>
      <c r="C547" s="98" t="s">
        <v>383</v>
      </c>
      <c r="D547" s="98" t="s">
        <v>109</v>
      </c>
      <c r="E547" s="98" t="s">
        <v>384</v>
      </c>
      <c r="F547" s="98" t="s">
        <v>166</v>
      </c>
      <c r="G547" s="98" t="s">
        <v>764</v>
      </c>
      <c r="H547" s="99">
        <v>3232</v>
      </c>
      <c r="I547" s="97">
        <v>3</v>
      </c>
      <c r="J547" s="100">
        <f>'เลย '!F100</f>
        <v>267671.24</v>
      </c>
      <c r="K547" s="101">
        <f>SUM('เลย '!AO100)</f>
        <v>399676.51</v>
      </c>
      <c r="L547" s="102">
        <f>'เลย '!AP100</f>
        <v>1028490.38</v>
      </c>
      <c r="M547" s="102">
        <f>'เลย '!AQ100</f>
        <v>667678.36</v>
      </c>
      <c r="N547" s="98"/>
      <c r="O547" s="98"/>
      <c r="P547" s="98"/>
      <c r="Q547" s="90">
        <f t="shared" si="19"/>
        <v>360812.02</v>
      </c>
      <c r="R547" s="91">
        <f t="shared" si="20"/>
        <v>318.22103341584159</v>
      </c>
    </row>
    <row r="548" spans="1:18" ht="24.6" customHeight="1" x14ac:dyDescent="0.7">
      <c r="A548" s="97">
        <v>18</v>
      </c>
      <c r="B548" s="98" t="s">
        <v>46</v>
      </c>
      <c r="C548" s="98" t="s">
        <v>383</v>
      </c>
      <c r="D548" s="98" t="s">
        <v>109</v>
      </c>
      <c r="E548" s="98" t="s">
        <v>384</v>
      </c>
      <c r="F548" s="98" t="s">
        <v>166</v>
      </c>
      <c r="G548" s="98" t="s">
        <v>765</v>
      </c>
      <c r="H548" s="99">
        <v>4642</v>
      </c>
      <c r="I548" s="97">
        <v>4</v>
      </c>
      <c r="J548" s="100">
        <f>'เลย '!F101</f>
        <v>485331.51</v>
      </c>
      <c r="K548" s="101">
        <f>SUM('เลย '!AO101)</f>
        <v>602104.69999999995</v>
      </c>
      <c r="L548" s="102">
        <f>'เลย '!AP101</f>
        <v>2849372.01</v>
      </c>
      <c r="M548" s="102">
        <f>'เลย '!AQ101</f>
        <v>2147486.2000000002</v>
      </c>
      <c r="N548" s="98"/>
      <c r="O548" s="98"/>
      <c r="P548" s="98"/>
      <c r="Q548" s="90">
        <f t="shared" si="19"/>
        <v>701885.80999999959</v>
      </c>
      <c r="R548" s="91">
        <f t="shared" si="20"/>
        <v>613.8242158552348</v>
      </c>
    </row>
    <row r="549" spans="1:18" s="109" customFormat="1" ht="24.6" customHeight="1" x14ac:dyDescent="0.7">
      <c r="A549" s="103">
        <v>9</v>
      </c>
      <c r="B549" s="104" t="s">
        <v>46</v>
      </c>
      <c r="C549" s="104"/>
      <c r="D549" s="104"/>
      <c r="E549" s="104" t="s">
        <v>63</v>
      </c>
      <c r="F549" s="104"/>
      <c r="G549" s="104" t="s">
        <v>386</v>
      </c>
      <c r="H549" s="110">
        <f>SUM(H531:H548)</f>
        <v>74219</v>
      </c>
      <c r="I549" s="103"/>
      <c r="J549" s="106">
        <f>SUM(J531:J548)</f>
        <v>10119225.48</v>
      </c>
      <c r="K549" s="106">
        <f>SUM(K531:K548)</f>
        <v>13678997.829999998</v>
      </c>
      <c r="L549" s="106">
        <f>SUM(L531:L548)</f>
        <v>37577751.75</v>
      </c>
      <c r="M549" s="106">
        <f>SUM(M531:M548)</f>
        <v>30869785.420000002</v>
      </c>
      <c r="N549" s="104">
        <v>17</v>
      </c>
      <c r="O549" s="104">
        <v>17</v>
      </c>
      <c r="P549" s="104">
        <f>N549-O549</f>
        <v>0</v>
      </c>
      <c r="Q549" s="107">
        <f t="shared" si="19"/>
        <v>6707966.3299999982</v>
      </c>
      <c r="R549" s="108">
        <f>L549/H549</f>
        <v>506.30905495897275</v>
      </c>
    </row>
    <row r="550" spans="1:18" ht="24.6" customHeight="1" x14ac:dyDescent="0.7">
      <c r="A550" s="97">
        <v>1</v>
      </c>
      <c r="B550" s="98" t="s">
        <v>46</v>
      </c>
      <c r="C550" s="98" t="s">
        <v>387</v>
      </c>
      <c r="D550" s="98" t="s">
        <v>114</v>
      </c>
      <c r="E550" s="98" t="s">
        <v>388</v>
      </c>
      <c r="F550" s="98" t="s">
        <v>196</v>
      </c>
      <c r="G550" s="98" t="s">
        <v>389</v>
      </c>
      <c r="H550" s="99"/>
      <c r="I550" s="97"/>
      <c r="J550" s="100"/>
      <c r="K550" s="101"/>
      <c r="L550" s="102"/>
      <c r="M550" s="102"/>
      <c r="N550" s="98"/>
      <c r="O550" s="98"/>
      <c r="P550" s="98"/>
    </row>
    <row r="551" spans="1:18" ht="24.6" customHeight="1" x14ac:dyDescent="0.7">
      <c r="A551" s="97">
        <v>2</v>
      </c>
      <c r="B551" s="98" t="s">
        <v>46</v>
      </c>
      <c r="C551" s="98" t="s">
        <v>387</v>
      </c>
      <c r="D551" s="98" t="s">
        <v>114</v>
      </c>
      <c r="E551" s="98" t="s">
        <v>388</v>
      </c>
      <c r="F551" s="98" t="s">
        <v>166</v>
      </c>
      <c r="G551" s="98" t="s">
        <v>766</v>
      </c>
      <c r="H551" s="99">
        <v>2514</v>
      </c>
      <c r="I551" s="97">
        <v>2</v>
      </c>
      <c r="J551" s="100">
        <f>'เลย '!F102</f>
        <v>1218839.51</v>
      </c>
      <c r="K551" s="101">
        <f>SUM('เลย '!AO102)</f>
        <v>1216026.1200000001</v>
      </c>
      <c r="L551" s="102">
        <f>'เลย '!AP102</f>
        <v>1892733.95</v>
      </c>
      <c r="M551" s="102">
        <f>'เลย '!AQ102</f>
        <v>1691689.76</v>
      </c>
      <c r="N551" s="98"/>
      <c r="O551" s="98"/>
      <c r="P551" s="98"/>
      <c r="Q551" s="90">
        <f t="shared" si="19"/>
        <v>201044.18999999994</v>
      </c>
      <c r="R551" s="91">
        <f t="shared" si="20"/>
        <v>752.87746618933966</v>
      </c>
    </row>
    <row r="552" spans="1:18" ht="24.6" customHeight="1" x14ac:dyDescent="0.7">
      <c r="A552" s="97">
        <v>3</v>
      </c>
      <c r="B552" s="98" t="s">
        <v>46</v>
      </c>
      <c r="C552" s="98" t="s">
        <v>387</v>
      </c>
      <c r="D552" s="98" t="s">
        <v>114</v>
      </c>
      <c r="E552" s="98" t="s">
        <v>388</v>
      </c>
      <c r="F552" s="98" t="s">
        <v>166</v>
      </c>
      <c r="G552" s="98" t="s">
        <v>767</v>
      </c>
      <c r="H552" s="99">
        <v>5396</v>
      </c>
      <c r="I552" s="97">
        <v>4</v>
      </c>
      <c r="J552" s="100">
        <f>'เลย '!F103</f>
        <v>612138.76</v>
      </c>
      <c r="K552" s="101">
        <f>SUM('เลย '!AO103)</f>
        <v>689310.69</v>
      </c>
      <c r="L552" s="102">
        <f>'เลย '!AP103</f>
        <v>2092076.5499999998</v>
      </c>
      <c r="M552" s="102">
        <f>'เลย '!AQ103</f>
        <v>2069270.46</v>
      </c>
      <c r="N552" s="98"/>
      <c r="O552" s="98"/>
      <c r="P552" s="98"/>
      <c r="Q552" s="90">
        <f t="shared" si="19"/>
        <v>22806.089999999851</v>
      </c>
      <c r="R552" s="91">
        <f t="shared" si="20"/>
        <v>387.70877501853221</v>
      </c>
    </row>
    <row r="553" spans="1:18" ht="24.6" customHeight="1" x14ac:dyDescent="0.7">
      <c r="A553" s="97">
        <v>4</v>
      </c>
      <c r="B553" s="98" t="s">
        <v>46</v>
      </c>
      <c r="C553" s="98" t="s">
        <v>387</v>
      </c>
      <c r="D553" s="98" t="s">
        <v>114</v>
      </c>
      <c r="E553" s="98" t="s">
        <v>388</v>
      </c>
      <c r="F553" s="98" t="s">
        <v>166</v>
      </c>
      <c r="G553" s="98" t="s">
        <v>768</v>
      </c>
      <c r="H553" s="99">
        <v>2862</v>
      </c>
      <c r="I553" s="97">
        <v>2</v>
      </c>
      <c r="J553" s="100">
        <f>'เลย '!F104</f>
        <v>72777.759999999995</v>
      </c>
      <c r="K553" s="101">
        <f>SUM('เลย '!AO104)</f>
        <v>174589.22</v>
      </c>
      <c r="L553" s="102">
        <f>'เลย '!AP104</f>
        <v>2191694.73</v>
      </c>
      <c r="M553" s="102">
        <f>'เลย '!AQ104</f>
        <v>2851396.3</v>
      </c>
      <c r="N553" s="98"/>
      <c r="O553" s="98"/>
      <c r="P553" s="98"/>
      <c r="Q553" s="90">
        <f t="shared" si="19"/>
        <v>-659701.56999999983</v>
      </c>
      <c r="R553" s="91">
        <f t="shared" si="20"/>
        <v>765.79131027253663</v>
      </c>
    </row>
    <row r="554" spans="1:18" ht="24.6" customHeight="1" x14ac:dyDescent="0.7">
      <c r="A554" s="97">
        <v>5</v>
      </c>
      <c r="B554" s="98" t="s">
        <v>46</v>
      </c>
      <c r="C554" s="98" t="s">
        <v>387</v>
      </c>
      <c r="D554" s="98" t="s">
        <v>114</v>
      </c>
      <c r="E554" s="98" t="s">
        <v>388</v>
      </c>
      <c r="F554" s="98" t="s">
        <v>166</v>
      </c>
      <c r="G554" s="98" t="s">
        <v>769</v>
      </c>
      <c r="H554" s="99">
        <v>3194</v>
      </c>
      <c r="I554" s="97">
        <v>3</v>
      </c>
      <c r="J554" s="100">
        <f>'เลย '!F105</f>
        <v>262711</v>
      </c>
      <c r="K554" s="230">
        <f>SUM('เลย '!AO105)</f>
        <v>404973.28</v>
      </c>
      <c r="L554" s="102">
        <f>'เลย '!AP105</f>
        <v>1993386.57</v>
      </c>
      <c r="M554" s="102">
        <f>'เลย '!AQ105</f>
        <v>1988479.01</v>
      </c>
      <c r="N554" s="98"/>
      <c r="O554" s="98"/>
      <c r="P554" s="98"/>
      <c r="Q554" s="90">
        <f t="shared" si="19"/>
        <v>4907.5600000000559</v>
      </c>
      <c r="R554" s="91">
        <f t="shared" si="20"/>
        <v>624.10349718221664</v>
      </c>
    </row>
    <row r="555" spans="1:18" ht="24.6" customHeight="1" x14ac:dyDescent="0.7">
      <c r="A555" s="97">
        <v>6</v>
      </c>
      <c r="B555" s="98" t="s">
        <v>46</v>
      </c>
      <c r="C555" s="98" t="s">
        <v>387</v>
      </c>
      <c r="D555" s="98" t="s">
        <v>114</v>
      </c>
      <c r="E555" s="98" t="s">
        <v>388</v>
      </c>
      <c r="F555" s="98" t="s">
        <v>166</v>
      </c>
      <c r="G555" s="98" t="s">
        <v>770</v>
      </c>
      <c r="H555" s="99">
        <v>4181</v>
      </c>
      <c r="I555" s="97">
        <v>3</v>
      </c>
      <c r="J555" s="100">
        <f>'เลย '!F106</f>
        <v>195444.41</v>
      </c>
      <c r="K555" s="101">
        <f>SUM('เลย '!AO106)</f>
        <v>311457.16000000003</v>
      </c>
      <c r="L555" s="102">
        <f>'เลย '!AP106</f>
        <v>1955374.72</v>
      </c>
      <c r="M555" s="102">
        <f>'เลย '!AQ106</f>
        <v>1831616.8900000001</v>
      </c>
      <c r="N555" s="98"/>
      <c r="O555" s="98"/>
      <c r="P555" s="98"/>
      <c r="Q555" s="90">
        <f t="shared" si="19"/>
        <v>123757.82999999984</v>
      </c>
      <c r="R555" s="91">
        <f t="shared" si="20"/>
        <v>467.6811097823487</v>
      </c>
    </row>
    <row r="556" spans="1:18" s="109" customFormat="1" ht="24.6" customHeight="1" x14ac:dyDescent="0.7">
      <c r="A556" s="103">
        <v>10</v>
      </c>
      <c r="B556" s="104" t="s">
        <v>46</v>
      </c>
      <c r="C556" s="104"/>
      <c r="D556" s="104"/>
      <c r="E556" s="104" t="s">
        <v>63</v>
      </c>
      <c r="F556" s="104"/>
      <c r="G556" s="104" t="s">
        <v>390</v>
      </c>
      <c r="H556" s="110">
        <f>SUM(H550:H555)</f>
        <v>18147</v>
      </c>
      <c r="I556" s="103"/>
      <c r="J556" s="106">
        <f>SUM(J550:J555)</f>
        <v>2361911.4400000004</v>
      </c>
      <c r="K556" s="106">
        <f>SUM(K550:K555)</f>
        <v>2796356.47</v>
      </c>
      <c r="L556" s="106">
        <f>SUM(L550:L555)</f>
        <v>10125266.520000001</v>
      </c>
      <c r="M556" s="106">
        <f>SUM(M550:M555)</f>
        <v>10432452.42</v>
      </c>
      <c r="N556" s="104">
        <v>5</v>
      </c>
      <c r="O556" s="104">
        <v>5</v>
      </c>
      <c r="P556" s="104">
        <f>N556-O556</f>
        <v>0</v>
      </c>
      <c r="Q556" s="107">
        <f t="shared" si="19"/>
        <v>-307185.89999999851</v>
      </c>
      <c r="R556" s="108">
        <f>L556/H556</f>
        <v>557.95814845429004</v>
      </c>
    </row>
    <row r="557" spans="1:18" ht="24.6" customHeight="1" x14ac:dyDescent="0.7">
      <c r="A557" s="97">
        <v>1</v>
      </c>
      <c r="B557" s="98" t="s">
        <v>46</v>
      </c>
      <c r="C557" s="98" t="s">
        <v>391</v>
      </c>
      <c r="D557" s="98" t="s">
        <v>119</v>
      </c>
      <c r="E557" s="98" t="s">
        <v>392</v>
      </c>
      <c r="F557" s="98" t="s">
        <v>196</v>
      </c>
      <c r="G557" s="98" t="s">
        <v>393</v>
      </c>
      <c r="H557" s="99"/>
      <c r="I557" s="97"/>
      <c r="J557" s="100"/>
      <c r="K557" s="101"/>
      <c r="L557" s="102"/>
      <c r="M557" s="102"/>
      <c r="N557" s="98"/>
      <c r="O557" s="98"/>
      <c r="P557" s="98"/>
    </row>
    <row r="558" spans="1:18" ht="24.6" customHeight="1" x14ac:dyDescent="0.7">
      <c r="A558" s="97">
        <v>2</v>
      </c>
      <c r="B558" s="98" t="s">
        <v>46</v>
      </c>
      <c r="C558" s="98" t="s">
        <v>391</v>
      </c>
      <c r="D558" s="98" t="s">
        <v>119</v>
      </c>
      <c r="E558" s="98" t="s">
        <v>392</v>
      </c>
      <c r="F558" s="98" t="s">
        <v>166</v>
      </c>
      <c r="G558" s="98" t="s">
        <v>771</v>
      </c>
      <c r="H558" s="99">
        <v>4592</v>
      </c>
      <c r="I558" s="97">
        <v>4</v>
      </c>
      <c r="J558" s="100">
        <f>'เลย '!F107</f>
        <v>951736.88</v>
      </c>
      <c r="K558" s="101">
        <f>SUM('เลย '!AO107)</f>
        <v>1125579.79</v>
      </c>
      <c r="L558" s="102">
        <f>'เลย '!AP107</f>
        <v>3185252.63</v>
      </c>
      <c r="M558" s="102">
        <f>'เลย '!AQ107</f>
        <v>2456192.83</v>
      </c>
      <c r="N558" s="98"/>
      <c r="O558" s="98"/>
      <c r="P558" s="98"/>
      <c r="Q558" s="90">
        <f t="shared" si="19"/>
        <v>729059.79999999981</v>
      </c>
      <c r="R558" s="91">
        <f t="shared" si="20"/>
        <v>693.65257621951218</v>
      </c>
    </row>
    <row r="559" spans="1:18" ht="24.6" customHeight="1" x14ac:dyDescent="0.7">
      <c r="A559" s="97">
        <v>3</v>
      </c>
      <c r="B559" s="98" t="s">
        <v>46</v>
      </c>
      <c r="C559" s="98" t="s">
        <v>391</v>
      </c>
      <c r="D559" s="98" t="s">
        <v>119</v>
      </c>
      <c r="E559" s="98" t="s">
        <v>392</v>
      </c>
      <c r="F559" s="98" t="s">
        <v>166</v>
      </c>
      <c r="G559" s="98" t="s">
        <v>772</v>
      </c>
      <c r="H559" s="99">
        <v>1410</v>
      </c>
      <c r="I559" s="97">
        <v>1</v>
      </c>
      <c r="J559" s="100">
        <f>'เลย '!F108</f>
        <v>370175.87</v>
      </c>
      <c r="K559" s="101">
        <f>SUM('เลย '!AO108)</f>
        <v>406760.26</v>
      </c>
      <c r="L559" s="102">
        <f>'เลย '!AP108</f>
        <v>1738411.52</v>
      </c>
      <c r="M559" s="102">
        <f>'เลย '!AQ108</f>
        <v>1624835.5299999998</v>
      </c>
      <c r="N559" s="98"/>
      <c r="O559" s="98"/>
      <c r="P559" s="98"/>
      <c r="Q559" s="90">
        <f t="shared" si="19"/>
        <v>113575.99000000022</v>
      </c>
      <c r="R559" s="91">
        <f>L559/H559</f>
        <v>1232.9159716312056</v>
      </c>
    </row>
    <row r="560" spans="1:18" ht="24.6" customHeight="1" x14ac:dyDescent="0.7">
      <c r="A560" s="97">
        <v>4</v>
      </c>
      <c r="B560" s="98" t="s">
        <v>46</v>
      </c>
      <c r="C560" s="98" t="s">
        <v>391</v>
      </c>
      <c r="D560" s="98" t="s">
        <v>119</v>
      </c>
      <c r="E560" s="98" t="s">
        <v>392</v>
      </c>
      <c r="F560" s="98" t="s">
        <v>166</v>
      </c>
      <c r="G560" s="98" t="s">
        <v>773</v>
      </c>
      <c r="H560" s="99">
        <v>4166</v>
      </c>
      <c r="I560" s="97">
        <v>3</v>
      </c>
      <c r="J560" s="100">
        <f>'เลย '!F109</f>
        <v>836366.26</v>
      </c>
      <c r="K560" s="101">
        <f>SUM('เลย '!AO109)</f>
        <v>938937.14999999991</v>
      </c>
      <c r="L560" s="102">
        <f>'เลย '!AP109</f>
        <v>2840721.34</v>
      </c>
      <c r="M560" s="102">
        <f>'เลย '!AQ109</f>
        <v>2483552.3499999996</v>
      </c>
      <c r="N560" s="98"/>
      <c r="O560" s="98"/>
      <c r="P560" s="98"/>
      <c r="Q560" s="90">
        <f t="shared" si="19"/>
        <v>357168.99000000022</v>
      </c>
      <c r="R560" s="91">
        <f t="shared" si="20"/>
        <v>681.8822227556409</v>
      </c>
    </row>
    <row r="561" spans="1:18" ht="24.6" customHeight="1" x14ac:dyDescent="0.7">
      <c r="A561" s="97">
        <v>5</v>
      </c>
      <c r="B561" s="98" t="s">
        <v>46</v>
      </c>
      <c r="C561" s="98" t="s">
        <v>391</v>
      </c>
      <c r="D561" s="98" t="s">
        <v>119</v>
      </c>
      <c r="E561" s="98" t="s">
        <v>392</v>
      </c>
      <c r="F561" s="98" t="s">
        <v>166</v>
      </c>
      <c r="G561" s="98" t="s">
        <v>774</v>
      </c>
      <c r="H561" s="99">
        <v>3743</v>
      </c>
      <c r="I561" s="97">
        <v>3</v>
      </c>
      <c r="J561" s="100">
        <f>'เลย '!F110</f>
        <v>603058.36</v>
      </c>
      <c r="K561" s="101">
        <f>SUM('เลย '!AO110)</f>
        <v>645829.30999999994</v>
      </c>
      <c r="L561" s="102">
        <f>'เลย '!AP110</f>
        <v>2441047.9</v>
      </c>
      <c r="M561" s="102">
        <f>'เลย '!AQ110</f>
        <v>2366933.4500000002</v>
      </c>
      <c r="N561" s="98"/>
      <c r="O561" s="98"/>
      <c r="P561" s="98"/>
      <c r="Q561" s="90">
        <f t="shared" si="19"/>
        <v>74114.449999999721</v>
      </c>
      <c r="R561" s="91">
        <f t="shared" si="20"/>
        <v>652.16347849318731</v>
      </c>
    </row>
    <row r="562" spans="1:18" ht="24.6" customHeight="1" x14ac:dyDescent="0.7">
      <c r="A562" s="97">
        <v>6</v>
      </c>
      <c r="B562" s="98" t="s">
        <v>46</v>
      </c>
      <c r="C562" s="98" t="s">
        <v>391</v>
      </c>
      <c r="D562" s="98" t="s">
        <v>119</v>
      </c>
      <c r="E562" s="98" t="s">
        <v>392</v>
      </c>
      <c r="F562" s="98" t="s">
        <v>166</v>
      </c>
      <c r="G562" s="98" t="s">
        <v>775</v>
      </c>
      <c r="H562" s="99">
        <v>1729</v>
      </c>
      <c r="I562" s="97">
        <v>2</v>
      </c>
      <c r="J562" s="100">
        <f>'เลย '!F111</f>
        <v>312194.82</v>
      </c>
      <c r="K562" s="101">
        <f>SUM('เลย '!AO111)</f>
        <v>359543.59</v>
      </c>
      <c r="L562" s="102">
        <f>'เลย '!AP111</f>
        <v>1242532.21</v>
      </c>
      <c r="M562" s="102">
        <f>'เลย '!AQ111</f>
        <v>1161937.6600000001</v>
      </c>
      <c r="N562" s="98"/>
      <c r="O562" s="98"/>
      <c r="P562" s="98"/>
      <c r="Q562" s="90">
        <f t="shared" si="19"/>
        <v>80594.549999999814</v>
      </c>
      <c r="R562" s="91">
        <f t="shared" si="20"/>
        <v>718.64211104684784</v>
      </c>
    </row>
    <row r="563" spans="1:18" s="109" customFormat="1" ht="24.6" customHeight="1" x14ac:dyDescent="0.7">
      <c r="A563" s="103">
        <v>11</v>
      </c>
      <c r="B563" s="104" t="s">
        <v>46</v>
      </c>
      <c r="C563" s="104"/>
      <c r="D563" s="104"/>
      <c r="E563" s="104" t="s">
        <v>63</v>
      </c>
      <c r="F563" s="104"/>
      <c r="G563" s="104" t="s">
        <v>394</v>
      </c>
      <c r="H563" s="110">
        <f>SUM(H557:H562)</f>
        <v>15640</v>
      </c>
      <c r="I563" s="103"/>
      <c r="J563" s="106">
        <f>SUM(J557:J562)</f>
        <v>3073532.1899999995</v>
      </c>
      <c r="K563" s="106">
        <f>SUM(K557:K562)</f>
        <v>3476650.1</v>
      </c>
      <c r="L563" s="106">
        <f>SUM(L557:L562)</f>
        <v>11447965.600000001</v>
      </c>
      <c r="M563" s="106">
        <f>SUM(M557:M562)</f>
        <v>10093451.82</v>
      </c>
      <c r="N563" s="104">
        <v>5</v>
      </c>
      <c r="O563" s="104">
        <v>5</v>
      </c>
      <c r="P563" s="104">
        <f>N563-O563</f>
        <v>0</v>
      </c>
      <c r="Q563" s="107">
        <f t="shared" si="19"/>
        <v>1354513.7800000012</v>
      </c>
      <c r="R563" s="108">
        <f>L563/H563</f>
        <v>731.9671099744246</v>
      </c>
    </row>
    <row r="564" spans="1:18" ht="24.6" customHeight="1" x14ac:dyDescent="0.7">
      <c r="A564" s="97">
        <v>1</v>
      </c>
      <c r="B564" s="98" t="s">
        <v>46</v>
      </c>
      <c r="C564" s="98" t="s">
        <v>395</v>
      </c>
      <c r="D564" s="98" t="s">
        <v>123</v>
      </c>
      <c r="E564" s="98" t="s">
        <v>396</v>
      </c>
      <c r="F564" s="98" t="s">
        <v>196</v>
      </c>
      <c r="G564" s="98" t="s">
        <v>397</v>
      </c>
      <c r="H564" s="99"/>
      <c r="I564" s="97"/>
      <c r="J564" s="100"/>
      <c r="K564" s="101"/>
      <c r="L564" s="102"/>
      <c r="M564" s="102"/>
      <c r="N564" s="98"/>
      <c r="O564" s="98"/>
      <c r="P564" s="98"/>
    </row>
    <row r="565" spans="1:18" ht="24.6" customHeight="1" x14ac:dyDescent="0.7">
      <c r="A565" s="97">
        <v>2</v>
      </c>
      <c r="B565" s="98" t="s">
        <v>46</v>
      </c>
      <c r="C565" s="98" t="s">
        <v>395</v>
      </c>
      <c r="D565" s="98" t="s">
        <v>123</v>
      </c>
      <c r="E565" s="98" t="s">
        <v>396</v>
      </c>
      <c r="F565" s="98" t="s">
        <v>166</v>
      </c>
      <c r="G565" s="98" t="s">
        <v>776</v>
      </c>
      <c r="H565" s="99">
        <v>5248</v>
      </c>
      <c r="I565" s="97">
        <v>4</v>
      </c>
      <c r="J565" s="100">
        <f>'เลย '!F112</f>
        <v>404466.5</v>
      </c>
      <c r="K565" s="101">
        <f>SUM('เลย '!AO112)</f>
        <v>298200.99</v>
      </c>
      <c r="L565" s="102">
        <f>'เลย '!AP112</f>
        <v>4616702.01</v>
      </c>
      <c r="M565" s="102">
        <f>'เลย '!AQ112</f>
        <v>3689606.3000000003</v>
      </c>
      <c r="N565" s="98"/>
      <c r="O565" s="98"/>
      <c r="P565" s="98"/>
      <c r="Q565" s="90">
        <f t="shared" si="19"/>
        <v>927095.7099999995</v>
      </c>
      <c r="R565" s="91">
        <f t="shared" si="20"/>
        <v>879.70693788109747</v>
      </c>
    </row>
    <row r="566" spans="1:18" ht="24.6" customHeight="1" x14ac:dyDescent="0.7">
      <c r="A566" s="97">
        <v>3</v>
      </c>
      <c r="B566" s="98" t="s">
        <v>46</v>
      </c>
      <c r="C566" s="98" t="s">
        <v>395</v>
      </c>
      <c r="D566" s="98" t="s">
        <v>123</v>
      </c>
      <c r="E566" s="98" t="s">
        <v>396</v>
      </c>
      <c r="F566" s="98" t="s">
        <v>166</v>
      </c>
      <c r="G566" s="98" t="s">
        <v>777</v>
      </c>
      <c r="H566" s="99">
        <v>5149</v>
      </c>
      <c r="I566" s="97">
        <v>4</v>
      </c>
      <c r="J566" s="100">
        <f>'เลย '!F113</f>
        <v>1025233.22</v>
      </c>
      <c r="K566" s="101">
        <f>SUM('เลย '!AO113)</f>
        <v>892451.36</v>
      </c>
      <c r="L566" s="102">
        <f>'เลย '!AP113</f>
        <v>2241274.64</v>
      </c>
      <c r="M566" s="102">
        <f>'เลย '!AQ113</f>
        <v>1055762.6100000001</v>
      </c>
      <c r="N566" s="98"/>
      <c r="O566" s="98"/>
      <c r="P566" s="98"/>
      <c r="Q566" s="90">
        <f t="shared" si="19"/>
        <v>1185512.03</v>
      </c>
      <c r="R566" s="91">
        <f t="shared" si="20"/>
        <v>435.28348028743449</v>
      </c>
    </row>
    <row r="567" spans="1:18" ht="24.6" customHeight="1" x14ac:dyDescent="0.7">
      <c r="A567" s="97">
        <v>4</v>
      </c>
      <c r="B567" s="98" t="s">
        <v>46</v>
      </c>
      <c r="C567" s="98" t="s">
        <v>395</v>
      </c>
      <c r="D567" s="98" t="s">
        <v>123</v>
      </c>
      <c r="E567" s="98" t="s">
        <v>396</v>
      </c>
      <c r="F567" s="98" t="s">
        <v>166</v>
      </c>
      <c r="G567" s="98" t="s">
        <v>778</v>
      </c>
      <c r="H567" s="99">
        <v>2799</v>
      </c>
      <c r="I567" s="97">
        <v>2</v>
      </c>
      <c r="J567" s="100">
        <f>'เลย '!F114</f>
        <v>291884.46000000002</v>
      </c>
      <c r="K567" s="101">
        <f>SUM('เลย '!AO114)</f>
        <v>326507.97000000003</v>
      </c>
      <c r="L567" s="102">
        <f>'เลย '!AP114</f>
        <v>1571822.48</v>
      </c>
      <c r="M567" s="102">
        <f>'เลย '!AQ114</f>
        <v>1563001.51</v>
      </c>
      <c r="N567" s="98"/>
      <c r="O567" s="98"/>
      <c r="P567" s="98"/>
      <c r="Q567" s="90">
        <f t="shared" si="19"/>
        <v>8820.9699999999721</v>
      </c>
      <c r="R567" s="91">
        <f t="shared" si="20"/>
        <v>561.56573061807785</v>
      </c>
    </row>
    <row r="568" spans="1:18" ht="24.6" customHeight="1" x14ac:dyDescent="0.7">
      <c r="A568" s="97">
        <v>5</v>
      </c>
      <c r="B568" s="98" t="s">
        <v>46</v>
      </c>
      <c r="C568" s="98" t="s">
        <v>395</v>
      </c>
      <c r="D568" s="98" t="s">
        <v>123</v>
      </c>
      <c r="E568" s="98" t="s">
        <v>396</v>
      </c>
      <c r="F568" s="98" t="s">
        <v>166</v>
      </c>
      <c r="G568" s="98" t="s">
        <v>779</v>
      </c>
      <c r="H568" s="99">
        <v>4310</v>
      </c>
      <c r="I568" s="97">
        <v>3</v>
      </c>
      <c r="J568" s="100">
        <f>'เลย '!F115</f>
        <v>969096.24</v>
      </c>
      <c r="K568" s="101">
        <f>SUM('เลย '!AO115)</f>
        <v>180312.86</v>
      </c>
      <c r="L568" s="102">
        <f>'เลย '!AP115</f>
        <v>2904659.7800000003</v>
      </c>
      <c r="M568" s="102">
        <f>'เลย '!AQ115</f>
        <v>2926918.77</v>
      </c>
      <c r="N568" s="98"/>
      <c r="O568" s="98"/>
      <c r="P568" s="98"/>
      <c r="Q568" s="90">
        <f t="shared" si="19"/>
        <v>-22258.989999999758</v>
      </c>
      <c r="R568" s="91">
        <f t="shared" si="20"/>
        <v>673.93498375870081</v>
      </c>
    </row>
    <row r="569" spans="1:18" ht="24.6" customHeight="1" x14ac:dyDescent="0.7">
      <c r="A569" s="97">
        <v>6</v>
      </c>
      <c r="B569" s="98" t="s">
        <v>46</v>
      </c>
      <c r="C569" s="98" t="s">
        <v>395</v>
      </c>
      <c r="D569" s="98" t="s">
        <v>123</v>
      </c>
      <c r="E569" s="98" t="s">
        <v>396</v>
      </c>
      <c r="F569" s="98" t="s">
        <v>166</v>
      </c>
      <c r="G569" s="98" t="s">
        <v>780</v>
      </c>
      <c r="H569" s="99">
        <v>1491</v>
      </c>
      <c r="I569" s="97">
        <v>1</v>
      </c>
      <c r="J569" s="100">
        <f>'เลย '!F116</f>
        <v>420267.11</v>
      </c>
      <c r="K569" s="101">
        <f>SUM('เลย '!AO116)</f>
        <v>424423.72</v>
      </c>
      <c r="L569" s="102">
        <f>'เลย '!AP116</f>
        <v>689809.56</v>
      </c>
      <c r="M569" s="102">
        <f>'เลย '!AQ116</f>
        <v>514541.26</v>
      </c>
      <c r="N569" s="98"/>
      <c r="O569" s="98"/>
      <c r="P569" s="98"/>
      <c r="Q569" s="90">
        <f t="shared" si="19"/>
        <v>175268.30000000005</v>
      </c>
      <c r="R569" s="91">
        <f t="shared" si="20"/>
        <v>462.64893360160971</v>
      </c>
    </row>
    <row r="570" spans="1:18" ht="24.6" customHeight="1" x14ac:dyDescent="0.7">
      <c r="A570" s="97">
        <v>7</v>
      </c>
      <c r="B570" s="98" t="s">
        <v>46</v>
      </c>
      <c r="C570" s="98" t="s">
        <v>395</v>
      </c>
      <c r="D570" s="98" t="s">
        <v>123</v>
      </c>
      <c r="E570" s="98" t="s">
        <v>396</v>
      </c>
      <c r="F570" s="98" t="s">
        <v>166</v>
      </c>
      <c r="G570" s="98" t="s">
        <v>781</v>
      </c>
      <c r="H570" s="99">
        <v>4741</v>
      </c>
      <c r="I570" s="97">
        <v>4</v>
      </c>
      <c r="J570" s="100">
        <f>'เลย '!F117</f>
        <v>407475.23</v>
      </c>
      <c r="K570" s="101">
        <f>SUM('เลย '!AO117)</f>
        <v>247186.40000000002</v>
      </c>
      <c r="L570" s="102">
        <f>'เลย '!AP117</f>
        <v>4179987.36</v>
      </c>
      <c r="M570" s="102">
        <f>'เลย '!AQ117</f>
        <v>2928771.92</v>
      </c>
      <c r="N570" s="98"/>
      <c r="O570" s="98"/>
      <c r="P570" s="98"/>
      <c r="Q570" s="90">
        <f t="shared" si="19"/>
        <v>1251215.44</v>
      </c>
      <c r="R570" s="91">
        <f t="shared" si="20"/>
        <v>881.66786753849397</v>
      </c>
    </row>
    <row r="571" spans="1:18" s="109" customFormat="1" ht="24.6" customHeight="1" x14ac:dyDescent="0.7">
      <c r="A571" s="103">
        <v>12</v>
      </c>
      <c r="B571" s="104" t="s">
        <v>46</v>
      </c>
      <c r="C571" s="104"/>
      <c r="D571" s="104"/>
      <c r="E571" s="104" t="s">
        <v>63</v>
      </c>
      <c r="F571" s="104"/>
      <c r="G571" s="104" t="s">
        <v>398</v>
      </c>
      <c r="H571" s="110">
        <f>SUM(H564:H570)</f>
        <v>23738</v>
      </c>
      <c r="I571" s="103"/>
      <c r="J571" s="106">
        <f>SUM(J564:J570)</f>
        <v>3518422.76</v>
      </c>
      <c r="K571" s="106">
        <f>SUM(K564:K570)</f>
        <v>2369083.3000000003</v>
      </c>
      <c r="L571" s="106">
        <f>SUM(L564:L570)</f>
        <v>16204255.83</v>
      </c>
      <c r="M571" s="106">
        <f>SUM(M564:M570)</f>
        <v>12678602.369999999</v>
      </c>
      <c r="N571" s="104">
        <v>6</v>
      </c>
      <c r="O571" s="104">
        <v>6</v>
      </c>
      <c r="P571" s="104">
        <f>N571-O571</f>
        <v>0</v>
      </c>
      <c r="Q571" s="107">
        <f t="shared" si="19"/>
        <v>3525653.4600000009</v>
      </c>
      <c r="R571" s="108">
        <f>L571/H571</f>
        <v>682.6293634678575</v>
      </c>
    </row>
    <row r="572" spans="1:18" ht="24.6" customHeight="1" x14ac:dyDescent="0.7">
      <c r="A572" s="97">
        <v>1</v>
      </c>
      <c r="B572" s="98" t="s">
        <v>46</v>
      </c>
      <c r="C572" s="98" t="s">
        <v>399</v>
      </c>
      <c r="D572" s="98" t="s">
        <v>130</v>
      </c>
      <c r="E572" s="98" t="s">
        <v>400</v>
      </c>
      <c r="F572" s="98" t="s">
        <v>196</v>
      </c>
      <c r="G572" s="98" t="s">
        <v>401</v>
      </c>
      <c r="H572" s="99"/>
      <c r="I572" s="97"/>
      <c r="J572" s="100"/>
      <c r="K572" s="101"/>
      <c r="L572" s="102"/>
      <c r="M572" s="102"/>
      <c r="N572" s="98"/>
      <c r="O572" s="98"/>
      <c r="P572" s="98"/>
    </row>
    <row r="573" spans="1:18" ht="24.6" customHeight="1" x14ac:dyDescent="0.7">
      <c r="A573" s="97">
        <v>2</v>
      </c>
      <c r="B573" s="98" t="s">
        <v>46</v>
      </c>
      <c r="C573" s="98" t="s">
        <v>399</v>
      </c>
      <c r="D573" s="98" t="s">
        <v>130</v>
      </c>
      <c r="E573" s="98" t="s">
        <v>400</v>
      </c>
      <c r="F573" s="98" t="s">
        <v>166</v>
      </c>
      <c r="G573" s="98" t="s">
        <v>782</v>
      </c>
      <c r="H573" s="99">
        <v>3544</v>
      </c>
      <c r="I573" s="97">
        <v>3</v>
      </c>
      <c r="J573" s="100">
        <f>'เลย '!F118</f>
        <v>1096080.46</v>
      </c>
      <c r="K573" s="101">
        <f>SUM('เลย '!AO118)</f>
        <v>1119628.48</v>
      </c>
      <c r="L573" s="102">
        <f>'เลย '!AP118</f>
        <v>1804235.37</v>
      </c>
      <c r="M573" s="102">
        <f>'เลย '!AQ118</f>
        <v>1321807.73</v>
      </c>
      <c r="N573" s="98"/>
      <c r="O573" s="98"/>
      <c r="P573" s="98"/>
      <c r="Q573" s="90">
        <f t="shared" si="19"/>
        <v>482427.64000000013</v>
      </c>
      <c r="R573" s="91">
        <f t="shared" si="20"/>
        <v>509.0957590293454</v>
      </c>
    </row>
    <row r="574" spans="1:18" ht="24.6" customHeight="1" x14ac:dyDescent="0.7">
      <c r="A574" s="97">
        <v>3</v>
      </c>
      <c r="B574" s="98" t="s">
        <v>46</v>
      </c>
      <c r="C574" s="98" t="s">
        <v>399</v>
      </c>
      <c r="D574" s="98" t="s">
        <v>130</v>
      </c>
      <c r="E574" s="98" t="s">
        <v>400</v>
      </c>
      <c r="F574" s="98" t="s">
        <v>166</v>
      </c>
      <c r="G574" s="98" t="s">
        <v>783</v>
      </c>
      <c r="H574" s="99">
        <v>3372</v>
      </c>
      <c r="I574" s="97">
        <v>3</v>
      </c>
      <c r="J574" s="100">
        <f>'เลย '!F119</f>
        <v>1437300.75</v>
      </c>
      <c r="K574" s="101">
        <f>SUM('เลย '!AO119)</f>
        <v>1585827.92</v>
      </c>
      <c r="L574" s="102">
        <f>'เลย '!AP119</f>
        <v>2578051.5099999998</v>
      </c>
      <c r="M574" s="102">
        <f>'เลย '!AQ119</f>
        <v>2025369.82</v>
      </c>
      <c r="N574" s="98"/>
      <c r="O574" s="98"/>
      <c r="P574" s="98"/>
      <c r="Q574" s="90">
        <f t="shared" si="19"/>
        <v>552681.68999999971</v>
      </c>
      <c r="R574" s="91">
        <f t="shared" si="20"/>
        <v>764.54671115065241</v>
      </c>
    </row>
    <row r="575" spans="1:18" ht="24.6" customHeight="1" x14ac:dyDescent="0.7">
      <c r="A575" s="97">
        <v>4</v>
      </c>
      <c r="B575" s="98" t="s">
        <v>46</v>
      </c>
      <c r="C575" s="98" t="s">
        <v>399</v>
      </c>
      <c r="D575" s="98" t="s">
        <v>130</v>
      </c>
      <c r="E575" s="98" t="s">
        <v>400</v>
      </c>
      <c r="F575" s="98" t="s">
        <v>166</v>
      </c>
      <c r="G575" s="98" t="s">
        <v>784</v>
      </c>
      <c r="H575" s="99">
        <v>3603</v>
      </c>
      <c r="I575" s="97">
        <v>3</v>
      </c>
      <c r="J575" s="100">
        <f>'เลย '!F120</f>
        <v>1072380.97</v>
      </c>
      <c r="K575" s="101">
        <f>SUM('เลย '!AO120)</f>
        <v>1063594.05</v>
      </c>
      <c r="L575" s="102">
        <f>'เลย '!AP120</f>
        <v>2328287.23</v>
      </c>
      <c r="M575" s="102">
        <f>'เลย '!AQ120</f>
        <v>1874814.68</v>
      </c>
      <c r="N575" s="98"/>
      <c r="O575" s="98"/>
      <c r="P575" s="98"/>
      <c r="Q575" s="90">
        <f t="shared" si="19"/>
        <v>453472.55000000005</v>
      </c>
      <c r="R575" s="91">
        <f t="shared" si="20"/>
        <v>646.20794615598118</v>
      </c>
    </row>
    <row r="576" spans="1:18" ht="24.6" customHeight="1" x14ac:dyDescent="0.7">
      <c r="A576" s="97">
        <v>5</v>
      </c>
      <c r="B576" s="98" t="s">
        <v>46</v>
      </c>
      <c r="C576" s="98" t="s">
        <v>399</v>
      </c>
      <c r="D576" s="98" t="s">
        <v>130</v>
      </c>
      <c r="E576" s="98" t="s">
        <v>400</v>
      </c>
      <c r="F576" s="98" t="s">
        <v>166</v>
      </c>
      <c r="G576" s="98" t="s">
        <v>785</v>
      </c>
      <c r="H576" s="99">
        <v>4008</v>
      </c>
      <c r="I576" s="97">
        <v>3</v>
      </c>
      <c r="J576" s="100">
        <f>'เลย '!F121</f>
        <v>1283200.74</v>
      </c>
      <c r="K576" s="101">
        <f>SUM('เลย '!AO121)</f>
        <v>1526839.28</v>
      </c>
      <c r="L576" s="102">
        <f>'เลย '!AP121</f>
        <v>2981381.05</v>
      </c>
      <c r="M576" s="102">
        <f>'เลย '!AQ121</f>
        <v>2430446.9000000004</v>
      </c>
      <c r="N576" s="98"/>
      <c r="O576" s="98"/>
      <c r="P576" s="98"/>
      <c r="Q576" s="90">
        <f t="shared" si="19"/>
        <v>550934.14999999944</v>
      </c>
      <c r="R576" s="91">
        <f t="shared" si="20"/>
        <v>743.85754740518962</v>
      </c>
    </row>
    <row r="577" spans="1:18" ht="24.6" customHeight="1" x14ac:dyDescent="0.7">
      <c r="A577" s="97">
        <v>6</v>
      </c>
      <c r="B577" s="98" t="s">
        <v>46</v>
      </c>
      <c r="C577" s="98" t="s">
        <v>399</v>
      </c>
      <c r="D577" s="98" t="s">
        <v>130</v>
      </c>
      <c r="E577" s="98" t="s">
        <v>400</v>
      </c>
      <c r="F577" s="98" t="s">
        <v>166</v>
      </c>
      <c r="G577" s="98" t="s">
        <v>786</v>
      </c>
      <c r="H577" s="99">
        <v>1495</v>
      </c>
      <c r="I577" s="97">
        <v>1</v>
      </c>
      <c r="J577" s="100">
        <f>'เลย '!F122</f>
        <v>604529.14</v>
      </c>
      <c r="K577" s="101">
        <f>SUM('เลย '!AO122)</f>
        <v>714133.9</v>
      </c>
      <c r="L577" s="102">
        <f>'เลย '!AP122</f>
        <v>1490477.22</v>
      </c>
      <c r="M577" s="102">
        <f>'เลย '!AQ122</f>
        <v>1126097.5900000001</v>
      </c>
      <c r="N577" s="98"/>
      <c r="O577" s="98"/>
      <c r="P577" s="98"/>
      <c r="Q577" s="90">
        <f t="shared" si="19"/>
        <v>364379.62999999989</v>
      </c>
      <c r="R577" s="91">
        <f t="shared" si="20"/>
        <v>996.9747290969899</v>
      </c>
    </row>
    <row r="578" spans="1:18" ht="24.6" customHeight="1" x14ac:dyDescent="0.7">
      <c r="A578" s="97">
        <v>7</v>
      </c>
      <c r="B578" s="98" t="s">
        <v>46</v>
      </c>
      <c r="C578" s="98" t="s">
        <v>399</v>
      </c>
      <c r="D578" s="98" t="s">
        <v>130</v>
      </c>
      <c r="E578" s="98" t="s">
        <v>400</v>
      </c>
      <c r="F578" s="98" t="s">
        <v>166</v>
      </c>
      <c r="G578" s="98" t="s">
        <v>787</v>
      </c>
      <c r="H578" s="99">
        <v>2456</v>
      </c>
      <c r="I578" s="97">
        <v>2</v>
      </c>
      <c r="J578" s="100">
        <f>'เลย '!F123</f>
        <v>802202.41</v>
      </c>
      <c r="K578" s="101">
        <f>SUM('เลย '!AO123)</f>
        <v>875773.62</v>
      </c>
      <c r="L578" s="102">
        <f>'เลย '!AP123</f>
        <v>1513062.3599999999</v>
      </c>
      <c r="M578" s="102">
        <f>'เลย '!AQ123</f>
        <v>1132235.8</v>
      </c>
      <c r="N578" s="98"/>
      <c r="O578" s="98"/>
      <c r="P578" s="98"/>
      <c r="Q578" s="90">
        <f t="shared" si="19"/>
        <v>380826.55999999982</v>
      </c>
      <c r="R578" s="91">
        <f t="shared" si="20"/>
        <v>616.06773615635177</v>
      </c>
    </row>
    <row r="579" spans="1:18" ht="24.6" customHeight="1" x14ac:dyDescent="0.7">
      <c r="A579" s="97">
        <v>8</v>
      </c>
      <c r="B579" s="98" t="s">
        <v>46</v>
      </c>
      <c r="C579" s="98" t="s">
        <v>399</v>
      </c>
      <c r="D579" s="98" t="s">
        <v>130</v>
      </c>
      <c r="E579" s="98" t="s">
        <v>400</v>
      </c>
      <c r="F579" s="98" t="s">
        <v>166</v>
      </c>
      <c r="G579" s="98" t="s">
        <v>788</v>
      </c>
      <c r="H579" s="99">
        <v>3265</v>
      </c>
      <c r="I579" s="97">
        <v>3</v>
      </c>
      <c r="J579" s="100">
        <f>'เลย '!F124</f>
        <v>1043327.49</v>
      </c>
      <c r="K579" s="101">
        <f>SUM('เลย '!AO124)</f>
        <v>1045028.9099999999</v>
      </c>
      <c r="L579" s="102">
        <f>'เลย '!AP124</f>
        <v>1807390.89</v>
      </c>
      <c r="M579" s="102">
        <f>'เลย '!AQ124</f>
        <v>1395479.3499999999</v>
      </c>
      <c r="N579" s="98"/>
      <c r="O579" s="98"/>
      <c r="P579" s="98"/>
      <c r="Q579" s="90">
        <f t="shared" si="19"/>
        <v>411911.54000000004</v>
      </c>
      <c r="R579" s="91">
        <f t="shared" si="20"/>
        <v>553.56535681470132</v>
      </c>
    </row>
    <row r="580" spans="1:18" ht="24.6" customHeight="1" x14ac:dyDescent="0.7">
      <c r="A580" s="97">
        <v>9</v>
      </c>
      <c r="B580" s="98" t="s">
        <v>46</v>
      </c>
      <c r="C580" s="98" t="s">
        <v>399</v>
      </c>
      <c r="D580" s="98" t="s">
        <v>130</v>
      </c>
      <c r="E580" s="98" t="s">
        <v>400</v>
      </c>
      <c r="F580" s="98" t="s">
        <v>166</v>
      </c>
      <c r="G580" s="98" t="s">
        <v>789</v>
      </c>
      <c r="H580" s="99">
        <v>2444</v>
      </c>
      <c r="I580" s="97">
        <v>2</v>
      </c>
      <c r="J580" s="100">
        <f>'เลย '!F125</f>
        <v>605351.01</v>
      </c>
      <c r="K580" s="101">
        <f>SUM('เลย '!AO125)</f>
        <v>665104.81000000006</v>
      </c>
      <c r="L580" s="102">
        <f>'เลย '!AP125</f>
        <v>1669398.85</v>
      </c>
      <c r="M580" s="102">
        <f>'เลย '!AQ125</f>
        <v>1303183.5499999998</v>
      </c>
      <c r="N580" s="98"/>
      <c r="O580" s="98"/>
      <c r="P580" s="98"/>
      <c r="Q580" s="90">
        <f t="shared" si="19"/>
        <v>366215.30000000028</v>
      </c>
      <c r="R580" s="91">
        <f t="shared" si="20"/>
        <v>683.06008592471358</v>
      </c>
    </row>
    <row r="581" spans="1:18" s="109" customFormat="1" ht="24.6" customHeight="1" x14ac:dyDescent="0.7">
      <c r="A581" s="103">
        <v>13</v>
      </c>
      <c r="B581" s="104" t="s">
        <v>46</v>
      </c>
      <c r="C581" s="104"/>
      <c r="D581" s="104"/>
      <c r="E581" s="104" t="s">
        <v>63</v>
      </c>
      <c r="F581" s="104"/>
      <c r="G581" s="104" t="s">
        <v>402</v>
      </c>
      <c r="H581" s="110">
        <f>SUM(H572:H580)</f>
        <v>24187</v>
      </c>
      <c r="I581" s="103"/>
      <c r="J581" s="106">
        <f>SUM(J572:J580)</f>
        <v>7944372.9699999997</v>
      </c>
      <c r="K581" s="106">
        <f>SUM(K572:K580)</f>
        <v>8595930.9700000007</v>
      </c>
      <c r="L581" s="106">
        <f>SUM(L572:L580)</f>
        <v>16172284.48</v>
      </c>
      <c r="M581" s="106">
        <f>SUM(M572:M580)</f>
        <v>12609435.420000002</v>
      </c>
      <c r="N581" s="104">
        <v>8</v>
      </c>
      <c r="O581" s="104">
        <v>8</v>
      </c>
      <c r="P581" s="104">
        <f>N581-O581</f>
        <v>0</v>
      </c>
      <c r="Q581" s="107">
        <f t="shared" si="19"/>
        <v>3562849.0599999987</v>
      </c>
      <c r="R581" s="108">
        <f>L581/H581</f>
        <v>668.63540248894037</v>
      </c>
    </row>
    <row r="582" spans="1:18" ht="24.6" customHeight="1" x14ac:dyDescent="0.7">
      <c r="A582" s="97">
        <v>1</v>
      </c>
      <c r="B582" s="98" t="s">
        <v>46</v>
      </c>
      <c r="C582" s="98" t="s">
        <v>403</v>
      </c>
      <c r="D582" s="98" t="s">
        <v>133</v>
      </c>
      <c r="E582" s="98" t="s">
        <v>404</v>
      </c>
      <c r="F582" s="98" t="s">
        <v>196</v>
      </c>
      <c r="G582" s="98" t="s">
        <v>405</v>
      </c>
      <c r="H582" s="99"/>
      <c r="I582" s="97"/>
      <c r="J582" s="100"/>
      <c r="K582" s="101"/>
      <c r="L582" s="102"/>
      <c r="M582" s="102"/>
      <c r="N582" s="98"/>
      <c r="O582" s="98"/>
      <c r="P582" s="98"/>
    </row>
    <row r="583" spans="1:18" x14ac:dyDescent="0.7">
      <c r="A583" s="97">
        <v>2</v>
      </c>
      <c r="B583" s="98" t="s">
        <v>46</v>
      </c>
      <c r="C583" s="98" t="s">
        <v>403</v>
      </c>
      <c r="D583" s="98" t="s">
        <v>133</v>
      </c>
      <c r="E583" s="98" t="s">
        <v>404</v>
      </c>
      <c r="F583" s="98" t="s">
        <v>166</v>
      </c>
      <c r="G583" s="98" t="s">
        <v>790</v>
      </c>
      <c r="H583" s="99">
        <v>5041</v>
      </c>
      <c r="I583" s="97">
        <v>4</v>
      </c>
      <c r="J583" s="100">
        <f>'เลย '!F126</f>
        <v>19753.7</v>
      </c>
      <c r="K583" s="101">
        <f>SUM('เลย '!AO126)</f>
        <v>81511.899999999994</v>
      </c>
      <c r="L583" s="102">
        <f>'เลย '!AP126</f>
        <v>2959771.59</v>
      </c>
      <c r="M583" s="102">
        <f>'เลย '!AQ126</f>
        <v>2938671.49</v>
      </c>
      <c r="N583" s="98"/>
      <c r="O583" s="98"/>
      <c r="P583" s="98"/>
      <c r="Q583" s="90">
        <f t="shared" ref="Q583:Q645" si="21">L583-M583</f>
        <v>21100.099999999627</v>
      </c>
      <c r="R583" s="91">
        <f t="shared" ref="R583:R645" si="22">L583/H583</f>
        <v>587.13977187066052</v>
      </c>
    </row>
    <row r="584" spans="1:18" ht="24.6" customHeight="1" x14ac:dyDescent="0.7">
      <c r="A584" s="97">
        <v>3</v>
      </c>
      <c r="B584" s="98" t="s">
        <v>46</v>
      </c>
      <c r="C584" s="98" t="s">
        <v>403</v>
      </c>
      <c r="D584" s="98" t="s">
        <v>133</v>
      </c>
      <c r="E584" s="98" t="s">
        <v>404</v>
      </c>
      <c r="F584" s="98" t="s">
        <v>166</v>
      </c>
      <c r="G584" s="98" t="s">
        <v>791</v>
      </c>
      <c r="H584" s="99">
        <v>2924</v>
      </c>
      <c r="I584" s="97">
        <v>2</v>
      </c>
      <c r="J584" s="100">
        <f>'เลย '!F127</f>
        <v>496592.04</v>
      </c>
      <c r="K584" s="101">
        <f>SUM('เลย '!AO127)</f>
        <v>566282.75</v>
      </c>
      <c r="L584" s="102">
        <f>'เลย '!AP127</f>
        <v>2040577.7599999998</v>
      </c>
      <c r="M584" s="102">
        <f>'เลย '!AQ127</f>
        <v>2121238.5699999998</v>
      </c>
      <c r="N584" s="98"/>
      <c r="O584" s="98"/>
      <c r="P584" s="98"/>
      <c r="Q584" s="90">
        <f t="shared" si="21"/>
        <v>-80660.810000000056</v>
      </c>
      <c r="R584" s="91">
        <f t="shared" si="22"/>
        <v>697.87201094391241</v>
      </c>
    </row>
    <row r="585" spans="1:18" ht="24.6" customHeight="1" x14ac:dyDescent="0.7">
      <c r="A585" s="97">
        <v>4</v>
      </c>
      <c r="B585" s="98" t="s">
        <v>46</v>
      </c>
      <c r="C585" s="98" t="s">
        <v>403</v>
      </c>
      <c r="D585" s="98" t="s">
        <v>133</v>
      </c>
      <c r="E585" s="98" t="s">
        <v>404</v>
      </c>
      <c r="F585" s="98" t="s">
        <v>166</v>
      </c>
      <c r="G585" s="98" t="s">
        <v>792</v>
      </c>
      <c r="H585" s="99">
        <v>5642</v>
      </c>
      <c r="I585" s="97">
        <v>4</v>
      </c>
      <c r="J585" s="100">
        <f>'เลย '!F128</f>
        <v>950612.38</v>
      </c>
      <c r="K585" s="101">
        <f>SUM('เลย '!AO128)</f>
        <v>1845737.4299999997</v>
      </c>
      <c r="L585" s="102">
        <f>'เลย '!AP128</f>
        <v>6508971.7400000002</v>
      </c>
      <c r="M585" s="102">
        <f>'เลย '!AQ128</f>
        <v>5717774.5499999998</v>
      </c>
      <c r="N585" s="98"/>
      <c r="O585" s="98"/>
      <c r="P585" s="98"/>
      <c r="Q585" s="90">
        <f t="shared" si="21"/>
        <v>791197.19000000041</v>
      </c>
      <c r="R585" s="91">
        <f t="shared" si="22"/>
        <v>1153.6639028713223</v>
      </c>
    </row>
    <row r="586" spans="1:18" ht="24.6" customHeight="1" x14ac:dyDescent="0.7">
      <c r="A586" s="97">
        <v>5</v>
      </c>
      <c r="B586" s="98" t="s">
        <v>46</v>
      </c>
      <c r="C586" s="98" t="s">
        <v>403</v>
      </c>
      <c r="D586" s="98" t="s">
        <v>133</v>
      </c>
      <c r="E586" s="98" t="s">
        <v>404</v>
      </c>
      <c r="F586" s="98" t="s">
        <v>166</v>
      </c>
      <c r="G586" s="98" t="s">
        <v>793</v>
      </c>
      <c r="H586" s="99">
        <v>2953</v>
      </c>
      <c r="I586" s="97">
        <v>2</v>
      </c>
      <c r="J586" s="100">
        <f>'เลย '!F129</f>
        <v>471538.97</v>
      </c>
      <c r="K586" s="101">
        <f>SUM('เลย '!AO129)</f>
        <v>538706.96</v>
      </c>
      <c r="L586" s="102">
        <f>'เลย '!AP129</f>
        <v>2085801.67</v>
      </c>
      <c r="M586" s="102">
        <f>'เลย '!AQ129</f>
        <v>2154255.3400000003</v>
      </c>
      <c r="N586" s="98"/>
      <c r="O586" s="98"/>
      <c r="P586" s="98"/>
      <c r="Q586" s="90">
        <f t="shared" si="21"/>
        <v>-68453.670000000391</v>
      </c>
      <c r="R586" s="91">
        <f t="shared" si="22"/>
        <v>706.33310870301386</v>
      </c>
    </row>
    <row r="587" spans="1:18" ht="24.6" customHeight="1" x14ac:dyDescent="0.7">
      <c r="A587" s="97">
        <v>6</v>
      </c>
      <c r="B587" s="98" t="s">
        <v>46</v>
      </c>
      <c r="C587" s="98" t="s">
        <v>403</v>
      </c>
      <c r="D587" s="98" t="s">
        <v>133</v>
      </c>
      <c r="E587" s="98" t="s">
        <v>404</v>
      </c>
      <c r="F587" s="98" t="s">
        <v>166</v>
      </c>
      <c r="G587" s="98" t="s">
        <v>794</v>
      </c>
      <c r="H587" s="99">
        <v>2821</v>
      </c>
      <c r="I587" s="97">
        <v>2</v>
      </c>
      <c r="J587" s="100">
        <f>'เลย '!F130</f>
        <v>96433.88</v>
      </c>
      <c r="K587" s="101">
        <f>SUM('เลย '!AO130)</f>
        <v>146508.30000000002</v>
      </c>
      <c r="L587" s="102">
        <f>'เลย '!AP130</f>
        <v>788323.41</v>
      </c>
      <c r="M587" s="102">
        <f>'เลย '!AQ130</f>
        <v>975545.28</v>
      </c>
      <c r="N587" s="98"/>
      <c r="O587" s="98"/>
      <c r="P587" s="98"/>
      <c r="Q587" s="90">
        <f t="shared" si="21"/>
        <v>-187221.87</v>
      </c>
      <c r="R587" s="91">
        <f t="shared" si="22"/>
        <v>279.44821339950374</v>
      </c>
    </row>
    <row r="588" spans="1:18" s="109" customFormat="1" ht="24.6" customHeight="1" x14ac:dyDescent="0.7">
      <c r="A588" s="103">
        <v>14</v>
      </c>
      <c r="B588" s="104" t="s">
        <v>46</v>
      </c>
      <c r="C588" s="104"/>
      <c r="D588" s="104"/>
      <c r="E588" s="104" t="s">
        <v>63</v>
      </c>
      <c r="F588" s="104"/>
      <c r="G588" s="104" t="s">
        <v>406</v>
      </c>
      <c r="H588" s="110">
        <f>SUM(H582:H587)</f>
        <v>19381</v>
      </c>
      <c r="I588" s="103"/>
      <c r="J588" s="106">
        <f>SUM(J582:J587)</f>
        <v>2034930.9700000002</v>
      </c>
      <c r="K588" s="106">
        <f>SUM(K582:K587)</f>
        <v>3178747.3399999994</v>
      </c>
      <c r="L588" s="106">
        <f>SUM(L582:L587)</f>
        <v>14383446.17</v>
      </c>
      <c r="M588" s="106">
        <f>SUM(M582:M587)</f>
        <v>13907485.229999999</v>
      </c>
      <c r="N588" s="104">
        <v>5</v>
      </c>
      <c r="O588" s="104">
        <v>5</v>
      </c>
      <c r="P588" s="104">
        <f>N588-O588</f>
        <v>0</v>
      </c>
      <c r="Q588" s="107">
        <f t="shared" si="21"/>
        <v>475960.94000000134</v>
      </c>
      <c r="R588" s="108">
        <f t="shared" si="22"/>
        <v>742.14159073319229</v>
      </c>
    </row>
    <row r="589" spans="1:18" s="109" customFormat="1" ht="25.2" customHeight="1" thickBot="1" x14ac:dyDescent="0.75">
      <c r="A589" s="118"/>
      <c r="B589" s="119" t="s">
        <v>46</v>
      </c>
      <c r="C589" s="119" t="s">
        <v>46</v>
      </c>
      <c r="D589" s="119" t="s">
        <v>46</v>
      </c>
      <c r="E589" s="119" t="s">
        <v>46</v>
      </c>
      <c r="F589" s="119"/>
      <c r="G589" s="119" t="s">
        <v>407</v>
      </c>
      <c r="H589" s="120">
        <f>H454+H461+H477+H489+H504+H511+H519+H530+H549+H556+H563+H571+H581+H588</f>
        <v>405693</v>
      </c>
      <c r="I589" s="118"/>
      <c r="J589" s="121">
        <f t="shared" ref="J589:O589" si="23">J454+J461+J477+J489+J504+J511+J519+J530+J549+J556+J563+J571+J581+J588</f>
        <v>81238952.590000004</v>
      </c>
      <c r="K589" s="122">
        <f t="shared" si="23"/>
        <v>93439683.719999999</v>
      </c>
      <c r="L589" s="121">
        <f t="shared" si="23"/>
        <v>281698348.29000002</v>
      </c>
      <c r="M589" s="121">
        <f t="shared" si="23"/>
        <v>244138349.67999992</v>
      </c>
      <c r="N589" s="119">
        <f t="shared" si="23"/>
        <v>127</v>
      </c>
      <c r="O589" s="119">
        <f t="shared" si="23"/>
        <v>127</v>
      </c>
      <c r="P589" s="119">
        <f>N589-O589</f>
        <v>0</v>
      </c>
      <c r="Q589" s="107">
        <f t="shared" si="21"/>
        <v>37559998.610000104</v>
      </c>
      <c r="R589" s="108">
        <f t="shared" si="22"/>
        <v>694.36334442546467</v>
      </c>
    </row>
    <row r="590" spans="1:18" ht="25.8" customHeight="1" thickTop="1" thickBot="1" x14ac:dyDescent="0.75">
      <c r="A590" s="123"/>
      <c r="B590" s="124"/>
      <c r="C590" s="124"/>
      <c r="D590" s="124"/>
      <c r="E590" s="360" t="s">
        <v>408</v>
      </c>
      <c r="F590" s="361"/>
      <c r="G590" s="362"/>
      <c r="H590" s="125"/>
      <c r="I590" s="123"/>
      <c r="J590" s="126">
        <f>J589/O589</f>
        <v>639676.79204724415</v>
      </c>
      <c r="K590" s="127">
        <f>K589/O589</f>
        <v>735745.54110236221</v>
      </c>
      <c r="L590" s="126">
        <f>L589/O589</f>
        <v>2218097.2306299214</v>
      </c>
      <c r="M590" s="126">
        <f>M589/O589</f>
        <v>1922349.2100787396</v>
      </c>
      <c r="N590" s="171"/>
      <c r="O590" s="171"/>
      <c r="P590" s="171"/>
      <c r="Q590" s="90">
        <f t="shared" si="21"/>
        <v>295748.02055118186</v>
      </c>
    </row>
    <row r="591" spans="1:18" ht="25.2" customHeight="1" thickTop="1" x14ac:dyDescent="0.7">
      <c r="A591" s="128">
        <v>1</v>
      </c>
      <c r="B591" s="129" t="s">
        <v>48</v>
      </c>
      <c r="C591" s="129" t="s">
        <v>409</v>
      </c>
      <c r="D591" s="129" t="s">
        <v>410</v>
      </c>
      <c r="E591" s="129" t="s">
        <v>411</v>
      </c>
      <c r="F591" s="129" t="s">
        <v>163</v>
      </c>
      <c r="G591" s="129" t="s">
        <v>412</v>
      </c>
      <c r="H591" s="130"/>
      <c r="I591" s="128"/>
      <c r="J591" s="131"/>
      <c r="K591" s="132"/>
      <c r="L591" s="133"/>
      <c r="M591" s="133"/>
      <c r="N591" s="129"/>
      <c r="O591" s="129"/>
      <c r="P591" s="129"/>
    </row>
    <row r="592" spans="1:18" ht="24.6" customHeight="1" x14ac:dyDescent="0.7">
      <c r="A592" s="97">
        <v>2</v>
      </c>
      <c r="B592" s="98" t="s">
        <v>48</v>
      </c>
      <c r="C592" s="98" t="s">
        <v>409</v>
      </c>
      <c r="D592" s="98" t="s">
        <v>410</v>
      </c>
      <c r="E592" s="98" t="s">
        <v>411</v>
      </c>
      <c r="F592" s="98" t="s">
        <v>166</v>
      </c>
      <c r="G592" s="98" t="s">
        <v>1005</v>
      </c>
      <c r="H592" s="99">
        <v>4149</v>
      </c>
      <c r="I592" s="97">
        <v>3</v>
      </c>
      <c r="J592" s="100">
        <f>หนองคาย!F12</f>
        <v>984979.8</v>
      </c>
      <c r="K592" s="101">
        <f>หนองคาย!AJ12</f>
        <v>1036386.9700000001</v>
      </c>
      <c r="L592" s="102">
        <f>หนองคาย!AK12</f>
        <v>2769231.46</v>
      </c>
      <c r="M592" s="102">
        <f>หนองคาย!AL12</f>
        <v>2561584.0299999998</v>
      </c>
      <c r="N592" s="98"/>
      <c r="O592" s="98"/>
      <c r="P592" s="98"/>
      <c r="Q592" s="90">
        <f t="shared" si="21"/>
        <v>207647.43000000017</v>
      </c>
      <c r="R592" s="91">
        <f t="shared" si="22"/>
        <v>667.44551940226563</v>
      </c>
    </row>
    <row r="593" spans="1:18" ht="24.6" customHeight="1" x14ac:dyDescent="0.7">
      <c r="A593" s="97">
        <v>3</v>
      </c>
      <c r="B593" s="98" t="s">
        <v>48</v>
      </c>
      <c r="C593" s="98" t="s">
        <v>409</v>
      </c>
      <c r="D593" s="98" t="s">
        <v>410</v>
      </c>
      <c r="E593" s="98" t="s">
        <v>411</v>
      </c>
      <c r="F593" s="98" t="s">
        <v>166</v>
      </c>
      <c r="G593" s="98" t="s">
        <v>1006</v>
      </c>
      <c r="H593" s="99">
        <v>4404</v>
      </c>
      <c r="I593" s="97">
        <v>3</v>
      </c>
      <c r="J593" s="100">
        <f>หนองคาย!F13</f>
        <v>1049772.3</v>
      </c>
      <c r="K593" s="101">
        <f>หนองคาย!AJ13</f>
        <v>1194834.3999999999</v>
      </c>
      <c r="L593" s="102">
        <f>หนองคาย!AK13</f>
        <v>3965463.23</v>
      </c>
      <c r="M593" s="102">
        <f>หนองคาย!AL13</f>
        <v>2876832.52</v>
      </c>
      <c r="N593" s="98"/>
      <c r="O593" s="98"/>
      <c r="P593" s="98"/>
      <c r="Q593" s="90">
        <f t="shared" si="21"/>
        <v>1088630.71</v>
      </c>
      <c r="R593" s="91">
        <f t="shared" si="22"/>
        <v>900.42307674841049</v>
      </c>
    </row>
    <row r="594" spans="1:18" ht="24.6" customHeight="1" x14ac:dyDescent="0.7">
      <c r="A594" s="97">
        <v>4</v>
      </c>
      <c r="B594" s="98" t="s">
        <v>48</v>
      </c>
      <c r="C594" s="98" t="s">
        <v>409</v>
      </c>
      <c r="D594" s="98" t="s">
        <v>410</v>
      </c>
      <c r="E594" s="98" t="s">
        <v>411</v>
      </c>
      <c r="F594" s="98" t="s">
        <v>166</v>
      </c>
      <c r="G594" s="98" t="s">
        <v>1007</v>
      </c>
      <c r="H594" s="99">
        <v>2830</v>
      </c>
      <c r="I594" s="97">
        <v>2</v>
      </c>
      <c r="J594" s="100">
        <f>หนองคาย!F14</f>
        <v>106813.79</v>
      </c>
      <c r="K594" s="101">
        <f>หนองคาย!AJ14</f>
        <v>176277.83</v>
      </c>
      <c r="L594" s="102">
        <f>หนองคาย!AK14</f>
        <v>2434078.2799999998</v>
      </c>
      <c r="M594" s="102">
        <f>หนองคาย!AL14</f>
        <v>1827610.5499999998</v>
      </c>
      <c r="N594" s="98"/>
      <c r="O594" s="98"/>
      <c r="P594" s="98"/>
      <c r="Q594" s="90">
        <f t="shared" si="21"/>
        <v>606467.73</v>
      </c>
      <c r="R594" s="91">
        <f t="shared" si="22"/>
        <v>860.09833215547701</v>
      </c>
    </row>
    <row r="595" spans="1:18" ht="24.6" customHeight="1" x14ac:dyDescent="0.7">
      <c r="A595" s="97">
        <v>5</v>
      </c>
      <c r="B595" s="98" t="s">
        <v>48</v>
      </c>
      <c r="C595" s="98" t="s">
        <v>409</v>
      </c>
      <c r="D595" s="98" t="s">
        <v>410</v>
      </c>
      <c r="E595" s="98" t="s">
        <v>411</v>
      </c>
      <c r="F595" s="98" t="s">
        <v>166</v>
      </c>
      <c r="G595" s="98" t="s">
        <v>1008</v>
      </c>
      <c r="H595" s="99">
        <v>4180</v>
      </c>
      <c r="I595" s="97">
        <v>3</v>
      </c>
      <c r="J595" s="100">
        <f>หนองคาย!F15</f>
        <v>1346677.88</v>
      </c>
      <c r="K595" s="101">
        <f>หนองคาย!AJ15</f>
        <v>1452995.7899999998</v>
      </c>
      <c r="L595" s="102">
        <f>หนองคาย!AK15</f>
        <v>3523195.02</v>
      </c>
      <c r="M595" s="102">
        <f>หนองคาย!AL15</f>
        <v>3072477.8200000003</v>
      </c>
      <c r="N595" s="98"/>
      <c r="O595" s="98"/>
      <c r="P595" s="98"/>
      <c r="Q595" s="90">
        <f t="shared" si="21"/>
        <v>450717.19999999972</v>
      </c>
      <c r="R595" s="91">
        <f t="shared" si="22"/>
        <v>842.86962200956941</v>
      </c>
    </row>
    <row r="596" spans="1:18" ht="24.6" customHeight="1" x14ac:dyDescent="0.7">
      <c r="A596" s="97">
        <v>6</v>
      </c>
      <c r="B596" s="98" t="s">
        <v>48</v>
      </c>
      <c r="C596" s="98" t="s">
        <v>409</v>
      </c>
      <c r="D596" s="98" t="s">
        <v>410</v>
      </c>
      <c r="E596" s="98" t="s">
        <v>411</v>
      </c>
      <c r="F596" s="98" t="s">
        <v>166</v>
      </c>
      <c r="G596" s="98" t="s">
        <v>1009</v>
      </c>
      <c r="H596" s="99">
        <v>7166</v>
      </c>
      <c r="I596" s="97">
        <v>5</v>
      </c>
      <c r="J596" s="100">
        <f>หนองคาย!F16</f>
        <v>1823468.16</v>
      </c>
      <c r="K596" s="101">
        <f>หนองคาย!AJ16</f>
        <v>2029492.43</v>
      </c>
      <c r="L596" s="102">
        <f>หนองคาย!AK16</f>
        <v>3365077.42</v>
      </c>
      <c r="M596" s="102">
        <f>หนองคาย!AL16</f>
        <v>3314758.3400000003</v>
      </c>
      <c r="N596" s="98"/>
      <c r="O596" s="98"/>
      <c r="P596" s="98"/>
      <c r="Q596" s="90">
        <f t="shared" si="21"/>
        <v>50319.079999999609</v>
      </c>
      <c r="R596" s="91">
        <f t="shared" si="22"/>
        <v>469.58936924365054</v>
      </c>
    </row>
    <row r="597" spans="1:18" ht="24.6" customHeight="1" x14ac:dyDescent="0.7">
      <c r="A597" s="97">
        <v>7</v>
      </c>
      <c r="B597" s="98" t="s">
        <v>48</v>
      </c>
      <c r="C597" s="98" t="s">
        <v>409</v>
      </c>
      <c r="D597" s="98" t="s">
        <v>410</v>
      </c>
      <c r="E597" s="98" t="s">
        <v>411</v>
      </c>
      <c r="F597" s="98" t="s">
        <v>166</v>
      </c>
      <c r="G597" s="98" t="s">
        <v>1010</v>
      </c>
      <c r="H597" s="99">
        <v>6340</v>
      </c>
      <c r="I597" s="97">
        <v>5</v>
      </c>
      <c r="J597" s="100">
        <f>หนองคาย!F17</f>
        <v>1130757.22</v>
      </c>
      <c r="K597" s="101">
        <f>หนองคาย!AJ17</f>
        <v>1245325.3</v>
      </c>
      <c r="L597" s="102">
        <f>หนองคาย!AK17</f>
        <v>3526103.86</v>
      </c>
      <c r="M597" s="102">
        <f>หนองคาย!AL17</f>
        <v>3312114.6399999997</v>
      </c>
      <c r="N597" s="98"/>
      <c r="O597" s="98"/>
      <c r="P597" s="98"/>
      <c r="Q597" s="90">
        <f t="shared" si="21"/>
        <v>213989.2200000002</v>
      </c>
      <c r="R597" s="91">
        <f t="shared" si="22"/>
        <v>556.1678012618296</v>
      </c>
    </row>
    <row r="598" spans="1:18" ht="24.6" customHeight="1" x14ac:dyDescent="0.7">
      <c r="A598" s="97">
        <v>8</v>
      </c>
      <c r="B598" s="98" t="s">
        <v>48</v>
      </c>
      <c r="C598" s="98" t="s">
        <v>409</v>
      </c>
      <c r="D598" s="98" t="s">
        <v>410</v>
      </c>
      <c r="E598" s="98" t="s">
        <v>411</v>
      </c>
      <c r="F598" s="98" t="s">
        <v>166</v>
      </c>
      <c r="G598" s="98" t="s">
        <v>1011</v>
      </c>
      <c r="H598" s="99">
        <v>2131</v>
      </c>
      <c r="I598" s="97">
        <v>2</v>
      </c>
      <c r="J598" s="100">
        <f>หนองคาย!F18</f>
        <v>989267.43</v>
      </c>
      <c r="K598" s="101">
        <f>หนองคาย!AJ18</f>
        <v>1019676.87</v>
      </c>
      <c r="L598" s="102">
        <f>หนองคาย!AK18</f>
        <v>2552050</v>
      </c>
      <c r="M598" s="102">
        <f>หนองคาย!AL18</f>
        <v>2821996.5500000003</v>
      </c>
      <c r="N598" s="98"/>
      <c r="O598" s="98"/>
      <c r="P598" s="98"/>
      <c r="Q598" s="90">
        <f t="shared" si="21"/>
        <v>-269946.55000000028</v>
      </c>
      <c r="R598" s="91">
        <f t="shared" si="22"/>
        <v>1197.583294228062</v>
      </c>
    </row>
    <row r="599" spans="1:18" ht="24.6" customHeight="1" x14ac:dyDescent="0.7">
      <c r="A599" s="97">
        <v>9</v>
      </c>
      <c r="B599" s="98" t="s">
        <v>48</v>
      </c>
      <c r="C599" s="98" t="s">
        <v>409</v>
      </c>
      <c r="D599" s="98" t="s">
        <v>410</v>
      </c>
      <c r="E599" s="98" t="s">
        <v>411</v>
      </c>
      <c r="F599" s="98" t="s">
        <v>166</v>
      </c>
      <c r="G599" s="98" t="s">
        <v>1012</v>
      </c>
      <c r="H599" s="99">
        <v>821</v>
      </c>
      <c r="I599" s="97">
        <v>1</v>
      </c>
      <c r="J599" s="100">
        <f>หนองคาย!F19</f>
        <v>521704.36</v>
      </c>
      <c r="K599" s="101">
        <f>หนองคาย!AJ19</f>
        <v>647122.94999999995</v>
      </c>
      <c r="L599" s="102">
        <f>หนองคาย!AK19</f>
        <v>1452118.1</v>
      </c>
      <c r="M599" s="102">
        <f>หนองคาย!AL19</f>
        <v>1665422.35</v>
      </c>
      <c r="N599" s="98"/>
      <c r="O599" s="98"/>
      <c r="P599" s="98"/>
      <c r="Q599" s="90">
        <f t="shared" si="21"/>
        <v>-213304.25</v>
      </c>
      <c r="R599" s="91">
        <f t="shared" si="22"/>
        <v>1768.7187576126676</v>
      </c>
    </row>
    <row r="600" spans="1:18" ht="24.6" customHeight="1" x14ac:dyDescent="0.7">
      <c r="A600" s="97">
        <v>10</v>
      </c>
      <c r="B600" s="98" t="s">
        <v>48</v>
      </c>
      <c r="C600" s="98" t="s">
        <v>409</v>
      </c>
      <c r="D600" s="98" t="s">
        <v>410</v>
      </c>
      <c r="E600" s="98" t="s">
        <v>411</v>
      </c>
      <c r="F600" s="98" t="s">
        <v>166</v>
      </c>
      <c r="G600" s="98" t="s">
        <v>1013</v>
      </c>
      <c r="H600" s="99">
        <v>5286</v>
      </c>
      <c r="I600" s="97">
        <v>4</v>
      </c>
      <c r="J600" s="100">
        <f>หนองคาย!F20</f>
        <v>2344874.85</v>
      </c>
      <c r="K600" s="101">
        <f>หนองคาย!AJ20</f>
        <v>2815316.24</v>
      </c>
      <c r="L600" s="102">
        <f>หนองคาย!AK20</f>
        <v>2775005.15</v>
      </c>
      <c r="M600" s="102">
        <f>หนองคาย!AL20</f>
        <v>2213850.4899999998</v>
      </c>
      <c r="N600" s="98"/>
      <c r="O600" s="98"/>
      <c r="P600" s="98"/>
      <c r="Q600" s="90">
        <f t="shared" si="21"/>
        <v>561154.66000000015</v>
      </c>
      <c r="R600" s="91">
        <f t="shared" si="22"/>
        <v>524.97259742716608</v>
      </c>
    </row>
    <row r="601" spans="1:18" ht="24.6" customHeight="1" x14ac:dyDescent="0.7">
      <c r="A601" s="97">
        <v>11</v>
      </c>
      <c r="B601" s="98" t="s">
        <v>48</v>
      </c>
      <c r="C601" s="98" t="s">
        <v>409</v>
      </c>
      <c r="D601" s="98" t="s">
        <v>410</v>
      </c>
      <c r="E601" s="98" t="s">
        <v>411</v>
      </c>
      <c r="F601" s="98" t="s">
        <v>166</v>
      </c>
      <c r="G601" s="98" t="s">
        <v>1014</v>
      </c>
      <c r="H601" s="99">
        <v>5603</v>
      </c>
      <c r="I601" s="97">
        <v>4</v>
      </c>
      <c r="J601" s="100">
        <f>หนองคาย!F21</f>
        <v>626175.62</v>
      </c>
      <c r="K601" s="101">
        <f>หนองคาย!AJ21</f>
        <v>854193.83000000007</v>
      </c>
      <c r="L601" s="102">
        <f>หนองคาย!AK21</f>
        <v>3332407.83</v>
      </c>
      <c r="M601" s="102">
        <f>หนองคาย!AL21</f>
        <v>3921531.48</v>
      </c>
      <c r="N601" s="98"/>
      <c r="O601" s="98"/>
      <c r="P601" s="98"/>
      <c r="Q601" s="90">
        <f t="shared" si="21"/>
        <v>-589123.64999999991</v>
      </c>
      <c r="R601" s="91">
        <f t="shared" si="22"/>
        <v>594.75420845975373</v>
      </c>
    </row>
    <row r="602" spans="1:18" ht="24.6" customHeight="1" x14ac:dyDescent="0.7">
      <c r="A602" s="97">
        <v>12</v>
      </c>
      <c r="B602" s="98" t="s">
        <v>48</v>
      </c>
      <c r="C602" s="98" t="s">
        <v>409</v>
      </c>
      <c r="D602" s="98" t="s">
        <v>410</v>
      </c>
      <c r="E602" s="98" t="s">
        <v>411</v>
      </c>
      <c r="F602" s="98" t="s">
        <v>166</v>
      </c>
      <c r="G602" s="98" t="s">
        <v>1015</v>
      </c>
      <c r="H602" s="99">
        <v>4772</v>
      </c>
      <c r="I602" s="97">
        <v>4</v>
      </c>
      <c r="J602" s="100">
        <f>หนองคาย!F22</f>
        <v>536351.07999999996</v>
      </c>
      <c r="K602" s="101">
        <f>หนองคาย!AJ22</f>
        <v>561528.82999999996</v>
      </c>
      <c r="L602" s="102">
        <f>หนองคาย!AK22</f>
        <v>3577331.12</v>
      </c>
      <c r="M602" s="102">
        <f>หนองคาย!AL22</f>
        <v>3486670.88</v>
      </c>
      <c r="N602" s="98"/>
      <c r="O602" s="98"/>
      <c r="P602" s="98"/>
      <c r="Q602" s="90">
        <f t="shared" si="21"/>
        <v>90660.240000000224</v>
      </c>
      <c r="R602" s="91">
        <f t="shared" si="22"/>
        <v>749.65027661357919</v>
      </c>
    </row>
    <row r="603" spans="1:18" ht="24.6" customHeight="1" x14ac:dyDescent="0.7">
      <c r="A603" s="97">
        <v>13</v>
      </c>
      <c r="B603" s="98" t="s">
        <v>48</v>
      </c>
      <c r="C603" s="98" t="s">
        <v>409</v>
      </c>
      <c r="D603" s="98" t="s">
        <v>410</v>
      </c>
      <c r="E603" s="98" t="s">
        <v>411</v>
      </c>
      <c r="F603" s="98" t="s">
        <v>166</v>
      </c>
      <c r="G603" s="98" t="s">
        <v>1016</v>
      </c>
      <c r="H603" s="99">
        <v>4728</v>
      </c>
      <c r="I603" s="97">
        <v>4</v>
      </c>
      <c r="J603" s="100">
        <f>หนองคาย!F23</f>
        <v>277579.95</v>
      </c>
      <c r="K603" s="101">
        <f>หนองคาย!AJ23</f>
        <v>445603.69000000006</v>
      </c>
      <c r="L603" s="102">
        <f>หนองคาย!AK23</f>
        <v>3141157.4</v>
      </c>
      <c r="M603" s="102">
        <f>หนองคาย!AL23</f>
        <v>3278223.54</v>
      </c>
      <c r="N603" s="98"/>
      <c r="O603" s="98"/>
      <c r="P603" s="98"/>
      <c r="Q603" s="90">
        <f t="shared" si="21"/>
        <v>-137066.14000000013</v>
      </c>
      <c r="R603" s="91">
        <f t="shared" si="22"/>
        <v>664.37339255499148</v>
      </c>
    </row>
    <row r="604" spans="1:18" ht="24.6" customHeight="1" x14ac:dyDescent="0.7">
      <c r="A604" s="97">
        <v>14</v>
      </c>
      <c r="B604" s="98" t="s">
        <v>48</v>
      </c>
      <c r="C604" s="98" t="s">
        <v>409</v>
      </c>
      <c r="D604" s="98" t="s">
        <v>410</v>
      </c>
      <c r="E604" s="98" t="s">
        <v>411</v>
      </c>
      <c r="F604" s="98" t="s">
        <v>166</v>
      </c>
      <c r="G604" s="98" t="s">
        <v>1017</v>
      </c>
      <c r="H604" s="99">
        <v>7662</v>
      </c>
      <c r="I604" s="97">
        <v>5</v>
      </c>
      <c r="J604" s="100">
        <f>หนองคาย!F24</f>
        <v>4007504.93</v>
      </c>
      <c r="K604" s="101">
        <f>หนองคาย!AJ24</f>
        <v>4112528.95</v>
      </c>
      <c r="L604" s="102">
        <f>หนองคาย!AK24</f>
        <v>5642405.4100000001</v>
      </c>
      <c r="M604" s="102">
        <f>หนองคาย!AL24</f>
        <v>4975173.08</v>
      </c>
      <c r="N604" s="98"/>
      <c r="O604" s="98"/>
      <c r="P604" s="98"/>
      <c r="Q604" s="90">
        <f t="shared" si="21"/>
        <v>667232.33000000007</v>
      </c>
      <c r="R604" s="91">
        <f t="shared" si="22"/>
        <v>736.41417515009141</v>
      </c>
    </row>
    <row r="605" spans="1:18" ht="24.6" customHeight="1" x14ac:dyDescent="0.7">
      <c r="A605" s="97">
        <v>15</v>
      </c>
      <c r="B605" s="98" t="s">
        <v>48</v>
      </c>
      <c r="C605" s="98" t="s">
        <v>409</v>
      </c>
      <c r="D605" s="98" t="s">
        <v>410</v>
      </c>
      <c r="E605" s="98" t="s">
        <v>411</v>
      </c>
      <c r="F605" s="98" t="s">
        <v>166</v>
      </c>
      <c r="G605" s="98" t="s">
        <v>1018</v>
      </c>
      <c r="H605" s="99">
        <v>5895</v>
      </c>
      <c r="I605" s="97">
        <v>4</v>
      </c>
      <c r="J605" s="100">
        <f>หนองคาย!F25</f>
        <v>824836.1</v>
      </c>
      <c r="K605" s="101">
        <f>หนองคาย!AJ25</f>
        <v>1211206.5399999998</v>
      </c>
      <c r="L605" s="102">
        <f>หนองคาย!AK25</f>
        <v>3360429.0599999996</v>
      </c>
      <c r="M605" s="102">
        <f>หนองคาย!AL25</f>
        <v>2825740.26</v>
      </c>
      <c r="N605" s="98"/>
      <c r="O605" s="98"/>
      <c r="P605" s="98"/>
      <c r="Q605" s="90">
        <f t="shared" si="21"/>
        <v>534688.79999999981</v>
      </c>
      <c r="R605" s="91">
        <f t="shared" si="22"/>
        <v>570.04733842239182</v>
      </c>
    </row>
    <row r="606" spans="1:18" ht="24.6" customHeight="1" x14ac:dyDescent="0.7">
      <c r="A606" s="97">
        <v>16</v>
      </c>
      <c r="B606" s="98" t="s">
        <v>48</v>
      </c>
      <c r="C606" s="98" t="s">
        <v>409</v>
      </c>
      <c r="D606" s="98" t="s">
        <v>410</v>
      </c>
      <c r="E606" s="98" t="s">
        <v>411</v>
      </c>
      <c r="F606" s="98" t="s">
        <v>166</v>
      </c>
      <c r="G606" s="98" t="s">
        <v>1019</v>
      </c>
      <c r="H606" s="99">
        <v>4523</v>
      </c>
      <c r="I606" s="97">
        <v>4</v>
      </c>
      <c r="J606" s="100">
        <f>หนองคาย!F26</f>
        <v>765495</v>
      </c>
      <c r="K606" s="101">
        <f>หนองคาย!AJ26</f>
        <v>865065.58</v>
      </c>
      <c r="L606" s="102">
        <f>หนองคาย!AK26</f>
        <v>2820346.37</v>
      </c>
      <c r="M606" s="102">
        <f>หนองคาย!AL26</f>
        <v>2701534.29</v>
      </c>
      <c r="N606" s="98"/>
      <c r="O606" s="98"/>
      <c r="P606" s="98"/>
      <c r="Q606" s="90">
        <f t="shared" si="21"/>
        <v>118812.08000000007</v>
      </c>
      <c r="R606" s="91">
        <f t="shared" si="22"/>
        <v>623.55657086004862</v>
      </c>
    </row>
    <row r="607" spans="1:18" ht="24.6" customHeight="1" x14ac:dyDescent="0.7">
      <c r="A607" s="97">
        <v>17</v>
      </c>
      <c r="B607" s="98" t="s">
        <v>48</v>
      </c>
      <c r="C607" s="98" t="s">
        <v>409</v>
      </c>
      <c r="D607" s="98" t="s">
        <v>410</v>
      </c>
      <c r="E607" s="98" t="s">
        <v>411</v>
      </c>
      <c r="F607" s="98" t="s">
        <v>166</v>
      </c>
      <c r="G607" s="98" t="s">
        <v>1020</v>
      </c>
      <c r="H607" s="99">
        <v>2929</v>
      </c>
      <c r="I607" s="97">
        <v>2</v>
      </c>
      <c r="J607" s="100">
        <f>หนองคาย!F27</f>
        <v>685902.55</v>
      </c>
      <c r="K607" s="101">
        <f>หนองคาย!AJ27</f>
        <v>711716.43</v>
      </c>
      <c r="L607" s="102">
        <f>หนองคาย!AK27</f>
        <v>2109182.3199999998</v>
      </c>
      <c r="M607" s="102">
        <f>หนองคาย!AL27</f>
        <v>2098352.2599999998</v>
      </c>
      <c r="N607" s="98"/>
      <c r="O607" s="98"/>
      <c r="P607" s="98"/>
      <c r="Q607" s="90">
        <f t="shared" si="21"/>
        <v>10830.060000000056</v>
      </c>
      <c r="R607" s="91">
        <f t="shared" si="22"/>
        <v>720.10321611471488</v>
      </c>
    </row>
    <row r="608" spans="1:18" ht="24.6" customHeight="1" x14ac:dyDescent="0.7">
      <c r="A608" s="97">
        <v>18</v>
      </c>
      <c r="B608" s="98" t="s">
        <v>48</v>
      </c>
      <c r="C608" s="98" t="s">
        <v>409</v>
      </c>
      <c r="D608" s="98" t="s">
        <v>410</v>
      </c>
      <c r="E608" s="98" t="s">
        <v>411</v>
      </c>
      <c r="F608" s="98" t="s">
        <v>166</v>
      </c>
      <c r="G608" s="98" t="s">
        <v>1021</v>
      </c>
      <c r="H608" s="99">
        <v>2602</v>
      </c>
      <c r="I608" s="97">
        <v>2</v>
      </c>
      <c r="J608" s="100">
        <f>หนองคาย!F28</f>
        <v>555131.57999999996</v>
      </c>
      <c r="K608" s="101">
        <f>หนองคาย!AJ28</f>
        <v>569698.71</v>
      </c>
      <c r="L608" s="102">
        <f>หนองคาย!AK28</f>
        <v>2196984.89</v>
      </c>
      <c r="M608" s="102">
        <f>หนองคาย!AL28</f>
        <v>2169463.3199999998</v>
      </c>
      <c r="N608" s="98"/>
      <c r="O608" s="98"/>
      <c r="P608" s="98"/>
      <c r="Q608" s="90">
        <f t="shared" si="21"/>
        <v>27521.570000000298</v>
      </c>
      <c r="R608" s="91">
        <f t="shared" si="22"/>
        <v>844.34469254419685</v>
      </c>
    </row>
    <row r="609" spans="1:18" s="109" customFormat="1" ht="24.6" customHeight="1" x14ac:dyDescent="0.7">
      <c r="A609" s="103">
        <v>1</v>
      </c>
      <c r="B609" s="104" t="s">
        <v>48</v>
      </c>
      <c r="C609" s="104"/>
      <c r="D609" s="104"/>
      <c r="E609" s="104" t="s">
        <v>63</v>
      </c>
      <c r="F609" s="104"/>
      <c r="G609" s="104" t="s">
        <v>413</v>
      </c>
      <c r="H609" s="110">
        <f>SUM(H591:H608)</f>
        <v>76021</v>
      </c>
      <c r="I609" s="103"/>
      <c r="J609" s="106">
        <f>SUM(J591:J608)</f>
        <v>18577292.599999998</v>
      </c>
      <c r="K609" s="106">
        <f>SUM(K591:K608)</f>
        <v>20948971.339999996</v>
      </c>
      <c r="L609" s="106">
        <f>SUM(L591:L608)</f>
        <v>52542566.920000002</v>
      </c>
      <c r="M609" s="106">
        <f>SUM(M591:M608)</f>
        <v>49123336.399999991</v>
      </c>
      <c r="N609" s="104">
        <v>17</v>
      </c>
      <c r="O609" s="104">
        <v>17</v>
      </c>
      <c r="P609" s="104">
        <f>N609-O609</f>
        <v>0</v>
      </c>
      <c r="Q609" s="107">
        <f t="shared" si="21"/>
        <v>3419230.5200000107</v>
      </c>
      <c r="R609" s="108">
        <f>L609/H609</f>
        <v>691.15858670630485</v>
      </c>
    </row>
    <row r="610" spans="1:18" ht="24.6" customHeight="1" x14ac:dyDescent="0.7">
      <c r="A610" s="97">
        <v>1</v>
      </c>
      <c r="B610" s="98" t="s">
        <v>48</v>
      </c>
      <c r="C610" s="98" t="s">
        <v>414</v>
      </c>
      <c r="D610" s="98" t="s">
        <v>90</v>
      </c>
      <c r="E610" s="98" t="s">
        <v>415</v>
      </c>
      <c r="F610" s="98" t="s">
        <v>315</v>
      </c>
      <c r="G610" s="98" t="s">
        <v>416</v>
      </c>
      <c r="H610" s="99"/>
      <c r="I610" s="97"/>
      <c r="J610" s="100"/>
      <c r="K610" s="101"/>
      <c r="L610" s="102"/>
      <c r="M610" s="102"/>
      <c r="N610" s="98"/>
      <c r="O610" s="98"/>
      <c r="P610" s="98"/>
    </row>
    <row r="611" spans="1:18" ht="24.6" customHeight="1" x14ac:dyDescent="0.7">
      <c r="A611" s="97">
        <v>2</v>
      </c>
      <c r="B611" s="98" t="s">
        <v>48</v>
      </c>
      <c r="C611" s="98" t="s">
        <v>414</v>
      </c>
      <c r="D611" s="98" t="s">
        <v>90</v>
      </c>
      <c r="E611" s="98" t="s">
        <v>415</v>
      </c>
      <c r="F611" s="98" t="s">
        <v>166</v>
      </c>
      <c r="G611" s="98" t="s">
        <v>1022</v>
      </c>
      <c r="H611" s="99">
        <v>3874</v>
      </c>
      <c r="I611" s="97">
        <v>3</v>
      </c>
      <c r="J611" s="100">
        <f>หนองคาย!F29</f>
        <v>1821565.01</v>
      </c>
      <c r="K611" s="101">
        <f>หนองคาย!AJ29</f>
        <v>2274947.88</v>
      </c>
      <c r="L611" s="102">
        <f>หนองคาย!AK29</f>
        <v>3853405.27</v>
      </c>
      <c r="M611" s="102">
        <f>หนองคาย!AL29</f>
        <v>3090920.18</v>
      </c>
      <c r="N611" s="98"/>
      <c r="O611" s="98"/>
      <c r="P611" s="98"/>
      <c r="Q611" s="90">
        <f t="shared" si="21"/>
        <v>762485.08999999985</v>
      </c>
      <c r="R611" s="91">
        <f t="shared" si="22"/>
        <v>994.68385906040271</v>
      </c>
    </row>
    <row r="612" spans="1:18" ht="24.6" customHeight="1" x14ac:dyDescent="0.7">
      <c r="A612" s="97">
        <v>3</v>
      </c>
      <c r="B612" s="98" t="s">
        <v>48</v>
      </c>
      <c r="C612" s="98" t="s">
        <v>414</v>
      </c>
      <c r="D612" s="98" t="s">
        <v>90</v>
      </c>
      <c r="E612" s="98" t="s">
        <v>415</v>
      </c>
      <c r="F612" s="98" t="s">
        <v>166</v>
      </c>
      <c r="G612" s="98" t="s">
        <v>1023</v>
      </c>
      <c r="H612" s="99">
        <v>3204</v>
      </c>
      <c r="I612" s="97">
        <v>3</v>
      </c>
      <c r="J612" s="100">
        <f>หนองคาย!F30</f>
        <v>487568.28</v>
      </c>
      <c r="K612" s="101">
        <f>หนองคาย!AJ30</f>
        <v>931084.15</v>
      </c>
      <c r="L612" s="102">
        <f>หนองคาย!AK30</f>
        <v>2008559.1099999999</v>
      </c>
      <c r="M612" s="102">
        <f>หนองคาย!AL30</f>
        <v>2016457.77</v>
      </c>
      <c r="N612" s="98"/>
      <c r="O612" s="98"/>
      <c r="P612" s="98"/>
      <c r="Q612" s="90">
        <f t="shared" si="21"/>
        <v>-7898.660000000149</v>
      </c>
      <c r="R612" s="91">
        <f t="shared" si="22"/>
        <v>626.89110799001242</v>
      </c>
    </row>
    <row r="613" spans="1:18" ht="24.6" customHeight="1" x14ac:dyDescent="0.7">
      <c r="A613" s="97">
        <v>4</v>
      </c>
      <c r="B613" s="98" t="s">
        <v>48</v>
      </c>
      <c r="C613" s="98" t="s">
        <v>414</v>
      </c>
      <c r="D613" s="98" t="s">
        <v>90</v>
      </c>
      <c r="E613" s="98" t="s">
        <v>415</v>
      </c>
      <c r="F613" s="98" t="s">
        <v>166</v>
      </c>
      <c r="G613" s="98" t="s">
        <v>1024</v>
      </c>
      <c r="H613" s="99">
        <v>6962</v>
      </c>
      <c r="I613" s="97">
        <v>5</v>
      </c>
      <c r="J613" s="100">
        <f>หนองคาย!F31</f>
        <v>1512754.57</v>
      </c>
      <c r="K613" s="101">
        <f>หนองคาย!AJ31</f>
        <v>2154026.9</v>
      </c>
      <c r="L613" s="102">
        <f>หนองคาย!AK31</f>
        <v>5456766.7799999993</v>
      </c>
      <c r="M613" s="102">
        <f>หนองคาย!AL31</f>
        <v>5082384.74</v>
      </c>
      <c r="N613" s="98"/>
      <c r="O613" s="98"/>
      <c r="P613" s="98"/>
      <c r="Q613" s="90">
        <f t="shared" si="21"/>
        <v>374382.03999999911</v>
      </c>
      <c r="R613" s="91">
        <f t="shared" si="22"/>
        <v>783.79298764722773</v>
      </c>
    </row>
    <row r="614" spans="1:18" ht="24.6" customHeight="1" x14ac:dyDescent="0.7">
      <c r="A614" s="97">
        <v>5</v>
      </c>
      <c r="B614" s="98" t="s">
        <v>48</v>
      </c>
      <c r="C614" s="98" t="s">
        <v>414</v>
      </c>
      <c r="D614" s="98" t="s">
        <v>90</v>
      </c>
      <c r="E614" s="98" t="s">
        <v>415</v>
      </c>
      <c r="F614" s="98" t="s">
        <v>166</v>
      </c>
      <c r="G614" s="98" t="s">
        <v>1025</v>
      </c>
      <c r="H614" s="99">
        <v>4705</v>
      </c>
      <c r="I614" s="97">
        <v>4</v>
      </c>
      <c r="J614" s="100">
        <f>หนองคาย!F32</f>
        <v>1222453.46</v>
      </c>
      <c r="K614" s="101">
        <f>หนองคาย!AJ32</f>
        <v>1529288.59</v>
      </c>
      <c r="L614" s="102">
        <f>หนองคาย!AK32</f>
        <v>2620246.42</v>
      </c>
      <c r="M614" s="102">
        <f>หนองคาย!AL32</f>
        <v>2409372.34</v>
      </c>
      <c r="N614" s="98"/>
      <c r="O614" s="98"/>
      <c r="P614" s="98"/>
      <c r="Q614" s="90">
        <f t="shared" si="21"/>
        <v>210874.08000000007</v>
      </c>
      <c r="R614" s="91">
        <f t="shared" si="22"/>
        <v>556.90678427205103</v>
      </c>
    </row>
    <row r="615" spans="1:18" ht="24.6" customHeight="1" x14ac:dyDescent="0.7">
      <c r="A615" s="97">
        <v>6</v>
      </c>
      <c r="B615" s="98" t="s">
        <v>48</v>
      </c>
      <c r="C615" s="98" t="s">
        <v>414</v>
      </c>
      <c r="D615" s="98" t="s">
        <v>90</v>
      </c>
      <c r="E615" s="98" t="s">
        <v>415</v>
      </c>
      <c r="F615" s="98" t="s">
        <v>166</v>
      </c>
      <c r="G615" s="98" t="s">
        <v>1026</v>
      </c>
      <c r="H615" s="99">
        <v>5930</v>
      </c>
      <c r="I615" s="97">
        <v>4</v>
      </c>
      <c r="J615" s="100">
        <f>หนองคาย!F33</f>
        <v>358451.01</v>
      </c>
      <c r="K615" s="101">
        <f>หนองคาย!AJ33</f>
        <v>550294.78</v>
      </c>
      <c r="L615" s="102">
        <f>หนองคาย!AK33</f>
        <v>3976994.96</v>
      </c>
      <c r="M615" s="102">
        <f>หนองคาย!AL33</f>
        <v>4004276.17</v>
      </c>
      <c r="N615" s="98"/>
      <c r="O615" s="98"/>
      <c r="P615" s="98"/>
      <c r="Q615" s="90">
        <f t="shared" si="21"/>
        <v>-27281.209999999963</v>
      </c>
      <c r="R615" s="91">
        <f t="shared" si="22"/>
        <v>670.65682293423276</v>
      </c>
    </row>
    <row r="616" spans="1:18" ht="24.6" customHeight="1" x14ac:dyDescent="0.7">
      <c r="A616" s="97">
        <v>7</v>
      </c>
      <c r="B616" s="98" t="s">
        <v>48</v>
      </c>
      <c r="C616" s="98" t="s">
        <v>414</v>
      </c>
      <c r="D616" s="98" t="s">
        <v>90</v>
      </c>
      <c r="E616" s="98" t="s">
        <v>415</v>
      </c>
      <c r="F616" s="98" t="s">
        <v>166</v>
      </c>
      <c r="G616" s="98" t="s">
        <v>1027</v>
      </c>
      <c r="H616" s="99">
        <v>4502</v>
      </c>
      <c r="I616" s="97">
        <v>4</v>
      </c>
      <c r="J616" s="100">
        <f>หนองคาย!F34</f>
        <v>425235.42</v>
      </c>
      <c r="K616" s="101">
        <f>หนองคาย!AJ34</f>
        <v>693701.23</v>
      </c>
      <c r="L616" s="102">
        <f>หนองคาย!AK34</f>
        <v>2450589.33</v>
      </c>
      <c r="M616" s="102">
        <f>หนองคาย!AL34</f>
        <v>2198818.1800000002</v>
      </c>
      <c r="N616" s="98"/>
      <c r="O616" s="98"/>
      <c r="P616" s="98"/>
      <c r="Q616" s="90">
        <f t="shared" si="21"/>
        <v>251771.14999999991</v>
      </c>
      <c r="R616" s="91">
        <f t="shared" si="22"/>
        <v>544.33348067525549</v>
      </c>
    </row>
    <row r="617" spans="1:18" ht="24.6" customHeight="1" x14ac:dyDescent="0.7">
      <c r="A617" s="97">
        <v>8</v>
      </c>
      <c r="B617" s="98" t="s">
        <v>48</v>
      </c>
      <c r="C617" s="98" t="s">
        <v>414</v>
      </c>
      <c r="D617" s="98" t="s">
        <v>90</v>
      </c>
      <c r="E617" s="98" t="s">
        <v>415</v>
      </c>
      <c r="F617" s="98" t="s">
        <v>166</v>
      </c>
      <c r="G617" s="98" t="s">
        <v>1028</v>
      </c>
      <c r="H617" s="99">
        <v>5759</v>
      </c>
      <c r="I617" s="97">
        <v>4</v>
      </c>
      <c r="J617" s="100">
        <f>หนองคาย!F35</f>
        <v>1155553.6599999999</v>
      </c>
      <c r="K617" s="101">
        <f>หนองคาย!AJ35</f>
        <v>1543146.14</v>
      </c>
      <c r="L617" s="102">
        <f>หนองคาย!AK35</f>
        <v>3239253.67</v>
      </c>
      <c r="M617" s="102">
        <f>หนองคาย!AL35</f>
        <v>3093386.94</v>
      </c>
      <c r="N617" s="98"/>
      <c r="O617" s="98"/>
      <c r="P617" s="98"/>
      <c r="Q617" s="90">
        <f t="shared" si="21"/>
        <v>145866.72999999998</v>
      </c>
      <c r="R617" s="91">
        <f t="shared" si="22"/>
        <v>562.46807952769575</v>
      </c>
    </row>
    <row r="618" spans="1:18" ht="24.6" customHeight="1" x14ac:dyDescent="0.7">
      <c r="A618" s="97">
        <v>9</v>
      </c>
      <c r="B618" s="98" t="s">
        <v>48</v>
      </c>
      <c r="C618" s="98" t="s">
        <v>414</v>
      </c>
      <c r="D618" s="98" t="s">
        <v>90</v>
      </c>
      <c r="E618" s="98" t="s">
        <v>415</v>
      </c>
      <c r="F618" s="98" t="s">
        <v>166</v>
      </c>
      <c r="G618" s="98" t="s">
        <v>1029</v>
      </c>
      <c r="H618" s="99">
        <v>3269</v>
      </c>
      <c r="I618" s="97">
        <v>3</v>
      </c>
      <c r="J618" s="100">
        <f>หนองคาย!F36</f>
        <v>519995.46</v>
      </c>
      <c r="K618" s="101">
        <f>หนองคาย!AJ36</f>
        <v>669013.42000000004</v>
      </c>
      <c r="L618" s="102">
        <f>หนองคาย!AK36</f>
        <v>2832117</v>
      </c>
      <c r="M618" s="102">
        <f>หนองคาย!AL36</f>
        <v>2801674.6799999997</v>
      </c>
      <c r="N618" s="98"/>
      <c r="O618" s="98"/>
      <c r="P618" s="98"/>
      <c r="Q618" s="90">
        <f t="shared" si="21"/>
        <v>30442.320000000298</v>
      </c>
      <c r="R618" s="91">
        <f t="shared" si="22"/>
        <v>866.35576628938509</v>
      </c>
    </row>
    <row r="619" spans="1:18" ht="24.6" customHeight="1" x14ac:dyDescent="0.7">
      <c r="A619" s="97">
        <v>10</v>
      </c>
      <c r="B619" s="98" t="s">
        <v>48</v>
      </c>
      <c r="C619" s="98" t="s">
        <v>414</v>
      </c>
      <c r="D619" s="98" t="s">
        <v>90</v>
      </c>
      <c r="E619" s="98" t="s">
        <v>415</v>
      </c>
      <c r="F619" s="98" t="s">
        <v>166</v>
      </c>
      <c r="G619" s="98" t="s">
        <v>1030</v>
      </c>
      <c r="H619" s="99">
        <v>5031</v>
      </c>
      <c r="I619" s="97">
        <v>4</v>
      </c>
      <c r="J619" s="100">
        <f>หนองคาย!F37</f>
        <v>436585.97</v>
      </c>
      <c r="K619" s="101">
        <f>หนองคาย!AJ37</f>
        <v>736490.28</v>
      </c>
      <c r="L619" s="102">
        <f>หนองคาย!AK37</f>
        <v>1925818.73</v>
      </c>
      <c r="M619" s="102">
        <f>หนองคาย!AL37</f>
        <v>1461867.26</v>
      </c>
      <c r="N619" s="98"/>
      <c r="O619" s="98"/>
      <c r="P619" s="98"/>
      <c r="Q619" s="90">
        <f t="shared" si="21"/>
        <v>463951.47</v>
      </c>
      <c r="R619" s="91">
        <f t="shared" si="22"/>
        <v>382.79044523951501</v>
      </c>
    </row>
    <row r="620" spans="1:18" ht="24.6" customHeight="1" x14ac:dyDescent="0.7">
      <c r="A620" s="97">
        <v>11</v>
      </c>
      <c r="B620" s="98" t="s">
        <v>48</v>
      </c>
      <c r="C620" s="98" t="s">
        <v>414</v>
      </c>
      <c r="D620" s="98" t="s">
        <v>90</v>
      </c>
      <c r="E620" s="98" t="s">
        <v>415</v>
      </c>
      <c r="F620" s="98" t="s">
        <v>166</v>
      </c>
      <c r="G620" s="98" t="s">
        <v>1031</v>
      </c>
      <c r="H620" s="99">
        <v>4636</v>
      </c>
      <c r="I620" s="97">
        <v>4</v>
      </c>
      <c r="J620" s="100">
        <f>หนองคาย!F38</f>
        <v>1115641.58</v>
      </c>
      <c r="K620" s="101">
        <f>หนองคาย!AJ38</f>
        <v>1435757</v>
      </c>
      <c r="L620" s="102">
        <f>หนองคาย!AK38</f>
        <v>4998256.99</v>
      </c>
      <c r="M620" s="102">
        <f>หนองคาย!AL38</f>
        <v>4077172.18</v>
      </c>
      <c r="N620" s="98"/>
      <c r="O620" s="98"/>
      <c r="P620" s="98"/>
      <c r="Q620" s="90">
        <f t="shared" si="21"/>
        <v>921084.81</v>
      </c>
      <c r="R620" s="91">
        <f t="shared" si="22"/>
        <v>1078.1399892148404</v>
      </c>
    </row>
    <row r="621" spans="1:18" s="109" customFormat="1" ht="24.6" customHeight="1" x14ac:dyDescent="0.7">
      <c r="A621" s="103">
        <v>2</v>
      </c>
      <c r="B621" s="104" t="s">
        <v>48</v>
      </c>
      <c r="C621" s="104"/>
      <c r="D621" s="104"/>
      <c r="E621" s="104" t="s">
        <v>63</v>
      </c>
      <c r="F621" s="104"/>
      <c r="G621" s="104" t="s">
        <v>417</v>
      </c>
      <c r="H621" s="110">
        <f>SUM(H610:H620)</f>
        <v>47872</v>
      </c>
      <c r="I621" s="103"/>
      <c r="J621" s="106">
        <f>SUM(J610:J620)</f>
        <v>9055804.4199999999</v>
      </c>
      <c r="K621" s="106">
        <f>SUM(K610:K620)</f>
        <v>12517750.369999999</v>
      </c>
      <c r="L621" s="106">
        <f>SUM(L610:L620)</f>
        <v>33362008.259999998</v>
      </c>
      <c r="M621" s="106">
        <f>SUM(M610:M620)</f>
        <v>30236330.440000005</v>
      </c>
      <c r="N621" s="104">
        <v>10</v>
      </c>
      <c r="O621" s="104">
        <v>10</v>
      </c>
      <c r="P621" s="104">
        <f>N621-O621</f>
        <v>0</v>
      </c>
      <c r="Q621" s="107">
        <f t="shared" si="21"/>
        <v>3125677.8199999928</v>
      </c>
      <c r="R621" s="108">
        <f>L621/H621</f>
        <v>696.90023938836896</v>
      </c>
    </row>
    <row r="622" spans="1:18" ht="24.6" customHeight="1" x14ac:dyDescent="0.7">
      <c r="A622" s="97">
        <v>1</v>
      </c>
      <c r="B622" s="98" t="s">
        <v>48</v>
      </c>
      <c r="C622" s="98" t="s">
        <v>418</v>
      </c>
      <c r="D622" s="98" t="s">
        <v>69</v>
      </c>
      <c r="E622" s="98" t="s">
        <v>419</v>
      </c>
      <c r="F622" s="98" t="s">
        <v>196</v>
      </c>
      <c r="G622" s="98" t="s">
        <v>420</v>
      </c>
      <c r="H622" s="99"/>
      <c r="I622" s="97"/>
      <c r="J622" s="100"/>
      <c r="K622" s="101"/>
      <c r="L622" s="102"/>
      <c r="M622" s="102"/>
      <c r="N622" s="98"/>
      <c r="O622" s="98"/>
      <c r="P622" s="98"/>
    </row>
    <row r="623" spans="1:18" ht="24.6" customHeight="1" x14ac:dyDescent="0.7">
      <c r="A623" s="97">
        <v>2</v>
      </c>
      <c r="B623" s="98" t="s">
        <v>48</v>
      </c>
      <c r="C623" s="98" t="s">
        <v>418</v>
      </c>
      <c r="D623" s="98" t="s">
        <v>69</v>
      </c>
      <c r="E623" s="98" t="s">
        <v>419</v>
      </c>
      <c r="F623" s="98" t="s">
        <v>166</v>
      </c>
      <c r="G623" s="98" t="s">
        <v>1032</v>
      </c>
      <c r="H623" s="99">
        <v>3034</v>
      </c>
      <c r="I623" s="97">
        <v>3</v>
      </c>
      <c r="J623" s="100">
        <f>หนองคาย!F39</f>
        <v>1599035.41</v>
      </c>
      <c r="K623" s="101">
        <f>หนองคาย!AJ39</f>
        <v>1711228.3499999999</v>
      </c>
      <c r="L623" s="102">
        <f>หนองคาย!AK39</f>
        <v>3977676.89</v>
      </c>
      <c r="M623" s="102">
        <f>หนองคาย!AL39</f>
        <v>3386194.8899999997</v>
      </c>
      <c r="N623" s="98"/>
      <c r="O623" s="98"/>
      <c r="P623" s="98"/>
      <c r="Q623" s="90">
        <f t="shared" si="21"/>
        <v>591482.00000000047</v>
      </c>
      <c r="R623" s="91">
        <f t="shared" si="22"/>
        <v>1311.0339123269612</v>
      </c>
    </row>
    <row r="624" spans="1:18" ht="24.6" customHeight="1" x14ac:dyDescent="0.7">
      <c r="A624" s="97">
        <v>3</v>
      </c>
      <c r="B624" s="98" t="s">
        <v>48</v>
      </c>
      <c r="C624" s="98" t="s">
        <v>418</v>
      </c>
      <c r="D624" s="98" t="s">
        <v>69</v>
      </c>
      <c r="E624" s="98" t="s">
        <v>419</v>
      </c>
      <c r="F624" s="98" t="s">
        <v>166</v>
      </c>
      <c r="G624" s="98" t="s">
        <v>1033</v>
      </c>
      <c r="H624" s="99">
        <v>3694</v>
      </c>
      <c r="I624" s="97">
        <v>3</v>
      </c>
      <c r="J624" s="100">
        <f>หนองคาย!F40</f>
        <v>368708.72</v>
      </c>
      <c r="K624" s="101">
        <f>หนองคาย!AJ40</f>
        <v>334389.03000000003</v>
      </c>
      <c r="L624" s="102">
        <f>หนองคาย!AK40</f>
        <v>3099461.45</v>
      </c>
      <c r="M624" s="102">
        <f>หนองคาย!AL40</f>
        <v>2857052.48</v>
      </c>
      <c r="N624" s="98"/>
      <c r="O624" s="98"/>
      <c r="P624" s="98"/>
      <c r="Q624" s="90">
        <f t="shared" si="21"/>
        <v>242408.9700000002</v>
      </c>
      <c r="R624" s="91">
        <f t="shared" si="22"/>
        <v>839.05291012452631</v>
      </c>
    </row>
    <row r="625" spans="1:18" ht="24.6" customHeight="1" x14ac:dyDescent="0.7">
      <c r="A625" s="97">
        <v>4</v>
      </c>
      <c r="B625" s="98" t="s">
        <v>48</v>
      </c>
      <c r="C625" s="98" t="s">
        <v>418</v>
      </c>
      <c r="D625" s="98" t="s">
        <v>69</v>
      </c>
      <c r="E625" s="98" t="s">
        <v>419</v>
      </c>
      <c r="F625" s="98" t="s">
        <v>166</v>
      </c>
      <c r="G625" s="98" t="s">
        <v>1034</v>
      </c>
      <c r="H625" s="99">
        <v>2850</v>
      </c>
      <c r="I625" s="97">
        <v>2</v>
      </c>
      <c r="J625" s="100">
        <f>หนองคาย!F41</f>
        <v>717808.69</v>
      </c>
      <c r="K625" s="101">
        <f>หนองคาย!AJ41</f>
        <v>766770.12999999989</v>
      </c>
      <c r="L625" s="102">
        <f>หนองคาย!AK41</f>
        <v>2663766.06</v>
      </c>
      <c r="M625" s="102">
        <f>หนองคาย!AL41</f>
        <v>2528275.33</v>
      </c>
      <c r="N625" s="98"/>
      <c r="O625" s="98"/>
      <c r="P625" s="98"/>
      <c r="Q625" s="90">
        <f t="shared" si="21"/>
        <v>135490.72999999998</v>
      </c>
      <c r="R625" s="91">
        <f t="shared" si="22"/>
        <v>934.65475789473692</v>
      </c>
    </row>
    <row r="626" spans="1:18" ht="24.6" customHeight="1" x14ac:dyDescent="0.7">
      <c r="A626" s="97">
        <v>5</v>
      </c>
      <c r="B626" s="98" t="s">
        <v>48</v>
      </c>
      <c r="C626" s="98" t="s">
        <v>418</v>
      </c>
      <c r="D626" s="98" t="s">
        <v>69</v>
      </c>
      <c r="E626" s="98" t="s">
        <v>419</v>
      </c>
      <c r="F626" s="98" t="s">
        <v>166</v>
      </c>
      <c r="G626" s="98" t="s">
        <v>1035</v>
      </c>
      <c r="H626" s="99">
        <v>3886</v>
      </c>
      <c r="I626" s="97">
        <v>3</v>
      </c>
      <c r="J626" s="100">
        <f>หนองคาย!F42</f>
        <v>1436625.31</v>
      </c>
      <c r="K626" s="101">
        <f>หนองคาย!AJ42</f>
        <v>1606868.29</v>
      </c>
      <c r="L626" s="102">
        <f>หนองคาย!AK42</f>
        <v>4164133.6500000004</v>
      </c>
      <c r="M626" s="102">
        <f>หนองคาย!AL42</f>
        <v>4710429.8199999994</v>
      </c>
      <c r="N626" s="98"/>
      <c r="O626" s="98"/>
      <c r="P626" s="98"/>
      <c r="Q626" s="90">
        <f t="shared" si="21"/>
        <v>-546296.16999999899</v>
      </c>
      <c r="R626" s="91">
        <f t="shared" si="22"/>
        <v>1071.573250128667</v>
      </c>
    </row>
    <row r="627" spans="1:18" ht="24.6" customHeight="1" x14ac:dyDescent="0.7">
      <c r="A627" s="97">
        <v>6</v>
      </c>
      <c r="B627" s="98" t="s">
        <v>48</v>
      </c>
      <c r="C627" s="98" t="s">
        <v>418</v>
      </c>
      <c r="D627" s="98" t="s">
        <v>69</v>
      </c>
      <c r="E627" s="98" t="s">
        <v>419</v>
      </c>
      <c r="F627" s="98" t="s">
        <v>166</v>
      </c>
      <c r="G627" s="98" t="s">
        <v>1036</v>
      </c>
      <c r="H627" s="99">
        <v>4695</v>
      </c>
      <c r="I627" s="97">
        <v>4</v>
      </c>
      <c r="J627" s="100">
        <f>หนองคาย!F43</f>
        <v>2088575.86</v>
      </c>
      <c r="K627" s="101">
        <f>หนองคาย!AJ43</f>
        <v>2141087.4300000002</v>
      </c>
      <c r="L627" s="102">
        <f>หนองคาย!AK43</f>
        <v>4276855.51</v>
      </c>
      <c r="M627" s="102">
        <f>หนองคาย!AL43</f>
        <v>3070070.49</v>
      </c>
      <c r="N627" s="98"/>
      <c r="O627" s="98"/>
      <c r="P627" s="98"/>
      <c r="Q627" s="90">
        <f t="shared" si="21"/>
        <v>1206785.0199999996</v>
      </c>
      <c r="R627" s="91">
        <f t="shared" si="22"/>
        <v>910.93834078807242</v>
      </c>
    </row>
    <row r="628" spans="1:18" ht="24.6" customHeight="1" x14ac:dyDescent="0.7">
      <c r="A628" s="97">
        <v>7</v>
      </c>
      <c r="B628" s="98" t="s">
        <v>48</v>
      </c>
      <c r="C628" s="98" t="s">
        <v>418</v>
      </c>
      <c r="D628" s="98" t="s">
        <v>69</v>
      </c>
      <c r="E628" s="98" t="s">
        <v>419</v>
      </c>
      <c r="F628" s="98" t="s">
        <v>166</v>
      </c>
      <c r="G628" s="98" t="s">
        <v>1037</v>
      </c>
      <c r="H628" s="99">
        <v>2848</v>
      </c>
      <c r="I628" s="97">
        <v>2</v>
      </c>
      <c r="J628" s="100">
        <f>หนองคาย!F44</f>
        <v>530523.28</v>
      </c>
      <c r="K628" s="101">
        <f>หนองคาย!AJ44</f>
        <v>566812.69000000006</v>
      </c>
      <c r="L628" s="102">
        <f>หนองคาย!AK44</f>
        <v>3163555.62</v>
      </c>
      <c r="M628" s="102">
        <f>หนองคาย!AL44</f>
        <v>2185659.65</v>
      </c>
      <c r="N628" s="98"/>
      <c r="O628" s="98"/>
      <c r="P628" s="98"/>
      <c r="Q628" s="90">
        <f t="shared" si="21"/>
        <v>977895.9700000002</v>
      </c>
      <c r="R628" s="91">
        <f t="shared" si="22"/>
        <v>1110.7990238764046</v>
      </c>
    </row>
    <row r="629" spans="1:18" ht="24.6" customHeight="1" x14ac:dyDescent="0.7">
      <c r="A629" s="97">
        <v>8</v>
      </c>
      <c r="B629" s="98" t="s">
        <v>48</v>
      </c>
      <c r="C629" s="98" t="s">
        <v>418</v>
      </c>
      <c r="D629" s="98" t="s">
        <v>69</v>
      </c>
      <c r="E629" s="98" t="s">
        <v>419</v>
      </c>
      <c r="F629" s="98" t="s">
        <v>166</v>
      </c>
      <c r="G629" s="98" t="s">
        <v>1038</v>
      </c>
      <c r="H629" s="99">
        <v>4044</v>
      </c>
      <c r="I629" s="97">
        <v>3</v>
      </c>
      <c r="J629" s="100">
        <f>หนองคาย!F45</f>
        <v>857205.4</v>
      </c>
      <c r="K629" s="101">
        <f>หนองคาย!AJ45</f>
        <v>889179.4</v>
      </c>
      <c r="L629" s="102">
        <f>หนองคาย!AK45</f>
        <v>2473480.73</v>
      </c>
      <c r="M629" s="102">
        <f>หนองคาย!AL45</f>
        <v>1967243.99</v>
      </c>
      <c r="N629" s="98"/>
      <c r="O629" s="98"/>
      <c r="P629" s="98"/>
      <c r="Q629" s="90">
        <f t="shared" si="21"/>
        <v>506236.74</v>
      </c>
      <c r="R629" s="91">
        <f t="shared" si="22"/>
        <v>611.64211918892181</v>
      </c>
    </row>
    <row r="630" spans="1:18" ht="24.6" customHeight="1" x14ac:dyDescent="0.7">
      <c r="A630" s="97">
        <v>9</v>
      </c>
      <c r="B630" s="98" t="s">
        <v>48</v>
      </c>
      <c r="C630" s="98" t="s">
        <v>418</v>
      </c>
      <c r="D630" s="98" t="s">
        <v>69</v>
      </c>
      <c r="E630" s="98" t="s">
        <v>419</v>
      </c>
      <c r="F630" s="98" t="s">
        <v>166</v>
      </c>
      <c r="G630" s="98" t="s">
        <v>1039</v>
      </c>
      <c r="H630" s="99">
        <v>5108</v>
      </c>
      <c r="I630" s="97">
        <v>4</v>
      </c>
      <c r="J630" s="100">
        <f>หนองคาย!F46</f>
        <v>650078.12</v>
      </c>
      <c r="K630" s="101">
        <f>หนองคาย!AJ46</f>
        <v>894163.23</v>
      </c>
      <c r="L630" s="102">
        <f>หนองคาย!AK46</f>
        <v>2889297.73</v>
      </c>
      <c r="M630" s="102">
        <f>หนองคาย!AL46</f>
        <v>2203691.0699999998</v>
      </c>
      <c r="N630" s="98"/>
      <c r="O630" s="98"/>
      <c r="P630" s="98"/>
      <c r="Q630" s="90">
        <f t="shared" si="21"/>
        <v>685606.66000000015</v>
      </c>
      <c r="R630" s="91">
        <f t="shared" si="22"/>
        <v>565.64168559122947</v>
      </c>
    </row>
    <row r="631" spans="1:18" ht="24.6" customHeight="1" x14ac:dyDescent="0.7">
      <c r="A631" s="97">
        <v>10</v>
      </c>
      <c r="B631" s="98" t="s">
        <v>48</v>
      </c>
      <c r="C631" s="98" t="s">
        <v>418</v>
      </c>
      <c r="D631" s="98" t="s">
        <v>69</v>
      </c>
      <c r="E631" s="98" t="s">
        <v>419</v>
      </c>
      <c r="F631" s="98" t="s">
        <v>166</v>
      </c>
      <c r="G631" s="98" t="s">
        <v>1040</v>
      </c>
      <c r="H631" s="99">
        <v>5899</v>
      </c>
      <c r="I631" s="97">
        <v>4</v>
      </c>
      <c r="J631" s="100">
        <f>หนองคาย!F47</f>
        <v>492415.68</v>
      </c>
      <c r="K631" s="101">
        <f>หนองคาย!AJ47</f>
        <v>526881.24</v>
      </c>
      <c r="L631" s="102">
        <f>หนองคาย!AK47</f>
        <v>4623257.3900000006</v>
      </c>
      <c r="M631" s="102">
        <f>หนองคาย!AL47</f>
        <v>4067840.59</v>
      </c>
      <c r="N631" s="98"/>
      <c r="O631" s="98"/>
      <c r="P631" s="98"/>
      <c r="Q631" s="90">
        <f t="shared" si="21"/>
        <v>555416.80000000075</v>
      </c>
      <c r="R631" s="91">
        <f t="shared" si="22"/>
        <v>783.73578403119188</v>
      </c>
    </row>
    <row r="632" spans="1:18" ht="24.6" customHeight="1" x14ac:dyDescent="0.7">
      <c r="A632" s="97">
        <v>11</v>
      </c>
      <c r="B632" s="98" t="s">
        <v>48</v>
      </c>
      <c r="C632" s="98" t="s">
        <v>418</v>
      </c>
      <c r="D632" s="98" t="s">
        <v>69</v>
      </c>
      <c r="E632" s="98" t="s">
        <v>419</v>
      </c>
      <c r="F632" s="98" t="s">
        <v>166</v>
      </c>
      <c r="G632" s="98" t="s">
        <v>1041</v>
      </c>
      <c r="H632" s="99">
        <v>2499</v>
      </c>
      <c r="I632" s="97">
        <v>2</v>
      </c>
      <c r="J632" s="100">
        <f>หนองคาย!F48</f>
        <v>482788.52</v>
      </c>
      <c r="K632" s="101">
        <f>หนองคาย!AJ48</f>
        <v>492695.4</v>
      </c>
      <c r="L632" s="102">
        <f>หนองคาย!AK48</f>
        <v>2525270.83</v>
      </c>
      <c r="M632" s="102">
        <f>หนองคาย!AL48</f>
        <v>2367731.9700000002</v>
      </c>
      <c r="N632" s="98"/>
      <c r="O632" s="98"/>
      <c r="P632" s="98"/>
      <c r="Q632" s="90">
        <f t="shared" si="21"/>
        <v>157538.85999999987</v>
      </c>
      <c r="R632" s="91">
        <f t="shared" si="22"/>
        <v>1010.512537014806</v>
      </c>
    </row>
    <row r="633" spans="1:18" ht="24.6" customHeight="1" x14ac:dyDescent="0.7">
      <c r="A633" s="97">
        <v>12</v>
      </c>
      <c r="B633" s="98" t="s">
        <v>48</v>
      </c>
      <c r="C633" s="98" t="s">
        <v>418</v>
      </c>
      <c r="D633" s="98" t="s">
        <v>69</v>
      </c>
      <c r="E633" s="98" t="s">
        <v>419</v>
      </c>
      <c r="F633" s="98" t="s">
        <v>166</v>
      </c>
      <c r="G633" s="98" t="s">
        <v>1042</v>
      </c>
      <c r="H633" s="99">
        <v>5714</v>
      </c>
      <c r="I633" s="97">
        <v>4</v>
      </c>
      <c r="J633" s="100">
        <f>หนองคาย!F49</f>
        <v>1189881.3600000001</v>
      </c>
      <c r="K633" s="101">
        <f>หนองคาย!AJ49</f>
        <v>1388050.6900000002</v>
      </c>
      <c r="L633" s="102">
        <f>หนองคาย!AK49</f>
        <v>4524718.9399999995</v>
      </c>
      <c r="M633" s="102">
        <f>หนองคาย!AL49</f>
        <v>3721855.55</v>
      </c>
      <c r="N633" s="98"/>
      <c r="O633" s="98"/>
      <c r="P633" s="98"/>
      <c r="Q633" s="90">
        <f t="shared" si="21"/>
        <v>802863.38999999966</v>
      </c>
      <c r="R633" s="91">
        <f t="shared" si="22"/>
        <v>791.8654077703884</v>
      </c>
    </row>
    <row r="634" spans="1:18" ht="24.6" customHeight="1" x14ac:dyDescent="0.7">
      <c r="A634" s="97">
        <v>13</v>
      </c>
      <c r="B634" s="98" t="s">
        <v>48</v>
      </c>
      <c r="C634" s="98" t="s">
        <v>418</v>
      </c>
      <c r="D634" s="98" t="s">
        <v>69</v>
      </c>
      <c r="E634" s="98" t="s">
        <v>419</v>
      </c>
      <c r="F634" s="98" t="s">
        <v>166</v>
      </c>
      <c r="G634" s="98" t="s">
        <v>1043</v>
      </c>
      <c r="H634" s="99">
        <v>3580</v>
      </c>
      <c r="I634" s="97">
        <v>3</v>
      </c>
      <c r="J634" s="100">
        <f>หนองคาย!F50</f>
        <v>860767.22</v>
      </c>
      <c r="K634" s="101">
        <f>หนองคาย!AJ50</f>
        <v>946126.20000000007</v>
      </c>
      <c r="L634" s="102">
        <f>หนองคาย!AK50</f>
        <v>3040258.71</v>
      </c>
      <c r="M634" s="102">
        <f>หนองคาย!AL50</f>
        <v>2365644.6399999997</v>
      </c>
      <c r="N634" s="98"/>
      <c r="O634" s="98"/>
      <c r="P634" s="98"/>
      <c r="Q634" s="90">
        <f t="shared" si="21"/>
        <v>674614.0700000003</v>
      </c>
      <c r="R634" s="91">
        <f t="shared" si="22"/>
        <v>849.23427653631279</v>
      </c>
    </row>
    <row r="635" spans="1:18" ht="24.6" customHeight="1" x14ac:dyDescent="0.7">
      <c r="A635" s="97">
        <v>14</v>
      </c>
      <c r="B635" s="98" t="s">
        <v>48</v>
      </c>
      <c r="C635" s="98" t="s">
        <v>418</v>
      </c>
      <c r="D635" s="98" t="s">
        <v>69</v>
      </c>
      <c r="E635" s="98" t="s">
        <v>419</v>
      </c>
      <c r="F635" s="98" t="s">
        <v>166</v>
      </c>
      <c r="G635" s="98" t="s">
        <v>1044</v>
      </c>
      <c r="H635" s="99">
        <v>3821</v>
      </c>
      <c r="I635" s="97">
        <v>3</v>
      </c>
      <c r="J635" s="100">
        <f>หนองคาย!F51</f>
        <v>945144.8</v>
      </c>
      <c r="K635" s="101">
        <f>หนองคาย!AJ51</f>
        <v>1073126.04</v>
      </c>
      <c r="L635" s="102">
        <f>หนองคาย!AK51</f>
        <v>2672042.16</v>
      </c>
      <c r="M635" s="102">
        <f>หนองคาย!AL51</f>
        <v>1829117.94</v>
      </c>
      <c r="N635" s="98"/>
      <c r="O635" s="98"/>
      <c r="P635" s="98"/>
      <c r="Q635" s="90">
        <f t="shared" si="21"/>
        <v>842924.2200000002</v>
      </c>
      <c r="R635" s="91">
        <f t="shared" si="22"/>
        <v>699.30441245747193</v>
      </c>
    </row>
    <row r="636" spans="1:18" ht="24.6" customHeight="1" x14ac:dyDescent="0.7">
      <c r="A636" s="97">
        <v>15</v>
      </c>
      <c r="B636" s="98" t="s">
        <v>48</v>
      </c>
      <c r="C636" s="98" t="s">
        <v>418</v>
      </c>
      <c r="D636" s="98" t="s">
        <v>69</v>
      </c>
      <c r="E636" s="98" t="s">
        <v>419</v>
      </c>
      <c r="F636" s="98" t="s">
        <v>166</v>
      </c>
      <c r="G636" s="98" t="s">
        <v>1045</v>
      </c>
      <c r="H636" s="99">
        <v>4273</v>
      </c>
      <c r="I636" s="97">
        <v>3</v>
      </c>
      <c r="J636" s="100">
        <f>หนองคาย!F52</f>
        <v>614475.64</v>
      </c>
      <c r="K636" s="101">
        <f>หนองคาย!AJ52</f>
        <v>639784.44999999995</v>
      </c>
      <c r="L636" s="102">
        <f>หนองคาย!AK52</f>
        <v>2616360.16</v>
      </c>
      <c r="M636" s="102">
        <f>หนองคาย!AL52</f>
        <v>2238382.7000000002</v>
      </c>
      <c r="N636" s="98"/>
      <c r="O636" s="98"/>
      <c r="P636" s="98"/>
      <c r="Q636" s="90">
        <f t="shared" si="21"/>
        <v>377977.45999999996</v>
      </c>
      <c r="R636" s="91">
        <f t="shared" si="22"/>
        <v>612.30052890241052</v>
      </c>
    </row>
    <row r="637" spans="1:18" ht="24.6" customHeight="1" x14ac:dyDescent="0.7">
      <c r="A637" s="97">
        <v>16</v>
      </c>
      <c r="B637" s="98" t="s">
        <v>48</v>
      </c>
      <c r="C637" s="98" t="s">
        <v>418</v>
      </c>
      <c r="D637" s="98" t="s">
        <v>69</v>
      </c>
      <c r="E637" s="98" t="s">
        <v>419</v>
      </c>
      <c r="F637" s="98" t="s">
        <v>166</v>
      </c>
      <c r="G637" s="98" t="s">
        <v>1046</v>
      </c>
      <c r="H637" s="99">
        <v>2633</v>
      </c>
      <c r="I637" s="97">
        <v>2</v>
      </c>
      <c r="J637" s="100">
        <f>หนองคาย!F53</f>
        <v>1020248.46</v>
      </c>
      <c r="K637" s="101">
        <f>หนองคาย!AJ53</f>
        <v>723200.94</v>
      </c>
      <c r="L637" s="102">
        <f>หนองคาย!AK53</f>
        <v>3122918.34</v>
      </c>
      <c r="M637" s="102">
        <f>หนองคาย!AL53</f>
        <v>3043259.46</v>
      </c>
      <c r="N637" s="98"/>
      <c r="O637" s="98"/>
      <c r="P637" s="98"/>
      <c r="Q637" s="90">
        <f t="shared" si="21"/>
        <v>79658.879999999888</v>
      </c>
      <c r="R637" s="91">
        <f t="shared" si="22"/>
        <v>1186.0684922142043</v>
      </c>
    </row>
    <row r="638" spans="1:18" s="109" customFormat="1" ht="24.6" customHeight="1" x14ac:dyDescent="0.7">
      <c r="A638" s="103">
        <v>3</v>
      </c>
      <c r="B638" s="104" t="s">
        <v>48</v>
      </c>
      <c r="C638" s="104"/>
      <c r="D638" s="104"/>
      <c r="E638" s="104" t="s">
        <v>63</v>
      </c>
      <c r="F638" s="104"/>
      <c r="G638" s="104" t="s">
        <v>421</v>
      </c>
      <c r="H638" s="110">
        <f>SUM(H622:H637)</f>
        <v>58578</v>
      </c>
      <c r="I638" s="103"/>
      <c r="J638" s="106">
        <f>SUM(J622:J637)</f>
        <v>13854282.470000003</v>
      </c>
      <c r="K638" s="106">
        <f>SUM(K622:K637)</f>
        <v>14700363.51</v>
      </c>
      <c r="L638" s="106">
        <f>SUM(L622:L637)</f>
        <v>49833054.170000002</v>
      </c>
      <c r="M638" s="106">
        <f>SUM(M622:M637)</f>
        <v>42542450.57</v>
      </c>
      <c r="N638" s="104">
        <v>15</v>
      </c>
      <c r="O638" s="104">
        <v>15</v>
      </c>
      <c r="P638" s="104">
        <f>N638-O638</f>
        <v>0</v>
      </c>
      <c r="Q638" s="107">
        <f t="shared" si="21"/>
        <v>7290603.6000000015</v>
      </c>
      <c r="R638" s="108">
        <f>L638/H638</f>
        <v>850.71279610092529</v>
      </c>
    </row>
    <row r="639" spans="1:18" ht="24.6" customHeight="1" x14ac:dyDescent="0.7">
      <c r="A639" s="97">
        <v>1</v>
      </c>
      <c r="B639" s="98" t="s">
        <v>48</v>
      </c>
      <c r="C639" s="98" t="s">
        <v>422</v>
      </c>
      <c r="D639" s="98" t="s">
        <v>76</v>
      </c>
      <c r="E639" s="98" t="s">
        <v>423</v>
      </c>
      <c r="F639" s="98" t="s">
        <v>196</v>
      </c>
      <c r="G639" s="98" t="s">
        <v>424</v>
      </c>
      <c r="H639" s="99"/>
      <c r="I639" s="97"/>
      <c r="J639" s="100"/>
      <c r="K639" s="101"/>
      <c r="L639" s="102"/>
      <c r="M639" s="102"/>
      <c r="N639" s="98"/>
      <c r="O639" s="98"/>
      <c r="P639" s="98"/>
    </row>
    <row r="640" spans="1:18" s="117" customFormat="1" ht="24.6" customHeight="1" x14ac:dyDescent="0.7">
      <c r="A640" s="111">
        <v>2</v>
      </c>
      <c r="B640" s="112" t="s">
        <v>48</v>
      </c>
      <c r="C640" s="112" t="s">
        <v>422</v>
      </c>
      <c r="D640" s="112" t="s">
        <v>76</v>
      </c>
      <c r="E640" s="112" t="s">
        <v>423</v>
      </c>
      <c r="F640" s="112" t="s">
        <v>166</v>
      </c>
      <c r="G640" s="112" t="s">
        <v>1047</v>
      </c>
      <c r="H640" s="113">
        <v>2413</v>
      </c>
      <c r="I640" s="111">
        <v>2</v>
      </c>
      <c r="J640" s="100">
        <f>หนองคาย!F54</f>
        <v>370015.13</v>
      </c>
      <c r="K640" s="114">
        <f>หนองคาย!AJ54</f>
        <v>441537.02</v>
      </c>
      <c r="L640" s="102">
        <f>หนองคาย!AK54</f>
        <v>2144186.84</v>
      </c>
      <c r="M640" s="102">
        <f>หนองคาย!AL54</f>
        <v>2191554.4900000002</v>
      </c>
      <c r="N640" s="112"/>
      <c r="O640" s="112"/>
      <c r="P640" s="112"/>
      <c r="Q640" s="90">
        <f t="shared" si="21"/>
        <v>-47367.650000000373</v>
      </c>
      <c r="R640" s="91">
        <f t="shared" si="22"/>
        <v>888.59794446746787</v>
      </c>
    </row>
    <row r="641" spans="1:18" ht="24.6" customHeight="1" x14ac:dyDescent="0.7">
      <c r="A641" s="97">
        <v>3</v>
      </c>
      <c r="B641" s="98" t="s">
        <v>48</v>
      </c>
      <c r="C641" s="98" t="s">
        <v>422</v>
      </c>
      <c r="D641" s="98" t="s">
        <v>76</v>
      </c>
      <c r="E641" s="98" t="s">
        <v>423</v>
      </c>
      <c r="F641" s="98" t="s">
        <v>166</v>
      </c>
      <c r="G641" s="98" t="s">
        <v>1048</v>
      </c>
      <c r="H641" s="99">
        <v>2055</v>
      </c>
      <c r="I641" s="97">
        <v>2</v>
      </c>
      <c r="J641" s="100">
        <f>หนองคาย!F55</f>
        <v>72287.31</v>
      </c>
      <c r="K641" s="114">
        <f>หนองคาย!AJ55</f>
        <v>146871.44</v>
      </c>
      <c r="L641" s="102">
        <f>หนองคาย!AK55</f>
        <v>2017044.14</v>
      </c>
      <c r="M641" s="102">
        <f>หนองคาย!AL55</f>
        <v>2479441.9699999997</v>
      </c>
      <c r="N641" s="98"/>
      <c r="O641" s="98"/>
      <c r="P641" s="98"/>
      <c r="Q641" s="90">
        <f t="shared" si="21"/>
        <v>-462397.82999999984</v>
      </c>
      <c r="R641" s="91">
        <f t="shared" si="22"/>
        <v>981.52999513381985</v>
      </c>
    </row>
    <row r="642" spans="1:18" ht="24.6" customHeight="1" x14ac:dyDescent="0.7">
      <c r="A642" s="97">
        <v>4</v>
      </c>
      <c r="B642" s="98" t="s">
        <v>48</v>
      </c>
      <c r="C642" s="98" t="s">
        <v>422</v>
      </c>
      <c r="D642" s="98" t="s">
        <v>76</v>
      </c>
      <c r="E642" s="98" t="s">
        <v>423</v>
      </c>
      <c r="F642" s="98" t="s">
        <v>166</v>
      </c>
      <c r="G642" s="98" t="s">
        <v>1049</v>
      </c>
      <c r="H642" s="99">
        <v>3420</v>
      </c>
      <c r="I642" s="97">
        <v>3</v>
      </c>
      <c r="J642" s="100">
        <f>หนองคาย!F56</f>
        <v>530720.80000000005</v>
      </c>
      <c r="K642" s="114">
        <f>หนองคาย!AJ56</f>
        <v>575258.33000000007</v>
      </c>
      <c r="L642" s="102">
        <f>หนองคาย!AK56</f>
        <v>2254032.2600000002</v>
      </c>
      <c r="M642" s="102">
        <f>หนองคาย!AL56</f>
        <v>2381908.63</v>
      </c>
      <c r="N642" s="98"/>
      <c r="O642" s="98"/>
      <c r="P642" s="98"/>
      <c r="Q642" s="90">
        <f t="shared" si="21"/>
        <v>-127876.36999999965</v>
      </c>
      <c r="R642" s="91">
        <f t="shared" si="22"/>
        <v>659.07376023391816</v>
      </c>
    </row>
    <row r="643" spans="1:18" ht="24.6" customHeight="1" x14ac:dyDescent="0.7">
      <c r="A643" s="97">
        <v>5</v>
      </c>
      <c r="B643" s="98" t="s">
        <v>48</v>
      </c>
      <c r="C643" s="98" t="s">
        <v>422</v>
      </c>
      <c r="D643" s="98" t="s">
        <v>76</v>
      </c>
      <c r="E643" s="98" t="s">
        <v>423</v>
      </c>
      <c r="F643" s="98" t="s">
        <v>166</v>
      </c>
      <c r="G643" s="98" t="s">
        <v>1050</v>
      </c>
      <c r="H643" s="99">
        <v>2566</v>
      </c>
      <c r="I643" s="97">
        <v>2</v>
      </c>
      <c r="J643" s="100">
        <f>หนองคาย!F57</f>
        <v>851748.63</v>
      </c>
      <c r="K643" s="114">
        <f>หนองคาย!AJ57</f>
        <v>886022.03</v>
      </c>
      <c r="L643" s="102">
        <f>หนองคาย!AK57</f>
        <v>2877258.67</v>
      </c>
      <c r="M643" s="102">
        <f>หนองคาย!AL57</f>
        <v>2942334.38</v>
      </c>
      <c r="N643" s="98"/>
      <c r="O643" s="98"/>
      <c r="P643" s="98"/>
      <c r="Q643" s="90">
        <f t="shared" si="21"/>
        <v>-65075.709999999963</v>
      </c>
      <c r="R643" s="91">
        <f t="shared" si="22"/>
        <v>1121.3011184723305</v>
      </c>
    </row>
    <row r="644" spans="1:18" ht="24.6" customHeight="1" x14ac:dyDescent="0.7">
      <c r="A644" s="97">
        <v>6</v>
      </c>
      <c r="B644" s="98" t="s">
        <v>48</v>
      </c>
      <c r="C644" s="98" t="s">
        <v>422</v>
      </c>
      <c r="D644" s="98" t="s">
        <v>76</v>
      </c>
      <c r="E644" s="98" t="s">
        <v>423</v>
      </c>
      <c r="F644" s="98" t="s">
        <v>166</v>
      </c>
      <c r="G644" s="98" t="s">
        <v>1051</v>
      </c>
      <c r="H644" s="99">
        <v>951</v>
      </c>
      <c r="I644" s="97">
        <v>1</v>
      </c>
      <c r="J644" s="100">
        <f>หนองคาย!F58</f>
        <v>185231.69</v>
      </c>
      <c r="K644" s="114">
        <f>หนองคาย!AJ58</f>
        <v>219688.93000000002</v>
      </c>
      <c r="L644" s="102">
        <f>หนองคาย!AK58</f>
        <v>1468350.43</v>
      </c>
      <c r="M644" s="102">
        <f>หนองคาย!AL58</f>
        <v>1727089.78</v>
      </c>
      <c r="N644" s="98"/>
      <c r="O644" s="98"/>
      <c r="P644" s="98"/>
      <c r="Q644" s="90">
        <f t="shared" si="21"/>
        <v>-258739.35000000009</v>
      </c>
      <c r="R644" s="91">
        <f t="shared" si="22"/>
        <v>1544.0067613038905</v>
      </c>
    </row>
    <row r="645" spans="1:18" ht="24.6" customHeight="1" x14ac:dyDescent="0.7">
      <c r="A645" s="97">
        <v>7</v>
      </c>
      <c r="B645" s="98" t="s">
        <v>48</v>
      </c>
      <c r="C645" s="98" t="s">
        <v>422</v>
      </c>
      <c r="D645" s="98" t="s">
        <v>76</v>
      </c>
      <c r="E645" s="98" t="s">
        <v>423</v>
      </c>
      <c r="F645" s="98" t="s">
        <v>166</v>
      </c>
      <c r="G645" s="98" t="s">
        <v>1052</v>
      </c>
      <c r="H645" s="99">
        <v>2045</v>
      </c>
      <c r="I645" s="97">
        <v>2</v>
      </c>
      <c r="J645" s="100">
        <f>หนองคาย!F59</f>
        <v>575357.93999999994</v>
      </c>
      <c r="K645" s="114">
        <f>หนองคาย!AJ59</f>
        <v>651431.03999999992</v>
      </c>
      <c r="L645" s="102">
        <f>หนองคาย!AK59</f>
        <v>2154531.04</v>
      </c>
      <c r="M645" s="102">
        <f>หนองคาย!AL59</f>
        <v>2853597.65</v>
      </c>
      <c r="N645" s="98"/>
      <c r="O645" s="98"/>
      <c r="P645" s="98"/>
      <c r="Q645" s="90">
        <f t="shared" si="21"/>
        <v>-699066.60999999987</v>
      </c>
      <c r="R645" s="91">
        <f t="shared" si="22"/>
        <v>1053.5604107579463</v>
      </c>
    </row>
    <row r="646" spans="1:18" s="109" customFormat="1" ht="24.6" customHeight="1" x14ac:dyDescent="0.7">
      <c r="A646" s="103">
        <v>4</v>
      </c>
      <c r="B646" s="104" t="s">
        <v>48</v>
      </c>
      <c r="C646" s="104"/>
      <c r="D646" s="104"/>
      <c r="E646" s="104" t="s">
        <v>63</v>
      </c>
      <c r="F646" s="104"/>
      <c r="G646" s="104" t="s">
        <v>425</v>
      </c>
      <c r="H646" s="110">
        <f>SUM(H639:H645)</f>
        <v>13450</v>
      </c>
      <c r="I646" s="103"/>
      <c r="J646" s="106">
        <f>SUM(J639:J645)</f>
        <v>2585361.5</v>
      </c>
      <c r="K646" s="106">
        <f>SUM(K639:K645)</f>
        <v>2920808.79</v>
      </c>
      <c r="L646" s="106">
        <f>SUM(L639:L645)</f>
        <v>12915403.379999999</v>
      </c>
      <c r="M646" s="106">
        <f>SUM(M639:M645)</f>
        <v>14575926.899999999</v>
      </c>
      <c r="N646" s="104">
        <v>6</v>
      </c>
      <c r="O646" s="104">
        <v>6</v>
      </c>
      <c r="P646" s="104">
        <f>N646-O646</f>
        <v>0</v>
      </c>
      <c r="Q646" s="107">
        <f t="shared" ref="Q646:Q709" si="24">L646-M646</f>
        <v>-1660523.5199999996</v>
      </c>
      <c r="R646" s="108">
        <f>L646/H646</f>
        <v>960.25303940520439</v>
      </c>
    </row>
    <row r="647" spans="1:18" ht="24.6" customHeight="1" x14ac:dyDescent="0.7">
      <c r="A647" s="97">
        <v>1</v>
      </c>
      <c r="B647" s="98" t="s">
        <v>48</v>
      </c>
      <c r="C647" s="98" t="s">
        <v>426</v>
      </c>
      <c r="D647" s="98" t="s">
        <v>83</v>
      </c>
      <c r="E647" s="98" t="s">
        <v>427</v>
      </c>
      <c r="F647" s="98" t="s">
        <v>196</v>
      </c>
      <c r="G647" s="98" t="s">
        <v>428</v>
      </c>
      <c r="H647" s="99"/>
      <c r="I647" s="97"/>
      <c r="J647" s="100"/>
      <c r="K647" s="101"/>
      <c r="L647" s="102"/>
      <c r="M647" s="102"/>
      <c r="N647" s="98"/>
      <c r="O647" s="98"/>
      <c r="P647" s="98"/>
    </row>
    <row r="648" spans="1:18" ht="24.6" customHeight="1" x14ac:dyDescent="0.7">
      <c r="A648" s="97">
        <v>2</v>
      </c>
      <c r="B648" s="98" t="s">
        <v>48</v>
      </c>
      <c r="C648" s="98" t="s">
        <v>426</v>
      </c>
      <c r="D648" s="98" t="s">
        <v>83</v>
      </c>
      <c r="E648" s="98" t="s">
        <v>427</v>
      </c>
      <c r="F648" s="98" t="s">
        <v>166</v>
      </c>
      <c r="G648" s="98" t="s">
        <v>1053</v>
      </c>
      <c r="H648" s="99">
        <v>3171</v>
      </c>
      <c r="I648" s="97">
        <v>3</v>
      </c>
      <c r="J648" s="100">
        <f>หนองคาย!F60</f>
        <v>210832.52</v>
      </c>
      <c r="K648" s="101">
        <f>หนองคาย!AJ60</f>
        <v>16960.789999999979</v>
      </c>
      <c r="L648" s="102">
        <f>หนองคาย!AK60</f>
        <v>2995559.17</v>
      </c>
      <c r="M648" s="102">
        <f>หนองคาย!AL60</f>
        <v>2578459.54</v>
      </c>
      <c r="N648" s="98"/>
      <c r="O648" s="98"/>
      <c r="P648" s="98"/>
      <c r="Q648" s="90">
        <f t="shared" si="24"/>
        <v>417099.62999999989</v>
      </c>
      <c r="R648" s="91">
        <f t="shared" ref="R648:R709" si="25">L648/H648</f>
        <v>944.67334279407123</v>
      </c>
    </row>
    <row r="649" spans="1:18" ht="24.6" customHeight="1" x14ac:dyDescent="0.7">
      <c r="A649" s="97">
        <v>3</v>
      </c>
      <c r="B649" s="98" t="s">
        <v>48</v>
      </c>
      <c r="C649" s="98" t="s">
        <v>426</v>
      </c>
      <c r="D649" s="98" t="s">
        <v>83</v>
      </c>
      <c r="E649" s="98" t="s">
        <v>427</v>
      </c>
      <c r="F649" s="98" t="s">
        <v>166</v>
      </c>
      <c r="G649" s="98" t="s">
        <v>1054</v>
      </c>
      <c r="H649" s="99">
        <v>4975</v>
      </c>
      <c r="I649" s="97">
        <v>4</v>
      </c>
      <c r="J649" s="100">
        <f>หนองคาย!F61</f>
        <v>1103557.26</v>
      </c>
      <c r="K649" s="101">
        <f>หนองคาย!AJ61</f>
        <v>1212871.2000000002</v>
      </c>
      <c r="L649" s="102">
        <f>หนองคาย!AK61</f>
        <v>4069608.75</v>
      </c>
      <c r="M649" s="102">
        <f>หนองคาย!AL61</f>
        <v>3666235.0200000005</v>
      </c>
      <c r="N649" s="98"/>
      <c r="O649" s="98"/>
      <c r="P649" s="98"/>
      <c r="Q649" s="90">
        <f t="shared" si="24"/>
        <v>403373.72999999952</v>
      </c>
      <c r="R649" s="91">
        <f t="shared" si="25"/>
        <v>818.01180904522619</v>
      </c>
    </row>
    <row r="650" spans="1:18" ht="24.6" customHeight="1" x14ac:dyDescent="0.7">
      <c r="A650" s="97">
        <v>4</v>
      </c>
      <c r="B650" s="98" t="s">
        <v>48</v>
      </c>
      <c r="C650" s="98" t="s">
        <v>426</v>
      </c>
      <c r="D650" s="98" t="s">
        <v>83</v>
      </c>
      <c r="E650" s="98" t="s">
        <v>427</v>
      </c>
      <c r="F650" s="98" t="s">
        <v>166</v>
      </c>
      <c r="G650" s="98" t="s">
        <v>1055</v>
      </c>
      <c r="H650" s="99">
        <v>2674</v>
      </c>
      <c r="I650" s="97">
        <v>2</v>
      </c>
      <c r="J650" s="100">
        <f>หนองคาย!F62</f>
        <v>393039.6</v>
      </c>
      <c r="K650" s="101">
        <f>หนองคาย!AJ62</f>
        <v>460473.99</v>
      </c>
      <c r="L650" s="102">
        <f>หนองคาย!AK62</f>
        <v>2331883.58</v>
      </c>
      <c r="M650" s="102">
        <f>หนองคาย!AL62</f>
        <v>1536696.74</v>
      </c>
      <c r="N650" s="98"/>
      <c r="O650" s="98"/>
      <c r="P650" s="98"/>
      <c r="Q650" s="90">
        <f t="shared" si="24"/>
        <v>795186.84000000008</v>
      </c>
      <c r="R650" s="91">
        <f t="shared" si="25"/>
        <v>872.05818249813012</v>
      </c>
    </row>
    <row r="651" spans="1:18" ht="24.6" customHeight="1" x14ac:dyDescent="0.7">
      <c r="A651" s="97">
        <v>5</v>
      </c>
      <c r="B651" s="98" t="s">
        <v>48</v>
      </c>
      <c r="C651" s="98" t="s">
        <v>426</v>
      </c>
      <c r="D651" s="98" t="s">
        <v>83</v>
      </c>
      <c r="E651" s="98" t="s">
        <v>427</v>
      </c>
      <c r="F651" s="98" t="s">
        <v>166</v>
      </c>
      <c r="G651" s="98" t="s">
        <v>1056</v>
      </c>
      <c r="H651" s="99">
        <v>3165</v>
      </c>
      <c r="I651" s="97">
        <v>3</v>
      </c>
      <c r="J651" s="100">
        <f>หนองคาย!F63</f>
        <v>130667</v>
      </c>
      <c r="K651" s="101">
        <f>หนองคาย!AJ63</f>
        <v>138965.38</v>
      </c>
      <c r="L651" s="102">
        <f>หนองคาย!AK63</f>
        <v>3165594.1399999997</v>
      </c>
      <c r="M651" s="102">
        <f>หนองคาย!AL63</f>
        <v>3554246.8299999996</v>
      </c>
      <c r="N651" s="98"/>
      <c r="O651" s="98"/>
      <c r="P651" s="98"/>
      <c r="Q651" s="90">
        <f t="shared" si="24"/>
        <v>-388652.68999999994</v>
      </c>
      <c r="R651" s="91">
        <f t="shared" si="25"/>
        <v>1000.1877219589256</v>
      </c>
    </row>
    <row r="652" spans="1:18" ht="24.6" customHeight="1" x14ac:dyDescent="0.7">
      <c r="A652" s="97">
        <v>6</v>
      </c>
      <c r="B652" s="98" t="s">
        <v>48</v>
      </c>
      <c r="C652" s="98" t="s">
        <v>426</v>
      </c>
      <c r="D652" s="98" t="s">
        <v>83</v>
      </c>
      <c r="E652" s="98" t="s">
        <v>427</v>
      </c>
      <c r="F652" s="98" t="s">
        <v>166</v>
      </c>
      <c r="G652" s="98" t="s">
        <v>1057</v>
      </c>
      <c r="H652" s="99">
        <v>2202</v>
      </c>
      <c r="I652" s="97">
        <v>2</v>
      </c>
      <c r="J652" s="100">
        <f>หนองคาย!F64</f>
        <v>1001172.4</v>
      </c>
      <c r="K652" s="101">
        <f>หนองคาย!AJ64</f>
        <v>980578.27</v>
      </c>
      <c r="L652" s="102">
        <f>หนองคาย!AK64</f>
        <v>3107314.0799999996</v>
      </c>
      <c r="M652" s="102">
        <f>หนองคาย!AL64</f>
        <v>2962817.5199999996</v>
      </c>
      <c r="N652" s="98"/>
      <c r="O652" s="98"/>
      <c r="P652" s="98"/>
      <c r="Q652" s="90">
        <f t="shared" si="24"/>
        <v>144496.56000000006</v>
      </c>
      <c r="R652" s="91">
        <f t="shared" si="25"/>
        <v>1411.1326430517709</v>
      </c>
    </row>
    <row r="653" spans="1:18" s="109" customFormat="1" ht="24.6" customHeight="1" x14ac:dyDescent="0.7">
      <c r="A653" s="103">
        <v>5</v>
      </c>
      <c r="B653" s="104" t="s">
        <v>48</v>
      </c>
      <c r="C653" s="104"/>
      <c r="D653" s="104"/>
      <c r="E653" s="104" t="s">
        <v>63</v>
      </c>
      <c r="F653" s="104"/>
      <c r="G653" s="104" t="s">
        <v>429</v>
      </c>
      <c r="H653" s="110">
        <f>SUM(H647:H652)</f>
        <v>16187</v>
      </c>
      <c r="I653" s="103"/>
      <c r="J653" s="106">
        <f>SUM(J647:J652)</f>
        <v>2839268.78</v>
      </c>
      <c r="K653" s="141">
        <f>SUM(K647:K652)</f>
        <v>2809849.6300000004</v>
      </c>
      <c r="L653" s="106">
        <f>SUM(L647:L652)</f>
        <v>15669959.720000001</v>
      </c>
      <c r="M653" s="106">
        <f>SUM(M647:M652)</f>
        <v>14298455.65</v>
      </c>
      <c r="N653" s="104">
        <v>5</v>
      </c>
      <c r="O653" s="104">
        <v>5</v>
      </c>
      <c r="P653" s="104">
        <f>N653-O653</f>
        <v>0</v>
      </c>
      <c r="Q653" s="107">
        <f t="shared" si="24"/>
        <v>1371504.0700000003</v>
      </c>
      <c r="R653" s="108">
        <f>L653/H653</f>
        <v>968.05830110582565</v>
      </c>
    </row>
    <row r="654" spans="1:18" ht="24.6" customHeight="1" x14ac:dyDescent="0.7">
      <c r="A654" s="97">
        <v>1</v>
      </c>
      <c r="B654" s="98" t="s">
        <v>48</v>
      </c>
      <c r="C654" s="98" t="s">
        <v>430</v>
      </c>
      <c r="D654" s="98" t="s">
        <v>97</v>
      </c>
      <c r="E654" s="98" t="s">
        <v>431</v>
      </c>
      <c r="F654" s="98" t="s">
        <v>196</v>
      </c>
      <c r="G654" s="98" t="s">
        <v>432</v>
      </c>
      <c r="H654" s="99"/>
      <c r="I654" s="97"/>
      <c r="J654" s="100"/>
      <c r="K654" s="101"/>
      <c r="L654" s="102"/>
      <c r="M654" s="102"/>
      <c r="N654" s="98"/>
      <c r="O654" s="98"/>
      <c r="P654" s="98"/>
    </row>
    <row r="655" spans="1:18" ht="24.6" customHeight="1" x14ac:dyDescent="0.7">
      <c r="A655" s="97">
        <v>2</v>
      </c>
      <c r="B655" s="98" t="s">
        <v>48</v>
      </c>
      <c r="C655" s="98" t="s">
        <v>430</v>
      </c>
      <c r="D655" s="98" t="s">
        <v>97</v>
      </c>
      <c r="E655" s="98" t="s">
        <v>431</v>
      </c>
      <c r="F655" s="98" t="s">
        <v>166</v>
      </c>
      <c r="G655" s="98" t="s">
        <v>1058</v>
      </c>
      <c r="H655" s="99">
        <v>5571</v>
      </c>
      <c r="I655" s="97">
        <v>4</v>
      </c>
      <c r="J655" s="100">
        <f>หนองคาย!F65</f>
        <v>911211.63</v>
      </c>
      <c r="K655" s="101">
        <f>หนองคาย!AJ65</f>
        <v>954354.72</v>
      </c>
      <c r="L655" s="102">
        <f>หนองคาย!AK65</f>
        <v>3225430.28</v>
      </c>
      <c r="M655" s="102">
        <f>หนองคาย!AL65</f>
        <v>2977558.58</v>
      </c>
      <c r="N655" s="98"/>
      <c r="O655" s="98"/>
      <c r="P655" s="98"/>
      <c r="Q655" s="90">
        <f t="shared" si="24"/>
        <v>247871.69999999972</v>
      </c>
      <c r="R655" s="91">
        <f t="shared" si="25"/>
        <v>578.96791958355766</v>
      </c>
    </row>
    <row r="656" spans="1:18" ht="24.6" customHeight="1" x14ac:dyDescent="0.7">
      <c r="A656" s="97">
        <v>3</v>
      </c>
      <c r="B656" s="98" t="s">
        <v>48</v>
      </c>
      <c r="C656" s="98" t="s">
        <v>430</v>
      </c>
      <c r="D656" s="98" t="s">
        <v>97</v>
      </c>
      <c r="E656" s="98" t="s">
        <v>431</v>
      </c>
      <c r="F656" s="98" t="s">
        <v>166</v>
      </c>
      <c r="G656" s="98" t="s">
        <v>1059</v>
      </c>
      <c r="H656" s="99">
        <v>5124</v>
      </c>
      <c r="I656" s="97">
        <v>4</v>
      </c>
      <c r="J656" s="100">
        <f>หนองคาย!F66</f>
        <v>873967.96</v>
      </c>
      <c r="K656" s="101">
        <f>หนองคาย!AJ66</f>
        <v>900820.09</v>
      </c>
      <c r="L656" s="102">
        <f>หนองคาย!AK66</f>
        <v>3597331.35</v>
      </c>
      <c r="M656" s="102">
        <f>หนองคาย!AL66</f>
        <v>3181798.96</v>
      </c>
      <c r="N656" s="98"/>
      <c r="O656" s="98"/>
      <c r="P656" s="98"/>
      <c r="Q656" s="90">
        <f t="shared" si="24"/>
        <v>415532.39000000013</v>
      </c>
      <c r="R656" s="91">
        <f t="shared" si="25"/>
        <v>702.05529859484784</v>
      </c>
    </row>
    <row r="657" spans="1:18" ht="24.6" customHeight="1" x14ac:dyDescent="0.7">
      <c r="A657" s="97">
        <v>4</v>
      </c>
      <c r="B657" s="98" t="s">
        <v>48</v>
      </c>
      <c r="C657" s="98" t="s">
        <v>430</v>
      </c>
      <c r="D657" s="98" t="s">
        <v>97</v>
      </c>
      <c r="E657" s="98" t="s">
        <v>431</v>
      </c>
      <c r="F657" s="98" t="s">
        <v>166</v>
      </c>
      <c r="G657" s="98" t="s">
        <v>1060</v>
      </c>
      <c r="H657" s="99">
        <v>7200</v>
      </c>
      <c r="I657" s="97">
        <v>5</v>
      </c>
      <c r="J657" s="100">
        <f>หนองคาย!F67</f>
        <v>1459734.87</v>
      </c>
      <c r="K657" s="101">
        <f>หนองคาย!AJ67</f>
        <v>1514821.81</v>
      </c>
      <c r="L657" s="102">
        <f>หนองคาย!AK67</f>
        <v>3509706.09</v>
      </c>
      <c r="M657" s="102">
        <f>หนองคาย!AL67</f>
        <v>2576480.19</v>
      </c>
      <c r="N657" s="98"/>
      <c r="O657" s="98"/>
      <c r="P657" s="98"/>
      <c r="Q657" s="90">
        <f t="shared" si="24"/>
        <v>933225.89999999991</v>
      </c>
      <c r="R657" s="91">
        <f t="shared" si="25"/>
        <v>487.45917916666667</v>
      </c>
    </row>
    <row r="658" spans="1:18" s="109" customFormat="1" ht="24.6" customHeight="1" x14ac:dyDescent="0.7">
      <c r="A658" s="103">
        <v>6</v>
      </c>
      <c r="B658" s="104" t="s">
        <v>48</v>
      </c>
      <c r="C658" s="104"/>
      <c r="D658" s="104"/>
      <c r="E658" s="104" t="s">
        <v>63</v>
      </c>
      <c r="F658" s="104"/>
      <c r="G658" s="104" t="s">
        <v>433</v>
      </c>
      <c r="H658" s="110">
        <f>SUM(H655:H657)</f>
        <v>17895</v>
      </c>
      <c r="I658" s="103"/>
      <c r="J658" s="106">
        <f>SUM(J654:J657)</f>
        <v>3244914.46</v>
      </c>
      <c r="K658" s="106">
        <f>SUM(K654:K657)</f>
        <v>3369996.62</v>
      </c>
      <c r="L658" s="106">
        <f>SUM(L654:L657)</f>
        <v>10332467.719999999</v>
      </c>
      <c r="M658" s="106">
        <f>SUM(M654:M657)</f>
        <v>8735837.7300000004</v>
      </c>
      <c r="N658" s="104">
        <v>3</v>
      </c>
      <c r="O658" s="104">
        <v>3</v>
      </c>
      <c r="P658" s="104">
        <f>N658-O658</f>
        <v>0</v>
      </c>
      <c r="Q658" s="107">
        <f t="shared" si="24"/>
        <v>1596629.9899999984</v>
      </c>
      <c r="R658" s="108">
        <f>L658/H658</f>
        <v>577.39411679240004</v>
      </c>
    </row>
    <row r="659" spans="1:18" ht="24.6" customHeight="1" x14ac:dyDescent="0.7">
      <c r="A659" s="97">
        <v>1</v>
      </c>
      <c r="B659" s="98" t="s">
        <v>48</v>
      </c>
      <c r="C659" s="98" t="s">
        <v>434</v>
      </c>
      <c r="D659" s="98" t="s">
        <v>111</v>
      </c>
      <c r="E659" s="98" t="s">
        <v>435</v>
      </c>
      <c r="F659" s="98" t="s">
        <v>196</v>
      </c>
      <c r="G659" s="98" t="s">
        <v>436</v>
      </c>
      <c r="H659" s="99"/>
      <c r="I659" s="97"/>
      <c r="J659" s="100"/>
      <c r="K659" s="101"/>
      <c r="L659" s="102"/>
      <c r="M659" s="102"/>
      <c r="N659" s="98"/>
      <c r="O659" s="98"/>
      <c r="P659" s="98"/>
    </row>
    <row r="660" spans="1:18" ht="24.6" customHeight="1" x14ac:dyDescent="0.7">
      <c r="A660" s="97">
        <v>2</v>
      </c>
      <c r="B660" s="98" t="s">
        <v>48</v>
      </c>
      <c r="C660" s="98" t="s">
        <v>434</v>
      </c>
      <c r="D660" s="98" t="s">
        <v>111</v>
      </c>
      <c r="E660" s="98" t="s">
        <v>435</v>
      </c>
      <c r="F660" s="98" t="s">
        <v>166</v>
      </c>
      <c r="G660" s="98" t="s">
        <v>1061</v>
      </c>
      <c r="H660" s="99">
        <v>6642</v>
      </c>
      <c r="I660" s="97">
        <v>5</v>
      </c>
      <c r="J660" s="100">
        <f>หนองคาย!F68</f>
        <v>1570859.77</v>
      </c>
      <c r="K660" s="101">
        <f>หนองคาย!AJ68</f>
        <v>1579438.77</v>
      </c>
      <c r="L660" s="102">
        <f>หนองคาย!AK68</f>
        <v>4873125.41</v>
      </c>
      <c r="M660" s="102">
        <f>หนองคาย!AL68</f>
        <v>4034788.29</v>
      </c>
      <c r="N660" s="98"/>
      <c r="O660" s="98"/>
      <c r="P660" s="98"/>
      <c r="Q660" s="90">
        <f t="shared" si="24"/>
        <v>838337.12000000011</v>
      </c>
      <c r="R660" s="91">
        <f t="shared" si="25"/>
        <v>733.68344022884673</v>
      </c>
    </row>
    <row r="661" spans="1:18" ht="24.6" customHeight="1" x14ac:dyDescent="0.7">
      <c r="A661" s="97">
        <v>3</v>
      </c>
      <c r="B661" s="98" t="s">
        <v>48</v>
      </c>
      <c r="C661" s="98" t="s">
        <v>434</v>
      </c>
      <c r="D661" s="98" t="s">
        <v>111</v>
      </c>
      <c r="E661" s="98" t="s">
        <v>435</v>
      </c>
      <c r="F661" s="98" t="s">
        <v>166</v>
      </c>
      <c r="G661" s="98" t="s">
        <v>1062</v>
      </c>
      <c r="H661" s="99">
        <v>3199</v>
      </c>
      <c r="I661" s="97">
        <v>3</v>
      </c>
      <c r="J661" s="100">
        <f>หนองคาย!F69</f>
        <v>1113882.77</v>
      </c>
      <c r="K661" s="101">
        <f>หนองคาย!AJ69</f>
        <v>1169962.6200000001</v>
      </c>
      <c r="L661" s="102">
        <f>หนองคาย!AK69</f>
        <v>2819936.67</v>
      </c>
      <c r="M661" s="102">
        <f>หนองคาย!AL69</f>
        <v>2073386.96</v>
      </c>
      <c r="N661" s="98"/>
      <c r="O661" s="98"/>
      <c r="P661" s="98"/>
      <c r="Q661" s="90">
        <f t="shared" si="24"/>
        <v>746549.71</v>
      </c>
      <c r="R661" s="91">
        <f t="shared" si="25"/>
        <v>881.50567989996875</v>
      </c>
    </row>
    <row r="662" spans="1:18" ht="24.6" customHeight="1" x14ac:dyDescent="0.7">
      <c r="A662" s="97">
        <v>4</v>
      </c>
      <c r="B662" s="98" t="s">
        <v>48</v>
      </c>
      <c r="C662" s="98" t="s">
        <v>434</v>
      </c>
      <c r="D662" s="98" t="s">
        <v>111</v>
      </c>
      <c r="E662" s="98" t="s">
        <v>435</v>
      </c>
      <c r="F662" s="98" t="s">
        <v>166</v>
      </c>
      <c r="G662" s="98" t="s">
        <v>1063</v>
      </c>
      <c r="H662" s="99">
        <v>5644</v>
      </c>
      <c r="I662" s="97">
        <v>4</v>
      </c>
      <c r="J662" s="100">
        <f>หนองคาย!F70</f>
        <v>832367.24</v>
      </c>
      <c r="K662" s="101">
        <f>หนองคาย!AJ70</f>
        <v>900932.84</v>
      </c>
      <c r="L662" s="102">
        <f>หนองคาย!AK70</f>
        <v>4945337.5</v>
      </c>
      <c r="M662" s="102">
        <f>หนองคาย!AL70</f>
        <v>4195316.4400000004</v>
      </c>
      <c r="N662" s="98"/>
      <c r="O662" s="98"/>
      <c r="P662" s="98"/>
      <c r="Q662" s="90">
        <f t="shared" si="24"/>
        <v>750021.05999999959</v>
      </c>
      <c r="R662" s="91">
        <f t="shared" si="25"/>
        <v>876.21146350106312</v>
      </c>
    </row>
    <row r="663" spans="1:18" ht="24.6" customHeight="1" x14ac:dyDescent="0.7">
      <c r="A663" s="97">
        <v>5</v>
      </c>
      <c r="B663" s="98" t="s">
        <v>48</v>
      </c>
      <c r="C663" s="98" t="s">
        <v>434</v>
      </c>
      <c r="D663" s="98" t="s">
        <v>111</v>
      </c>
      <c r="E663" s="98" t="s">
        <v>435</v>
      </c>
      <c r="F663" s="98" t="s">
        <v>166</v>
      </c>
      <c r="G663" s="98" t="s">
        <v>1064</v>
      </c>
      <c r="H663" s="99">
        <v>5464</v>
      </c>
      <c r="I663" s="97">
        <v>4</v>
      </c>
      <c r="J663" s="100">
        <f>หนองคาย!F71</f>
        <v>2480408.02</v>
      </c>
      <c r="K663" s="101">
        <f>หนองคาย!AJ71</f>
        <v>2734633.02</v>
      </c>
      <c r="L663" s="102">
        <f>หนองคาย!AK71</f>
        <v>4437024.4000000004</v>
      </c>
      <c r="M663" s="102">
        <f>หนองคาย!AL71</f>
        <v>3194650.6599999997</v>
      </c>
      <c r="N663" s="98"/>
      <c r="O663" s="98"/>
      <c r="P663" s="98"/>
      <c r="Q663" s="90">
        <f t="shared" si="24"/>
        <v>1242373.7400000007</v>
      </c>
      <c r="R663" s="91">
        <f t="shared" si="25"/>
        <v>812.04692532942909</v>
      </c>
    </row>
    <row r="664" spans="1:18" ht="24.6" customHeight="1" x14ac:dyDescent="0.7">
      <c r="A664" s="97">
        <v>6</v>
      </c>
      <c r="B664" s="98" t="s">
        <v>48</v>
      </c>
      <c r="C664" s="98" t="s">
        <v>434</v>
      </c>
      <c r="D664" s="98" t="s">
        <v>111</v>
      </c>
      <c r="E664" s="98" t="s">
        <v>435</v>
      </c>
      <c r="F664" s="98" t="s">
        <v>166</v>
      </c>
      <c r="G664" s="98" t="s">
        <v>1065</v>
      </c>
      <c r="H664" s="99">
        <v>10050</v>
      </c>
      <c r="I664" s="97">
        <v>5</v>
      </c>
      <c r="J664" s="100">
        <f>หนองคาย!F72</f>
        <v>3092251.82</v>
      </c>
      <c r="K664" s="101">
        <f>หนองคาย!AJ72</f>
        <v>3104351.82</v>
      </c>
      <c r="L664" s="102">
        <f>หนองคาย!AK72</f>
        <v>7268336.2000000002</v>
      </c>
      <c r="M664" s="102">
        <f>หนองคาย!AL72</f>
        <v>5233558.18</v>
      </c>
      <c r="N664" s="98"/>
      <c r="O664" s="98"/>
      <c r="P664" s="98"/>
      <c r="Q664" s="90">
        <f t="shared" si="24"/>
        <v>2034778.0200000005</v>
      </c>
      <c r="R664" s="91">
        <f t="shared" si="25"/>
        <v>723.2175323383085</v>
      </c>
    </row>
    <row r="665" spans="1:18" ht="24.6" customHeight="1" x14ac:dyDescent="0.7">
      <c r="A665" s="97">
        <v>7</v>
      </c>
      <c r="B665" s="98" t="s">
        <v>48</v>
      </c>
      <c r="C665" s="98" t="s">
        <v>434</v>
      </c>
      <c r="D665" s="98" t="s">
        <v>111</v>
      </c>
      <c r="E665" s="98" t="s">
        <v>435</v>
      </c>
      <c r="F665" s="98" t="s">
        <v>166</v>
      </c>
      <c r="G665" s="98" t="s">
        <v>1066</v>
      </c>
      <c r="H665" s="99">
        <v>2842</v>
      </c>
      <c r="I665" s="97">
        <v>2</v>
      </c>
      <c r="J665" s="100">
        <f>หนองคาย!F73</f>
        <v>1049141.08</v>
      </c>
      <c r="K665" s="101">
        <f>หนองคาย!AJ73</f>
        <v>1068763.78</v>
      </c>
      <c r="L665" s="102">
        <f>หนองคาย!AK73</f>
        <v>2866067.5</v>
      </c>
      <c r="M665" s="102">
        <f>หนองคาย!AL73</f>
        <v>1988398.3500000003</v>
      </c>
      <c r="N665" s="98"/>
      <c r="O665" s="98"/>
      <c r="P665" s="98"/>
      <c r="Q665" s="90">
        <f t="shared" si="24"/>
        <v>877669.14999999967</v>
      </c>
      <c r="R665" s="91">
        <f t="shared" si="25"/>
        <v>1008.4685080928923</v>
      </c>
    </row>
    <row r="666" spans="1:18" ht="24.6" customHeight="1" x14ac:dyDescent="0.7">
      <c r="A666" s="97">
        <v>8</v>
      </c>
      <c r="B666" s="98" t="s">
        <v>48</v>
      </c>
      <c r="C666" s="98" t="s">
        <v>434</v>
      </c>
      <c r="D666" s="98" t="s">
        <v>111</v>
      </c>
      <c r="E666" s="98" t="s">
        <v>435</v>
      </c>
      <c r="F666" s="98" t="s">
        <v>166</v>
      </c>
      <c r="G666" s="98" t="s">
        <v>1067</v>
      </c>
      <c r="H666" s="99">
        <v>3136</v>
      </c>
      <c r="I666" s="97">
        <v>3</v>
      </c>
      <c r="J666" s="100">
        <f>หนองคาย!F74</f>
        <v>1028356.87</v>
      </c>
      <c r="K666" s="101">
        <f>หนองคาย!AJ74</f>
        <v>1043176.02</v>
      </c>
      <c r="L666" s="102">
        <f>หนองคาย!AK74</f>
        <v>2904130.5</v>
      </c>
      <c r="M666" s="102">
        <f>หนองคาย!AL74</f>
        <v>1947938.0899999999</v>
      </c>
      <c r="N666" s="98"/>
      <c r="O666" s="98"/>
      <c r="P666" s="98"/>
      <c r="Q666" s="90">
        <f t="shared" si="24"/>
        <v>956192.41000000015</v>
      </c>
      <c r="R666" s="91">
        <f t="shared" si="25"/>
        <v>926.06202168367349</v>
      </c>
    </row>
    <row r="667" spans="1:18" s="109" customFormat="1" ht="24.6" customHeight="1" x14ac:dyDescent="0.7">
      <c r="A667" s="103">
        <v>7</v>
      </c>
      <c r="B667" s="104" t="s">
        <v>48</v>
      </c>
      <c r="C667" s="104"/>
      <c r="D667" s="104"/>
      <c r="E667" s="104" t="s">
        <v>63</v>
      </c>
      <c r="F667" s="104"/>
      <c r="G667" s="104" t="s">
        <v>437</v>
      </c>
      <c r="H667" s="110">
        <f>SUM(H660:H666)</f>
        <v>36977</v>
      </c>
      <c r="I667" s="103"/>
      <c r="J667" s="106">
        <f>SUM(J659:J666)</f>
        <v>11167267.57</v>
      </c>
      <c r="K667" s="106">
        <f>SUM(K659:K666)</f>
        <v>11601258.869999999</v>
      </c>
      <c r="L667" s="106">
        <f>SUM(L659:L666)</f>
        <v>30113958.18</v>
      </c>
      <c r="M667" s="106">
        <f>SUM(M659:M666)</f>
        <v>22668036.970000003</v>
      </c>
      <c r="N667" s="104">
        <v>7</v>
      </c>
      <c r="O667" s="104">
        <v>7</v>
      </c>
      <c r="P667" s="104">
        <f>N667-O667</f>
        <v>0</v>
      </c>
      <c r="Q667" s="107">
        <f t="shared" si="24"/>
        <v>7445921.2099999972</v>
      </c>
      <c r="R667" s="108">
        <f>L667/H667</f>
        <v>814.39700841063359</v>
      </c>
    </row>
    <row r="668" spans="1:18" ht="24.6" customHeight="1" x14ac:dyDescent="0.7">
      <c r="A668" s="97">
        <v>1</v>
      </c>
      <c r="B668" s="98" t="s">
        <v>48</v>
      </c>
      <c r="C668" s="98" t="s">
        <v>438</v>
      </c>
      <c r="D668" s="98" t="s">
        <v>116</v>
      </c>
      <c r="E668" s="98" t="s">
        <v>439</v>
      </c>
      <c r="F668" s="98" t="s">
        <v>196</v>
      </c>
      <c r="G668" s="98" t="s">
        <v>440</v>
      </c>
      <c r="H668" s="99"/>
      <c r="I668" s="97"/>
      <c r="J668" s="100"/>
      <c r="K668" s="101"/>
      <c r="L668" s="102"/>
      <c r="M668" s="102"/>
      <c r="N668" s="98"/>
      <c r="O668" s="98"/>
      <c r="P668" s="98"/>
    </row>
    <row r="669" spans="1:18" ht="24.6" customHeight="1" x14ac:dyDescent="0.7">
      <c r="A669" s="97">
        <v>2</v>
      </c>
      <c r="B669" s="98" t="s">
        <v>48</v>
      </c>
      <c r="C669" s="98" t="s">
        <v>438</v>
      </c>
      <c r="D669" s="98" t="s">
        <v>116</v>
      </c>
      <c r="E669" s="98" t="s">
        <v>439</v>
      </c>
      <c r="F669" s="98" t="s">
        <v>166</v>
      </c>
      <c r="G669" s="98" t="s">
        <v>1068</v>
      </c>
      <c r="H669" s="99">
        <v>5261</v>
      </c>
      <c r="I669" s="97">
        <v>4</v>
      </c>
      <c r="J669" s="100">
        <f>หนองคาย!F75</f>
        <v>515894.72</v>
      </c>
      <c r="K669" s="101">
        <f>หนองคาย!AJ75</f>
        <v>676875.01</v>
      </c>
      <c r="L669" s="102">
        <f>หนองคาย!AK75</f>
        <v>3150806.95</v>
      </c>
      <c r="M669" s="102">
        <f>หนองคาย!AL75</f>
        <v>3012653.99</v>
      </c>
      <c r="N669" s="98"/>
      <c r="O669" s="98"/>
      <c r="P669" s="98"/>
      <c r="Q669" s="90">
        <f t="shared" si="24"/>
        <v>138152.95999999996</v>
      </c>
      <c r="R669" s="91">
        <f t="shared" si="25"/>
        <v>598.89886903630497</v>
      </c>
    </row>
    <row r="670" spans="1:18" ht="24.6" customHeight="1" x14ac:dyDescent="0.7">
      <c r="A670" s="97">
        <v>3</v>
      </c>
      <c r="B670" s="98" t="s">
        <v>48</v>
      </c>
      <c r="C670" s="98" t="s">
        <v>438</v>
      </c>
      <c r="D670" s="98" t="s">
        <v>116</v>
      </c>
      <c r="E670" s="98" t="s">
        <v>439</v>
      </c>
      <c r="F670" s="98" t="s">
        <v>166</v>
      </c>
      <c r="G670" s="98" t="s">
        <v>1069</v>
      </c>
      <c r="H670" s="99">
        <v>6578</v>
      </c>
      <c r="I670" s="97">
        <v>5</v>
      </c>
      <c r="J670" s="100">
        <f>หนองคาย!F76</f>
        <v>867979.91</v>
      </c>
      <c r="K670" s="101">
        <f>หนองคาย!AJ76</f>
        <v>1035744.14</v>
      </c>
      <c r="L670" s="102">
        <f>หนองคาย!AK76</f>
        <v>4428817.0500000007</v>
      </c>
      <c r="M670" s="102">
        <f>หนองคาย!AL76</f>
        <v>4288779.47</v>
      </c>
      <c r="N670" s="98"/>
      <c r="O670" s="98"/>
      <c r="P670" s="98"/>
      <c r="Q670" s="90">
        <f t="shared" si="24"/>
        <v>140037.58000000101</v>
      </c>
      <c r="R670" s="91">
        <f t="shared" si="25"/>
        <v>673.2771435086654</v>
      </c>
    </row>
    <row r="671" spans="1:18" ht="24.6" customHeight="1" x14ac:dyDescent="0.7">
      <c r="A671" s="97">
        <v>4</v>
      </c>
      <c r="B671" s="98" t="s">
        <v>48</v>
      </c>
      <c r="C671" s="98" t="s">
        <v>438</v>
      </c>
      <c r="D671" s="98" t="s">
        <v>116</v>
      </c>
      <c r="E671" s="98" t="s">
        <v>439</v>
      </c>
      <c r="F671" s="98" t="s">
        <v>166</v>
      </c>
      <c r="G671" s="98" t="s">
        <v>1070</v>
      </c>
      <c r="H671" s="99">
        <v>2647</v>
      </c>
      <c r="I671" s="97">
        <v>2</v>
      </c>
      <c r="J671" s="100">
        <f>หนองคาย!F77</f>
        <v>814821.99</v>
      </c>
      <c r="K671" s="101">
        <f>หนองคาย!AJ77</f>
        <v>1049721.74</v>
      </c>
      <c r="L671" s="102">
        <f>หนองคาย!AK77</f>
        <v>2555734.34</v>
      </c>
      <c r="M671" s="102">
        <f>หนองคาย!AL77</f>
        <v>1857150.56</v>
      </c>
      <c r="N671" s="98"/>
      <c r="O671" s="98"/>
      <c r="P671" s="98"/>
      <c r="Q671" s="90">
        <f t="shared" si="24"/>
        <v>698583.7799999998</v>
      </c>
      <c r="R671" s="91">
        <f t="shared" si="25"/>
        <v>965.52109557990173</v>
      </c>
    </row>
    <row r="672" spans="1:18" ht="24.6" customHeight="1" x14ac:dyDescent="0.7">
      <c r="A672" s="97">
        <v>5</v>
      </c>
      <c r="B672" s="98" t="s">
        <v>48</v>
      </c>
      <c r="C672" s="98" t="s">
        <v>438</v>
      </c>
      <c r="D672" s="98" t="s">
        <v>116</v>
      </c>
      <c r="E672" s="98" t="s">
        <v>439</v>
      </c>
      <c r="F672" s="98" t="s">
        <v>166</v>
      </c>
      <c r="G672" s="98" t="s">
        <v>1071</v>
      </c>
      <c r="H672" s="99">
        <v>5060</v>
      </c>
      <c r="I672" s="97">
        <v>4</v>
      </c>
      <c r="J672" s="100">
        <f>หนองคาย!F78</f>
        <v>478990.65</v>
      </c>
      <c r="K672" s="101">
        <f>หนองคาย!AJ78</f>
        <v>690644.57</v>
      </c>
      <c r="L672" s="102">
        <f>หนองคาย!AK78</f>
        <v>3337974.0300000003</v>
      </c>
      <c r="M672" s="102">
        <f>หนองคาย!AL78</f>
        <v>3123723.4</v>
      </c>
      <c r="N672" s="98"/>
      <c r="O672" s="98"/>
      <c r="P672" s="98"/>
      <c r="Q672" s="90">
        <f t="shared" si="24"/>
        <v>214250.63000000035</v>
      </c>
      <c r="R672" s="91">
        <f t="shared" si="25"/>
        <v>659.67866205533608</v>
      </c>
    </row>
    <row r="673" spans="1:18" ht="24.6" customHeight="1" x14ac:dyDescent="0.7">
      <c r="A673" s="97">
        <v>6</v>
      </c>
      <c r="B673" s="98" t="s">
        <v>48</v>
      </c>
      <c r="C673" s="98" t="s">
        <v>438</v>
      </c>
      <c r="D673" s="98" t="s">
        <v>116</v>
      </c>
      <c r="E673" s="98" t="s">
        <v>439</v>
      </c>
      <c r="F673" s="98" t="s">
        <v>166</v>
      </c>
      <c r="G673" s="98" t="s">
        <v>1072</v>
      </c>
      <c r="H673" s="99">
        <v>4419</v>
      </c>
      <c r="I673" s="97">
        <v>3</v>
      </c>
      <c r="J673" s="100">
        <f>หนองคาย!F79</f>
        <v>232118.18</v>
      </c>
      <c r="K673" s="101">
        <f>หนองคาย!AJ79</f>
        <v>299387.39</v>
      </c>
      <c r="L673" s="102">
        <f>หนองคาย!AK79</f>
        <v>2523505.5300000003</v>
      </c>
      <c r="M673" s="102">
        <f>หนองคาย!AL79</f>
        <v>2811624.8</v>
      </c>
      <c r="N673" s="98"/>
      <c r="O673" s="98"/>
      <c r="P673" s="98"/>
      <c r="Q673" s="90">
        <f t="shared" si="24"/>
        <v>-288119.26999999955</v>
      </c>
      <c r="R673" s="91">
        <f t="shared" si="25"/>
        <v>571.05805159538363</v>
      </c>
    </row>
    <row r="674" spans="1:18" ht="24.6" customHeight="1" x14ac:dyDescent="0.7">
      <c r="A674" s="97">
        <v>7</v>
      </c>
      <c r="B674" s="98" t="s">
        <v>48</v>
      </c>
      <c r="C674" s="98" t="s">
        <v>438</v>
      </c>
      <c r="D674" s="98" t="s">
        <v>116</v>
      </c>
      <c r="E674" s="98" t="s">
        <v>439</v>
      </c>
      <c r="F674" s="98" t="s">
        <v>166</v>
      </c>
      <c r="G674" s="98" t="s">
        <v>1073</v>
      </c>
      <c r="H674" s="99">
        <v>4269</v>
      </c>
      <c r="I674" s="97">
        <v>3</v>
      </c>
      <c r="J674" s="100">
        <f>หนองคาย!F80</f>
        <v>988398.64</v>
      </c>
      <c r="K674" s="101">
        <f>หนองคาย!AJ80</f>
        <v>1531056.5100000002</v>
      </c>
      <c r="L674" s="102">
        <f>หนองคาย!AK80</f>
        <v>2245709.73</v>
      </c>
      <c r="M674" s="102">
        <f>หนองคาย!AL80</f>
        <v>1932426.1</v>
      </c>
      <c r="N674" s="98"/>
      <c r="O674" s="98"/>
      <c r="P674" s="98"/>
      <c r="Q674" s="90">
        <f t="shared" si="24"/>
        <v>313283.62999999989</v>
      </c>
      <c r="R674" s="91">
        <f t="shared" si="25"/>
        <v>526.05053408292338</v>
      </c>
    </row>
    <row r="675" spans="1:18" s="109" customFormat="1" ht="24.6" customHeight="1" x14ac:dyDescent="0.7">
      <c r="A675" s="103">
        <v>8</v>
      </c>
      <c r="B675" s="104" t="s">
        <v>48</v>
      </c>
      <c r="C675" s="104"/>
      <c r="D675" s="104"/>
      <c r="E675" s="104" t="s">
        <v>63</v>
      </c>
      <c r="F675" s="104"/>
      <c r="G675" s="104" t="s">
        <v>441</v>
      </c>
      <c r="H675" s="110">
        <f>SUM(H669:H674)</f>
        <v>28234</v>
      </c>
      <c r="I675" s="103"/>
      <c r="J675" s="106">
        <f>SUM(J668:J674)</f>
        <v>3898204.0900000003</v>
      </c>
      <c r="K675" s="106">
        <f>SUM(K668:K674)</f>
        <v>5283429.3599999994</v>
      </c>
      <c r="L675" s="106">
        <f>SUM(L668:L674)</f>
        <v>18242547.630000003</v>
      </c>
      <c r="M675" s="106">
        <f>SUM(M668:M674)</f>
        <v>17026358.32</v>
      </c>
      <c r="N675" s="104">
        <v>6</v>
      </c>
      <c r="O675" s="104">
        <v>6</v>
      </c>
      <c r="P675" s="104">
        <f>N675-O675</f>
        <v>0</v>
      </c>
      <c r="Q675" s="107">
        <f t="shared" si="24"/>
        <v>1216189.3100000024</v>
      </c>
      <c r="R675" s="108">
        <f>L675/H675</f>
        <v>646.11984238860953</v>
      </c>
    </row>
    <row r="676" spans="1:18" ht="24.6" customHeight="1" x14ac:dyDescent="0.7">
      <c r="A676" s="97">
        <v>1</v>
      </c>
      <c r="B676" s="98" t="s">
        <v>48</v>
      </c>
      <c r="C676" s="98" t="s">
        <v>442</v>
      </c>
      <c r="D676" s="98" t="s">
        <v>104</v>
      </c>
      <c r="E676" s="98" t="s">
        <v>443</v>
      </c>
      <c r="F676" s="98" t="s">
        <v>196</v>
      </c>
      <c r="G676" s="98" t="s">
        <v>444</v>
      </c>
      <c r="H676" s="99"/>
      <c r="I676" s="97"/>
      <c r="J676" s="100"/>
      <c r="K676" s="101"/>
      <c r="L676" s="102"/>
      <c r="M676" s="102"/>
      <c r="N676" s="98"/>
      <c r="O676" s="98"/>
      <c r="P676" s="98"/>
    </row>
    <row r="677" spans="1:18" ht="24.6" customHeight="1" x14ac:dyDescent="0.7">
      <c r="A677" s="97">
        <v>2</v>
      </c>
      <c r="B677" s="98" t="s">
        <v>48</v>
      </c>
      <c r="C677" s="98" t="s">
        <v>442</v>
      </c>
      <c r="D677" s="98" t="s">
        <v>104</v>
      </c>
      <c r="E677" s="98" t="s">
        <v>443</v>
      </c>
      <c r="F677" s="98" t="s">
        <v>166</v>
      </c>
      <c r="G677" s="98" t="s">
        <v>1074</v>
      </c>
      <c r="H677" s="99">
        <v>1113</v>
      </c>
      <c r="I677" s="97">
        <v>1</v>
      </c>
      <c r="J677" s="100">
        <f>หนองคาย!F81</f>
        <v>357959.46</v>
      </c>
      <c r="K677" s="101">
        <f>หนองคาย!AJ81</f>
        <v>382582.72000000003</v>
      </c>
      <c r="L677" s="102">
        <f>หนองคาย!AK81</f>
        <v>1501644.44</v>
      </c>
      <c r="M677" s="102">
        <f>หนองคาย!AL81</f>
        <v>2384090.6500000004</v>
      </c>
      <c r="N677" s="98"/>
      <c r="O677" s="98"/>
      <c r="P677" s="98"/>
      <c r="Q677" s="90">
        <f t="shared" si="24"/>
        <v>-882446.21000000043</v>
      </c>
      <c r="R677" s="91">
        <f t="shared" si="25"/>
        <v>1349.1863791554358</v>
      </c>
    </row>
    <row r="678" spans="1:18" ht="24.6" customHeight="1" x14ac:dyDescent="0.7">
      <c r="A678" s="97">
        <v>3</v>
      </c>
      <c r="B678" s="98" t="s">
        <v>48</v>
      </c>
      <c r="C678" s="98" t="s">
        <v>442</v>
      </c>
      <c r="D678" s="98" t="s">
        <v>104</v>
      </c>
      <c r="E678" s="98" t="s">
        <v>443</v>
      </c>
      <c r="F678" s="98" t="s">
        <v>166</v>
      </c>
      <c r="G678" s="98" t="s">
        <v>1075</v>
      </c>
      <c r="H678" s="99">
        <v>1149</v>
      </c>
      <c r="I678" s="97">
        <v>1</v>
      </c>
      <c r="J678" s="100">
        <f>หนองคาย!F82</f>
        <v>942021.25</v>
      </c>
      <c r="K678" s="101">
        <f>หนองคาย!AJ82</f>
        <v>995271.49</v>
      </c>
      <c r="L678" s="102">
        <f>หนองคาย!AK82</f>
        <v>1588197.65</v>
      </c>
      <c r="M678" s="102">
        <f>หนองคาย!AL82</f>
        <v>1760190.0300000003</v>
      </c>
      <c r="N678" s="98"/>
      <c r="O678" s="98"/>
      <c r="P678" s="98"/>
      <c r="Q678" s="90">
        <f t="shared" si="24"/>
        <v>-171992.38000000035</v>
      </c>
      <c r="R678" s="91">
        <f t="shared" si="25"/>
        <v>1382.2433855526544</v>
      </c>
    </row>
    <row r="679" spans="1:18" ht="24.6" customHeight="1" x14ac:dyDescent="0.7">
      <c r="A679" s="97">
        <v>4</v>
      </c>
      <c r="B679" s="98" t="s">
        <v>48</v>
      </c>
      <c r="C679" s="98" t="s">
        <v>442</v>
      </c>
      <c r="D679" s="98" t="s">
        <v>104</v>
      </c>
      <c r="E679" s="98" t="s">
        <v>443</v>
      </c>
      <c r="F679" s="98" t="s">
        <v>166</v>
      </c>
      <c r="G679" s="98" t="s">
        <v>1076</v>
      </c>
      <c r="H679" s="99">
        <v>2337</v>
      </c>
      <c r="I679" s="97">
        <v>2</v>
      </c>
      <c r="J679" s="100">
        <f>หนองคาย!F83</f>
        <v>516734.07</v>
      </c>
      <c r="K679" s="101">
        <f>หนองคาย!AJ83</f>
        <v>530158.64</v>
      </c>
      <c r="L679" s="102">
        <f>หนองคาย!AK83</f>
        <v>2306258.2000000002</v>
      </c>
      <c r="M679" s="102">
        <f>หนองคาย!AL83</f>
        <v>2214531.16</v>
      </c>
      <c r="N679" s="98"/>
      <c r="O679" s="98"/>
      <c r="P679" s="98"/>
      <c r="Q679" s="90">
        <f t="shared" si="24"/>
        <v>91727.040000000037</v>
      </c>
      <c r="R679" s="91">
        <f t="shared" si="25"/>
        <v>986.84561403508781</v>
      </c>
    </row>
    <row r="680" spans="1:18" ht="24.6" customHeight="1" x14ac:dyDescent="0.7">
      <c r="A680" s="97">
        <v>5</v>
      </c>
      <c r="B680" s="98" t="s">
        <v>48</v>
      </c>
      <c r="C680" s="98" t="s">
        <v>442</v>
      </c>
      <c r="D680" s="98" t="s">
        <v>104</v>
      </c>
      <c r="E680" s="98" t="s">
        <v>443</v>
      </c>
      <c r="F680" s="98" t="s">
        <v>166</v>
      </c>
      <c r="G680" s="98" t="s">
        <v>1077</v>
      </c>
      <c r="H680" s="99">
        <v>2469</v>
      </c>
      <c r="I680" s="97">
        <v>2</v>
      </c>
      <c r="J680" s="100">
        <f>หนองคาย!F84</f>
        <v>477791.77</v>
      </c>
      <c r="K680" s="101">
        <f>หนองคาย!AJ84</f>
        <v>485329.07</v>
      </c>
      <c r="L680" s="102">
        <f>หนองคาย!AK84</f>
        <v>2586002.7400000002</v>
      </c>
      <c r="M680" s="102">
        <f>หนองคาย!AL84</f>
        <v>2393092.91</v>
      </c>
      <c r="N680" s="98"/>
      <c r="O680" s="98"/>
      <c r="P680" s="98"/>
      <c r="Q680" s="90">
        <f t="shared" si="24"/>
        <v>192909.83000000007</v>
      </c>
      <c r="R680" s="91">
        <f t="shared" si="25"/>
        <v>1047.3887160793845</v>
      </c>
    </row>
    <row r="681" spans="1:18" ht="24.6" customHeight="1" x14ac:dyDescent="0.7">
      <c r="A681" s="97">
        <v>6</v>
      </c>
      <c r="B681" s="98" t="s">
        <v>48</v>
      </c>
      <c r="C681" s="98" t="s">
        <v>442</v>
      </c>
      <c r="D681" s="98" t="s">
        <v>104</v>
      </c>
      <c r="E681" s="98" t="s">
        <v>443</v>
      </c>
      <c r="F681" s="98" t="s">
        <v>166</v>
      </c>
      <c r="G681" s="98" t="s">
        <v>1078</v>
      </c>
      <c r="H681" s="99">
        <v>3510</v>
      </c>
      <c r="I681" s="97">
        <v>3</v>
      </c>
      <c r="J681" s="100">
        <f>หนองคาย!F85</f>
        <v>679835.49</v>
      </c>
      <c r="K681" s="101">
        <f>หนองคาย!AJ85</f>
        <v>712816.18</v>
      </c>
      <c r="L681" s="102">
        <f>หนองคาย!AK85</f>
        <v>2583458.7999999998</v>
      </c>
      <c r="M681" s="102">
        <f>หนองคาย!AL85</f>
        <v>2585084.38</v>
      </c>
      <c r="N681" s="98"/>
      <c r="O681" s="98"/>
      <c r="P681" s="98"/>
      <c r="Q681" s="90">
        <f t="shared" si="24"/>
        <v>-1625.5800000000745</v>
      </c>
      <c r="R681" s="91">
        <f t="shared" si="25"/>
        <v>736.02814814814815</v>
      </c>
    </row>
    <row r="682" spans="1:18" s="109" customFormat="1" ht="24.6" customHeight="1" x14ac:dyDescent="0.7">
      <c r="A682" s="103">
        <v>9</v>
      </c>
      <c r="B682" s="104" t="s">
        <v>48</v>
      </c>
      <c r="C682" s="104"/>
      <c r="D682" s="104"/>
      <c r="E682" s="104" t="s">
        <v>63</v>
      </c>
      <c r="F682" s="104"/>
      <c r="G682" s="104" t="s">
        <v>445</v>
      </c>
      <c r="H682" s="110">
        <f>SUM(H677:H681)</f>
        <v>10578</v>
      </c>
      <c r="I682" s="103"/>
      <c r="J682" s="106">
        <f>SUM(J676:J681)</f>
        <v>2974342.04</v>
      </c>
      <c r="K682" s="106">
        <f>SUM(K676:K681)</f>
        <v>3106158.1</v>
      </c>
      <c r="L682" s="106">
        <f>SUM(L676:L681)</f>
        <v>10565561.83</v>
      </c>
      <c r="M682" s="106">
        <f>SUM(M676:M681)</f>
        <v>11336989.129999999</v>
      </c>
      <c r="N682" s="104">
        <v>5</v>
      </c>
      <c r="O682" s="104">
        <v>5</v>
      </c>
      <c r="P682" s="104"/>
      <c r="Q682" s="107">
        <f t="shared" si="24"/>
        <v>-771427.29999999888</v>
      </c>
      <c r="R682" s="108">
        <f t="shared" si="25"/>
        <v>998.8241472868217</v>
      </c>
    </row>
    <row r="683" spans="1:18" s="109" customFormat="1" ht="24.6" customHeight="1" x14ac:dyDescent="0.7">
      <c r="A683" s="172"/>
      <c r="B683" s="173" t="s">
        <v>48</v>
      </c>
      <c r="C683" s="173" t="s">
        <v>48</v>
      </c>
      <c r="D683" s="173" t="s">
        <v>48</v>
      </c>
      <c r="E683" s="173" t="s">
        <v>48</v>
      </c>
      <c r="F683" s="173"/>
      <c r="G683" s="173" t="s">
        <v>446</v>
      </c>
      <c r="H683" s="174">
        <f>H609+H621+H638+H646+H653+H658+H667+H675+H682</f>
        <v>305792</v>
      </c>
      <c r="I683" s="172"/>
      <c r="J683" s="175">
        <f t="shared" ref="J683:O683" si="26">J609+J621+J638+J646+J653+J658+J667+J675+J682</f>
        <v>68196737.930000007</v>
      </c>
      <c r="K683" s="176">
        <f t="shared" si="26"/>
        <v>77258586.589999989</v>
      </c>
      <c r="L683" s="175">
        <f t="shared" si="26"/>
        <v>233577527.81000003</v>
      </c>
      <c r="M683" s="175">
        <f t="shared" si="26"/>
        <v>210543722.10999998</v>
      </c>
      <c r="N683" s="173">
        <f t="shared" si="26"/>
        <v>74</v>
      </c>
      <c r="O683" s="173">
        <f t="shared" si="26"/>
        <v>74</v>
      </c>
      <c r="P683" s="173">
        <f>N683-O683</f>
        <v>0</v>
      </c>
      <c r="Q683" s="107">
        <f t="shared" si="24"/>
        <v>23033805.700000048</v>
      </c>
      <c r="R683" s="108">
        <f t="shared" si="25"/>
        <v>763.84446882194447</v>
      </c>
    </row>
    <row r="684" spans="1:18" ht="25.2" customHeight="1" thickBot="1" x14ac:dyDescent="0.75">
      <c r="A684" s="177"/>
      <c r="B684" s="178"/>
      <c r="C684" s="178"/>
      <c r="D684" s="178"/>
      <c r="E684" s="357" t="s">
        <v>447</v>
      </c>
      <c r="F684" s="358"/>
      <c r="G684" s="359"/>
      <c r="H684" s="179"/>
      <c r="I684" s="177"/>
      <c r="J684" s="180">
        <f>J683/O683</f>
        <v>921577.53959459474</v>
      </c>
      <c r="K684" s="181">
        <f>K683/O683</f>
        <v>1044034.9539189187</v>
      </c>
      <c r="L684" s="180">
        <f>L683/O683</f>
        <v>3156453.0785135138</v>
      </c>
      <c r="M684" s="180">
        <f>M683/O683</f>
        <v>2845185.4339189185</v>
      </c>
      <c r="N684" s="182"/>
      <c r="O684" s="182"/>
      <c r="P684" s="182"/>
      <c r="Q684" s="90">
        <f t="shared" si="24"/>
        <v>311267.6445945953</v>
      </c>
    </row>
    <row r="685" spans="1:18" ht="25.2" customHeight="1" thickTop="1" x14ac:dyDescent="0.7">
      <c r="A685" s="128">
        <v>1</v>
      </c>
      <c r="B685" s="129" t="s">
        <v>47</v>
      </c>
      <c r="C685" s="129" t="s">
        <v>448</v>
      </c>
      <c r="D685" s="129" t="s">
        <v>449</v>
      </c>
      <c r="E685" s="129" t="s">
        <v>450</v>
      </c>
      <c r="F685" s="129" t="s">
        <v>290</v>
      </c>
      <c r="G685" s="129" t="s">
        <v>451</v>
      </c>
      <c r="H685" s="130"/>
      <c r="I685" s="128"/>
      <c r="J685" s="131"/>
      <c r="K685" s="132"/>
      <c r="L685" s="133"/>
      <c r="M685" s="133"/>
      <c r="N685" s="129"/>
      <c r="O685" s="129"/>
      <c r="P685" s="129"/>
    </row>
    <row r="686" spans="1:18" ht="24.6" customHeight="1" x14ac:dyDescent="0.7">
      <c r="A686" s="97">
        <v>2</v>
      </c>
      <c r="B686" s="98" t="s">
        <v>47</v>
      </c>
      <c r="C686" s="98" t="s">
        <v>448</v>
      </c>
      <c r="D686" s="98" t="s">
        <v>449</v>
      </c>
      <c r="E686" s="98" t="s">
        <v>450</v>
      </c>
      <c r="F686" s="98" t="s">
        <v>166</v>
      </c>
      <c r="G686" s="98" t="s">
        <v>1079</v>
      </c>
      <c r="H686" s="99">
        <v>5138</v>
      </c>
      <c r="I686" s="97">
        <v>4</v>
      </c>
      <c r="J686" s="100">
        <f>สกลนคร!F22</f>
        <v>993453.73</v>
      </c>
      <c r="K686" s="101">
        <f>สกลนคร!AH22</f>
        <v>1768631.1</v>
      </c>
      <c r="L686" s="102">
        <f>สกลนคร!AI22</f>
        <v>3695380.07</v>
      </c>
      <c r="M686" s="102">
        <f>สกลนคร!AJ22</f>
        <v>2863275.51</v>
      </c>
      <c r="N686" s="98"/>
      <c r="O686" s="98"/>
      <c r="P686" s="98"/>
      <c r="Q686" s="90">
        <f t="shared" si="24"/>
        <v>832104.56</v>
      </c>
      <c r="R686" s="91">
        <f t="shared" si="25"/>
        <v>719.22539314908522</v>
      </c>
    </row>
    <row r="687" spans="1:18" ht="24.6" customHeight="1" x14ac:dyDescent="0.7">
      <c r="A687" s="97">
        <v>3</v>
      </c>
      <c r="B687" s="98" t="s">
        <v>47</v>
      </c>
      <c r="C687" s="98" t="s">
        <v>448</v>
      </c>
      <c r="D687" s="98" t="s">
        <v>449</v>
      </c>
      <c r="E687" s="98" t="s">
        <v>450</v>
      </c>
      <c r="F687" s="98" t="s">
        <v>166</v>
      </c>
      <c r="G687" s="98" t="s">
        <v>1080</v>
      </c>
      <c r="H687" s="99">
        <v>3999</v>
      </c>
      <c r="I687" s="97">
        <v>3</v>
      </c>
      <c r="J687" s="100">
        <f>สกลนคร!F23</f>
        <v>990252.87</v>
      </c>
      <c r="K687" s="101">
        <f>สกลนคร!AH23</f>
        <v>1200268.6299999999</v>
      </c>
      <c r="L687" s="102">
        <f>สกลนคร!AI23</f>
        <v>3258986.01</v>
      </c>
      <c r="M687" s="102">
        <f>สกลนคร!AJ23</f>
        <v>2462968.02</v>
      </c>
      <c r="N687" s="98"/>
      <c r="O687" s="98"/>
      <c r="P687" s="98"/>
      <c r="Q687" s="90">
        <f t="shared" si="24"/>
        <v>796017.98999999976</v>
      </c>
      <c r="R687" s="91">
        <f t="shared" si="25"/>
        <v>814.95024006001495</v>
      </c>
    </row>
    <row r="688" spans="1:18" ht="24.6" customHeight="1" x14ac:dyDescent="0.7">
      <c r="A688" s="97">
        <v>4</v>
      </c>
      <c r="B688" s="98" t="s">
        <v>47</v>
      </c>
      <c r="C688" s="98" t="s">
        <v>448</v>
      </c>
      <c r="D688" s="98" t="s">
        <v>449</v>
      </c>
      <c r="E688" s="98" t="s">
        <v>450</v>
      </c>
      <c r="F688" s="98" t="s">
        <v>166</v>
      </c>
      <c r="G688" s="98" t="s">
        <v>1081</v>
      </c>
      <c r="H688" s="99">
        <v>9129</v>
      </c>
      <c r="I688" s="97">
        <v>5</v>
      </c>
      <c r="J688" s="100">
        <f>สกลนคร!F24</f>
        <v>2011421.69</v>
      </c>
      <c r="K688" s="101">
        <f>สกลนคร!AH24</f>
        <v>3084141.23</v>
      </c>
      <c r="L688" s="102">
        <f>สกลนคร!AI24</f>
        <v>6546286.0299999993</v>
      </c>
      <c r="M688" s="102">
        <f>สกลนคร!AJ24</f>
        <v>4305762.12</v>
      </c>
      <c r="N688" s="98"/>
      <c r="O688" s="98"/>
      <c r="P688" s="98"/>
      <c r="Q688" s="90">
        <f t="shared" si="24"/>
        <v>2240523.9099999992</v>
      </c>
      <c r="R688" s="91">
        <f t="shared" si="25"/>
        <v>717.08686931755938</v>
      </c>
    </row>
    <row r="689" spans="1:18" ht="24.6" customHeight="1" x14ac:dyDescent="0.7">
      <c r="A689" s="97">
        <v>5</v>
      </c>
      <c r="B689" s="98" t="s">
        <v>47</v>
      </c>
      <c r="C689" s="98" t="s">
        <v>448</v>
      </c>
      <c r="D689" s="98" t="s">
        <v>449</v>
      </c>
      <c r="E689" s="98" t="s">
        <v>450</v>
      </c>
      <c r="F689" s="98" t="s">
        <v>166</v>
      </c>
      <c r="G689" s="98" t="s">
        <v>1082</v>
      </c>
      <c r="H689" s="99">
        <v>4195</v>
      </c>
      <c r="I689" s="97">
        <v>3</v>
      </c>
      <c r="J689" s="100">
        <f>สกลนคร!F25</f>
        <v>565128.78</v>
      </c>
      <c r="K689" s="101">
        <f>สกลนคร!AH25</f>
        <v>765932.37000000011</v>
      </c>
      <c r="L689" s="102">
        <f>สกลนคร!AI25</f>
        <v>2164076.9</v>
      </c>
      <c r="M689" s="102">
        <f>สกลนคร!AJ25</f>
        <v>1875200.68</v>
      </c>
      <c r="N689" s="98"/>
      <c r="O689" s="98"/>
      <c r="P689" s="98"/>
      <c r="Q689" s="90">
        <f t="shared" si="24"/>
        <v>288876.21999999997</v>
      </c>
      <c r="R689" s="91">
        <f t="shared" si="25"/>
        <v>515.87053635280097</v>
      </c>
    </row>
    <row r="690" spans="1:18" ht="24.6" customHeight="1" x14ac:dyDescent="0.7">
      <c r="A690" s="97">
        <v>6</v>
      </c>
      <c r="B690" s="98" t="s">
        <v>47</v>
      </c>
      <c r="C690" s="98" t="s">
        <v>448</v>
      </c>
      <c r="D690" s="98" t="s">
        <v>449</v>
      </c>
      <c r="E690" s="98" t="s">
        <v>450</v>
      </c>
      <c r="F690" s="98" t="s">
        <v>166</v>
      </c>
      <c r="G690" s="98" t="s">
        <v>1083</v>
      </c>
      <c r="H690" s="99">
        <v>2134</v>
      </c>
      <c r="I690" s="97">
        <v>2</v>
      </c>
      <c r="J690" s="100">
        <f>สกลนคร!F26</f>
        <v>544502.85</v>
      </c>
      <c r="K690" s="101">
        <f>สกลนคร!AH26</f>
        <v>740261.16</v>
      </c>
      <c r="L690" s="102">
        <f>สกลนคร!AI26</f>
        <v>2025780.8599999999</v>
      </c>
      <c r="M690" s="102">
        <f>สกลนคร!AJ26</f>
        <v>1480175.32</v>
      </c>
      <c r="N690" s="98"/>
      <c r="O690" s="98"/>
      <c r="P690" s="98"/>
      <c r="Q690" s="90">
        <f t="shared" si="24"/>
        <v>545605.5399999998</v>
      </c>
      <c r="R690" s="91">
        <f t="shared" si="25"/>
        <v>949.28812558575441</v>
      </c>
    </row>
    <row r="691" spans="1:18" ht="24.6" customHeight="1" x14ac:dyDescent="0.7">
      <c r="A691" s="97">
        <v>7</v>
      </c>
      <c r="B691" s="98" t="s">
        <v>47</v>
      </c>
      <c r="C691" s="98" t="s">
        <v>448</v>
      </c>
      <c r="D691" s="98" t="s">
        <v>449</v>
      </c>
      <c r="E691" s="98" t="s">
        <v>450</v>
      </c>
      <c r="F691" s="98" t="s">
        <v>166</v>
      </c>
      <c r="G691" s="98" t="s">
        <v>1084</v>
      </c>
      <c r="H691" s="99">
        <v>4917</v>
      </c>
      <c r="I691" s="97">
        <v>4</v>
      </c>
      <c r="J691" s="100">
        <f>สกลนคร!F27</f>
        <v>835254.89</v>
      </c>
      <c r="K691" s="101">
        <f>สกลนคร!AH27</f>
        <v>1318529.81</v>
      </c>
      <c r="L691" s="102">
        <f>สกลนคร!AI27</f>
        <v>4515453.09</v>
      </c>
      <c r="M691" s="102">
        <f>สกลนคร!AJ27</f>
        <v>3594872.8999999994</v>
      </c>
      <c r="N691" s="98"/>
      <c r="O691" s="98"/>
      <c r="P691" s="98"/>
      <c r="Q691" s="90">
        <f t="shared" si="24"/>
        <v>920580.19000000041</v>
      </c>
      <c r="R691" s="91">
        <f t="shared" si="25"/>
        <v>918.33497864551555</v>
      </c>
    </row>
    <row r="692" spans="1:18" ht="24.6" customHeight="1" x14ac:dyDescent="0.7">
      <c r="A692" s="97">
        <v>8</v>
      </c>
      <c r="B692" s="98" t="s">
        <v>47</v>
      </c>
      <c r="C692" s="98" t="s">
        <v>448</v>
      </c>
      <c r="D692" s="98" t="s">
        <v>449</v>
      </c>
      <c r="E692" s="98" t="s">
        <v>450</v>
      </c>
      <c r="F692" s="98" t="s">
        <v>166</v>
      </c>
      <c r="G692" s="98" t="s">
        <v>1085</v>
      </c>
      <c r="H692" s="99">
        <v>5095</v>
      </c>
      <c r="I692" s="97">
        <v>4</v>
      </c>
      <c r="J692" s="100">
        <f>สกลนคร!F28</f>
        <v>1205342.33</v>
      </c>
      <c r="K692" s="101">
        <f>สกลนคร!AH28</f>
        <v>1396991.81</v>
      </c>
      <c r="L692" s="102">
        <f>สกลนคร!AI28</f>
        <v>2752354.7800000003</v>
      </c>
      <c r="M692" s="102">
        <f>สกลนคร!AJ28</f>
        <v>2020585.09</v>
      </c>
      <c r="N692" s="98"/>
      <c r="O692" s="98"/>
      <c r="P692" s="98"/>
      <c r="Q692" s="90">
        <f t="shared" si="24"/>
        <v>731769.69000000018</v>
      </c>
      <c r="R692" s="91">
        <f t="shared" si="25"/>
        <v>540.20702257114829</v>
      </c>
    </row>
    <row r="693" spans="1:18" ht="24.6" customHeight="1" x14ac:dyDescent="0.7">
      <c r="A693" s="97">
        <v>9</v>
      </c>
      <c r="B693" s="98" t="s">
        <v>47</v>
      </c>
      <c r="C693" s="98" t="s">
        <v>448</v>
      </c>
      <c r="D693" s="98" t="s">
        <v>449</v>
      </c>
      <c r="E693" s="98" t="s">
        <v>450</v>
      </c>
      <c r="F693" s="98" t="s">
        <v>166</v>
      </c>
      <c r="G693" s="98" t="s">
        <v>1086</v>
      </c>
      <c r="H693" s="99">
        <v>7253</v>
      </c>
      <c r="I693" s="97">
        <v>5</v>
      </c>
      <c r="J693" s="100">
        <f>สกลนคร!F29</f>
        <v>1438573.33</v>
      </c>
      <c r="K693" s="101">
        <f>สกลนคร!AH29</f>
        <v>1877585.08</v>
      </c>
      <c r="L693" s="102">
        <f>สกลนคร!AI29</f>
        <v>6352020.1399999997</v>
      </c>
      <c r="M693" s="102">
        <f>สกลนคร!AJ29</f>
        <v>4994491.6899999995</v>
      </c>
      <c r="N693" s="98"/>
      <c r="O693" s="98"/>
      <c r="P693" s="98"/>
      <c r="Q693" s="90">
        <f t="shared" si="24"/>
        <v>1357528.4500000002</v>
      </c>
      <c r="R693" s="91">
        <f t="shared" si="25"/>
        <v>875.77831793740518</v>
      </c>
    </row>
    <row r="694" spans="1:18" ht="24.6" customHeight="1" x14ac:dyDescent="0.7">
      <c r="A694" s="97">
        <v>10</v>
      </c>
      <c r="B694" s="98" t="s">
        <v>47</v>
      </c>
      <c r="C694" s="98" t="s">
        <v>448</v>
      </c>
      <c r="D694" s="98" t="s">
        <v>449</v>
      </c>
      <c r="E694" s="98" t="s">
        <v>450</v>
      </c>
      <c r="F694" s="98" t="s">
        <v>166</v>
      </c>
      <c r="G694" s="98" t="s">
        <v>1087</v>
      </c>
      <c r="H694" s="99">
        <v>8018</v>
      </c>
      <c r="I694" s="97">
        <v>5</v>
      </c>
      <c r="J694" s="100">
        <f>สกลนคร!F30</f>
        <v>1709761.49</v>
      </c>
      <c r="K694" s="101">
        <f>สกลนคร!AH30</f>
        <v>2509836.7200000002</v>
      </c>
      <c r="L694" s="102">
        <f>สกลนคร!AI30</f>
        <v>5437417.0499999998</v>
      </c>
      <c r="M694" s="102">
        <f>สกลนคร!AJ30</f>
        <v>4959726.33</v>
      </c>
      <c r="N694" s="98"/>
      <c r="O694" s="98"/>
      <c r="P694" s="98"/>
      <c r="Q694" s="90">
        <f t="shared" si="24"/>
        <v>477690.71999999974</v>
      </c>
      <c r="R694" s="91">
        <f t="shared" si="25"/>
        <v>678.15129084559737</v>
      </c>
    </row>
    <row r="695" spans="1:18" ht="24.6" customHeight="1" x14ac:dyDescent="0.7">
      <c r="A695" s="97">
        <v>11</v>
      </c>
      <c r="B695" s="98" t="s">
        <v>47</v>
      </c>
      <c r="C695" s="98" t="s">
        <v>448</v>
      </c>
      <c r="D695" s="98" t="s">
        <v>449</v>
      </c>
      <c r="E695" s="98" t="s">
        <v>450</v>
      </c>
      <c r="F695" s="98" t="s">
        <v>166</v>
      </c>
      <c r="G695" s="98" t="s">
        <v>1088</v>
      </c>
      <c r="H695" s="99">
        <v>3577</v>
      </c>
      <c r="I695" s="97">
        <v>3</v>
      </c>
      <c r="J695" s="100">
        <f>สกลนคร!F31</f>
        <v>1006032.18</v>
      </c>
      <c r="K695" s="101">
        <f>สกลนคร!AH31</f>
        <v>1767534.6600000001</v>
      </c>
      <c r="L695" s="102">
        <f>สกลนคร!AI31</f>
        <v>3058716.5200000005</v>
      </c>
      <c r="M695" s="102">
        <f>สกลนคร!AJ31</f>
        <v>2156971.0300000003</v>
      </c>
      <c r="N695" s="98"/>
      <c r="O695" s="98"/>
      <c r="P695" s="98"/>
      <c r="Q695" s="90">
        <f t="shared" si="24"/>
        <v>901745.49000000022</v>
      </c>
      <c r="R695" s="91">
        <f t="shared" si="25"/>
        <v>855.10665921163002</v>
      </c>
    </row>
    <row r="696" spans="1:18" ht="24.6" customHeight="1" x14ac:dyDescent="0.7">
      <c r="A696" s="97">
        <v>12</v>
      </c>
      <c r="B696" s="98" t="s">
        <v>47</v>
      </c>
      <c r="C696" s="98" t="s">
        <v>448</v>
      </c>
      <c r="D696" s="98" t="s">
        <v>449</v>
      </c>
      <c r="E696" s="98" t="s">
        <v>450</v>
      </c>
      <c r="F696" s="98" t="s">
        <v>166</v>
      </c>
      <c r="G696" s="98" t="s">
        <v>1089</v>
      </c>
      <c r="H696" s="99">
        <v>3160</v>
      </c>
      <c r="I696" s="97">
        <v>3</v>
      </c>
      <c r="J696" s="100">
        <f>สกลนคร!F32</f>
        <v>1216413.8700000001</v>
      </c>
      <c r="K696" s="101">
        <f>สกลนคร!AH32</f>
        <v>1497703.9200000002</v>
      </c>
      <c r="L696" s="102">
        <f>สกลนคร!AI32</f>
        <v>3638514.4299999997</v>
      </c>
      <c r="M696" s="102">
        <f>สกลนคร!AJ32</f>
        <v>2873155.9400000004</v>
      </c>
      <c r="N696" s="98"/>
      <c r="O696" s="98"/>
      <c r="P696" s="98"/>
      <c r="Q696" s="90">
        <f t="shared" si="24"/>
        <v>765358.48999999929</v>
      </c>
      <c r="R696" s="91">
        <f t="shared" si="25"/>
        <v>1151.4286170886076</v>
      </c>
    </row>
    <row r="697" spans="1:18" ht="24.6" customHeight="1" x14ac:dyDescent="0.7">
      <c r="A697" s="97">
        <v>13</v>
      </c>
      <c r="B697" s="98" t="s">
        <v>47</v>
      </c>
      <c r="C697" s="98" t="s">
        <v>448</v>
      </c>
      <c r="D697" s="98" t="s">
        <v>449</v>
      </c>
      <c r="E697" s="98" t="s">
        <v>450</v>
      </c>
      <c r="F697" s="98" t="s">
        <v>166</v>
      </c>
      <c r="G697" s="98" t="s">
        <v>1090</v>
      </c>
      <c r="H697" s="99">
        <v>3883</v>
      </c>
      <c r="I697" s="97">
        <v>3</v>
      </c>
      <c r="J697" s="100">
        <f>สกลนคร!F33</f>
        <v>1064094.06</v>
      </c>
      <c r="K697" s="101">
        <f>สกลนคร!AH33</f>
        <v>1364953.05</v>
      </c>
      <c r="L697" s="102">
        <f>สกลนคร!AI33</f>
        <v>3286425.41</v>
      </c>
      <c r="M697" s="102">
        <f>สกลนคร!AJ33</f>
        <v>2623091.9499999997</v>
      </c>
      <c r="N697" s="98"/>
      <c r="O697" s="98"/>
      <c r="P697" s="98"/>
      <c r="Q697" s="90">
        <f t="shared" si="24"/>
        <v>663333.46000000043</v>
      </c>
      <c r="R697" s="91">
        <f t="shared" si="25"/>
        <v>846.36245428792176</v>
      </c>
    </row>
    <row r="698" spans="1:18" ht="24.6" customHeight="1" x14ac:dyDescent="0.7">
      <c r="A698" s="97">
        <v>14</v>
      </c>
      <c r="B698" s="98" t="s">
        <v>47</v>
      </c>
      <c r="C698" s="98" t="s">
        <v>448</v>
      </c>
      <c r="D698" s="98" t="s">
        <v>449</v>
      </c>
      <c r="E698" s="98" t="s">
        <v>450</v>
      </c>
      <c r="F698" s="98" t="s">
        <v>166</v>
      </c>
      <c r="G698" s="98" t="s">
        <v>1091</v>
      </c>
      <c r="H698" s="99">
        <v>3847</v>
      </c>
      <c r="I698" s="97">
        <v>3</v>
      </c>
      <c r="J698" s="100">
        <f>สกลนคร!F34</f>
        <v>1575804.32</v>
      </c>
      <c r="K698" s="101">
        <f>สกลนคร!AH34</f>
        <v>2048480.92</v>
      </c>
      <c r="L698" s="102">
        <f>สกลนคร!AI34</f>
        <v>2607954.2999999998</v>
      </c>
      <c r="M698" s="102">
        <f>สกลนคร!AJ34</f>
        <v>1895219.17</v>
      </c>
      <c r="N698" s="98"/>
      <c r="O698" s="98"/>
      <c r="P698" s="98"/>
      <c r="Q698" s="90">
        <f t="shared" si="24"/>
        <v>712735.12999999989</v>
      </c>
      <c r="R698" s="91">
        <f t="shared" si="25"/>
        <v>677.9189758253184</v>
      </c>
    </row>
    <row r="699" spans="1:18" ht="24.6" customHeight="1" x14ac:dyDescent="0.7">
      <c r="A699" s="97">
        <v>15</v>
      </c>
      <c r="B699" s="98" t="s">
        <v>47</v>
      </c>
      <c r="C699" s="98" t="s">
        <v>448</v>
      </c>
      <c r="D699" s="98" t="s">
        <v>449</v>
      </c>
      <c r="E699" s="98" t="s">
        <v>450</v>
      </c>
      <c r="F699" s="98" t="s">
        <v>166</v>
      </c>
      <c r="G699" s="98" t="s">
        <v>1092</v>
      </c>
      <c r="H699" s="99">
        <v>7106</v>
      </c>
      <c r="I699" s="97">
        <v>5</v>
      </c>
      <c r="J699" s="100">
        <f>สกลนคร!F35</f>
        <v>2490838.3199999998</v>
      </c>
      <c r="K699" s="101">
        <f>สกลนคร!AH35</f>
        <v>2877152.7199999997</v>
      </c>
      <c r="L699" s="102">
        <f>สกลนคร!AI35</f>
        <v>4361988.0600000005</v>
      </c>
      <c r="M699" s="102">
        <f>สกลนคร!AJ35</f>
        <v>3324092.63</v>
      </c>
      <c r="N699" s="98"/>
      <c r="O699" s="98"/>
      <c r="P699" s="98"/>
      <c r="Q699" s="90">
        <f t="shared" si="24"/>
        <v>1037895.4300000006</v>
      </c>
      <c r="R699" s="91">
        <f t="shared" si="25"/>
        <v>613.84577258654667</v>
      </c>
    </row>
    <row r="700" spans="1:18" ht="24.6" customHeight="1" x14ac:dyDescent="0.7">
      <c r="A700" s="97">
        <v>16</v>
      </c>
      <c r="B700" s="98" t="s">
        <v>47</v>
      </c>
      <c r="C700" s="98" t="s">
        <v>448</v>
      </c>
      <c r="D700" s="98" t="s">
        <v>449</v>
      </c>
      <c r="E700" s="98" t="s">
        <v>450</v>
      </c>
      <c r="F700" s="98" t="s">
        <v>166</v>
      </c>
      <c r="G700" s="98" t="s">
        <v>1093</v>
      </c>
      <c r="H700" s="99">
        <v>3440</v>
      </c>
      <c r="I700" s="97">
        <v>3</v>
      </c>
      <c r="J700" s="100">
        <f>สกลนคร!F36</f>
        <v>940406.3</v>
      </c>
      <c r="K700" s="101">
        <f>สกลนคร!AH36</f>
        <v>1126391.21</v>
      </c>
      <c r="L700" s="102">
        <f>สกลนคร!AI36</f>
        <v>3314810.27</v>
      </c>
      <c r="M700" s="102">
        <f>สกลนคร!AJ36</f>
        <v>2885608.78</v>
      </c>
      <c r="N700" s="98"/>
      <c r="O700" s="98"/>
      <c r="P700" s="98"/>
      <c r="Q700" s="90">
        <f t="shared" si="24"/>
        <v>429201.49000000022</v>
      </c>
      <c r="R700" s="91">
        <f t="shared" si="25"/>
        <v>963.60763662790703</v>
      </c>
    </row>
    <row r="701" spans="1:18" ht="24.6" customHeight="1" x14ac:dyDescent="0.7">
      <c r="A701" s="97">
        <v>17</v>
      </c>
      <c r="B701" s="98" t="s">
        <v>47</v>
      </c>
      <c r="C701" s="98" t="s">
        <v>448</v>
      </c>
      <c r="D701" s="98" t="s">
        <v>449</v>
      </c>
      <c r="E701" s="98" t="s">
        <v>450</v>
      </c>
      <c r="F701" s="98" t="s">
        <v>166</v>
      </c>
      <c r="G701" s="98" t="s">
        <v>1094</v>
      </c>
      <c r="H701" s="99">
        <v>4274</v>
      </c>
      <c r="I701" s="97">
        <v>3</v>
      </c>
      <c r="J701" s="100">
        <f>สกลนคร!F37</f>
        <v>1721809.57</v>
      </c>
      <c r="K701" s="101">
        <f>สกลนคร!AH37</f>
        <v>1963266.08</v>
      </c>
      <c r="L701" s="102">
        <f>สกลนคร!AI37</f>
        <v>3174013.96</v>
      </c>
      <c r="M701" s="102">
        <f>สกลนคร!AJ37</f>
        <v>2227856.7400000002</v>
      </c>
      <c r="N701" s="98"/>
      <c r="O701" s="98"/>
      <c r="P701" s="98"/>
      <c r="Q701" s="90">
        <f t="shared" si="24"/>
        <v>946157.21999999974</v>
      </c>
      <c r="R701" s="91">
        <f t="shared" si="25"/>
        <v>742.63312119794102</v>
      </c>
    </row>
    <row r="702" spans="1:18" ht="24.6" customHeight="1" x14ac:dyDescent="0.7">
      <c r="A702" s="97">
        <v>18</v>
      </c>
      <c r="B702" s="98" t="s">
        <v>47</v>
      </c>
      <c r="C702" s="98" t="s">
        <v>448</v>
      </c>
      <c r="D702" s="98" t="s">
        <v>449</v>
      </c>
      <c r="E702" s="98" t="s">
        <v>450</v>
      </c>
      <c r="F702" s="98" t="s">
        <v>166</v>
      </c>
      <c r="G702" s="98" t="s">
        <v>1095</v>
      </c>
      <c r="H702" s="99">
        <v>2034</v>
      </c>
      <c r="I702" s="97">
        <v>2</v>
      </c>
      <c r="J702" s="100">
        <f>สกลนคร!F38</f>
        <v>803092.43</v>
      </c>
      <c r="K702" s="101">
        <f>สกลนคร!AH38</f>
        <v>1001600.1000000001</v>
      </c>
      <c r="L702" s="102">
        <f>สกลนคร!AI38</f>
        <v>2236107.7800000003</v>
      </c>
      <c r="M702" s="102">
        <f>สกลนคร!AJ38</f>
        <v>1719146.73</v>
      </c>
      <c r="N702" s="98"/>
      <c r="O702" s="98"/>
      <c r="P702" s="98"/>
      <c r="Q702" s="90">
        <f t="shared" si="24"/>
        <v>516961.05000000028</v>
      </c>
      <c r="R702" s="91">
        <f t="shared" si="25"/>
        <v>1099.3646902654868</v>
      </c>
    </row>
    <row r="703" spans="1:18" ht="24.6" customHeight="1" x14ac:dyDescent="0.7">
      <c r="A703" s="97">
        <v>19</v>
      </c>
      <c r="B703" s="98" t="s">
        <v>47</v>
      </c>
      <c r="C703" s="98" t="s">
        <v>448</v>
      </c>
      <c r="D703" s="98" t="s">
        <v>449</v>
      </c>
      <c r="E703" s="98" t="s">
        <v>450</v>
      </c>
      <c r="F703" s="98" t="s">
        <v>166</v>
      </c>
      <c r="G703" s="98" t="s">
        <v>1096</v>
      </c>
      <c r="H703" s="99">
        <v>5381</v>
      </c>
      <c r="I703" s="97">
        <v>4</v>
      </c>
      <c r="J703" s="100">
        <f>สกลนคร!F39</f>
        <v>655141.63</v>
      </c>
      <c r="K703" s="101">
        <f>สกลนคร!AH39</f>
        <v>1172554.1200000001</v>
      </c>
      <c r="L703" s="102">
        <f>สกลนคร!AI39</f>
        <v>4049149.71</v>
      </c>
      <c r="M703" s="102">
        <f>สกลนคร!AJ39</f>
        <v>3707514.91</v>
      </c>
      <c r="N703" s="98"/>
      <c r="O703" s="98"/>
      <c r="P703" s="98"/>
      <c r="Q703" s="90">
        <f t="shared" si="24"/>
        <v>341634.79999999981</v>
      </c>
      <c r="R703" s="91">
        <f t="shared" si="25"/>
        <v>752.49018955584461</v>
      </c>
    </row>
    <row r="704" spans="1:18" ht="24.6" customHeight="1" x14ac:dyDescent="0.7">
      <c r="A704" s="97">
        <v>20</v>
      </c>
      <c r="B704" s="98" t="s">
        <v>47</v>
      </c>
      <c r="C704" s="98" t="s">
        <v>448</v>
      </c>
      <c r="D704" s="98" t="s">
        <v>449</v>
      </c>
      <c r="E704" s="98" t="s">
        <v>450</v>
      </c>
      <c r="F704" s="98" t="s">
        <v>166</v>
      </c>
      <c r="G704" s="98" t="s">
        <v>1097</v>
      </c>
      <c r="H704" s="99">
        <v>2615</v>
      </c>
      <c r="I704" s="97">
        <v>2</v>
      </c>
      <c r="J704" s="100">
        <f>สกลนคร!F40</f>
        <v>1693765.22</v>
      </c>
      <c r="K704" s="101">
        <f>สกลนคร!AH40</f>
        <v>2037627.65</v>
      </c>
      <c r="L704" s="102">
        <f>สกลนคร!AI40</f>
        <v>2849914.4699999997</v>
      </c>
      <c r="M704" s="102">
        <f>สกลนคร!AJ40</f>
        <v>2149832.94</v>
      </c>
      <c r="N704" s="98"/>
      <c r="O704" s="98"/>
      <c r="P704" s="98"/>
      <c r="Q704" s="90">
        <f t="shared" si="24"/>
        <v>700081.5299999998</v>
      </c>
      <c r="R704" s="91">
        <f t="shared" si="25"/>
        <v>1089.8334493307839</v>
      </c>
    </row>
    <row r="705" spans="1:18" ht="24.6" customHeight="1" x14ac:dyDescent="0.7">
      <c r="A705" s="97">
        <v>21</v>
      </c>
      <c r="B705" s="98" t="s">
        <v>47</v>
      </c>
      <c r="C705" s="98" t="s">
        <v>448</v>
      </c>
      <c r="D705" s="98" t="s">
        <v>449</v>
      </c>
      <c r="E705" s="98" t="s">
        <v>450</v>
      </c>
      <c r="F705" s="98" t="s">
        <v>166</v>
      </c>
      <c r="G705" s="98" t="s">
        <v>1098</v>
      </c>
      <c r="H705" s="99">
        <v>2358</v>
      </c>
      <c r="I705" s="97">
        <v>2</v>
      </c>
      <c r="J705" s="100">
        <f>สกลนคร!F41</f>
        <v>2322901.84</v>
      </c>
      <c r="K705" s="101">
        <f>สกลนคร!AH41</f>
        <v>2665656.5299999998</v>
      </c>
      <c r="L705" s="102">
        <f>สกลนคร!AI41</f>
        <v>3231597.15</v>
      </c>
      <c r="M705" s="102">
        <f>สกลนคร!AJ41</f>
        <v>1975968.3599999999</v>
      </c>
      <c r="N705" s="98"/>
      <c r="O705" s="98"/>
      <c r="P705" s="98"/>
      <c r="Q705" s="90">
        <f t="shared" si="24"/>
        <v>1255628.79</v>
      </c>
      <c r="R705" s="91">
        <f t="shared" si="25"/>
        <v>1370.4822519083968</v>
      </c>
    </row>
    <row r="706" spans="1:18" ht="24.6" customHeight="1" x14ac:dyDescent="0.7">
      <c r="A706" s="97">
        <v>22</v>
      </c>
      <c r="B706" s="98" t="s">
        <v>47</v>
      </c>
      <c r="C706" s="98" t="s">
        <v>448</v>
      </c>
      <c r="D706" s="98" t="s">
        <v>449</v>
      </c>
      <c r="E706" s="98" t="s">
        <v>450</v>
      </c>
      <c r="F706" s="98" t="s">
        <v>166</v>
      </c>
      <c r="G706" s="98" t="s">
        <v>1099</v>
      </c>
      <c r="H706" s="99">
        <v>5963</v>
      </c>
      <c r="I706" s="97">
        <v>4</v>
      </c>
      <c r="J706" s="100">
        <f>สกลนคร!F42</f>
        <v>1042540.98</v>
      </c>
      <c r="K706" s="101">
        <f>สกลนคร!AH42</f>
        <v>1309353.45</v>
      </c>
      <c r="L706" s="102">
        <f>สกลนคร!AI42</f>
        <v>3919008.91</v>
      </c>
      <c r="M706" s="102">
        <f>สกลนคร!AJ42</f>
        <v>2976712.0600000005</v>
      </c>
      <c r="N706" s="98"/>
      <c r="O706" s="98"/>
      <c r="P706" s="98"/>
      <c r="Q706" s="90">
        <f t="shared" si="24"/>
        <v>942296.84999999963</v>
      </c>
      <c r="R706" s="91">
        <f t="shared" si="25"/>
        <v>657.22101458997156</v>
      </c>
    </row>
    <row r="707" spans="1:18" ht="24.6" customHeight="1" x14ac:dyDescent="0.7">
      <c r="A707" s="97">
        <v>23</v>
      </c>
      <c r="B707" s="98" t="s">
        <v>47</v>
      </c>
      <c r="C707" s="98" t="s">
        <v>448</v>
      </c>
      <c r="D707" s="98" t="s">
        <v>449</v>
      </c>
      <c r="E707" s="98" t="s">
        <v>450</v>
      </c>
      <c r="F707" s="98" t="s">
        <v>166</v>
      </c>
      <c r="G707" s="98" t="s">
        <v>1100</v>
      </c>
      <c r="H707" s="99">
        <v>3364</v>
      </c>
      <c r="I707" s="97">
        <v>3</v>
      </c>
      <c r="J707" s="100">
        <f>สกลนคร!F43</f>
        <v>1232560.26</v>
      </c>
      <c r="K707" s="101">
        <f>สกลนคร!AH43</f>
        <v>1409913.33</v>
      </c>
      <c r="L707" s="102">
        <f>สกลนคร!AI43</f>
        <v>2845420.2</v>
      </c>
      <c r="M707" s="102">
        <f>สกลนคร!AJ43</f>
        <v>1875264.93</v>
      </c>
      <c r="N707" s="98"/>
      <c r="O707" s="98"/>
      <c r="P707" s="98"/>
      <c r="Q707" s="90">
        <f t="shared" si="24"/>
        <v>970155.27000000025</v>
      </c>
      <c r="R707" s="91">
        <f t="shared" si="25"/>
        <v>845.84429250891799</v>
      </c>
    </row>
    <row r="708" spans="1:18" ht="24.6" customHeight="1" x14ac:dyDescent="0.7">
      <c r="A708" s="97">
        <v>24</v>
      </c>
      <c r="B708" s="98" t="s">
        <v>47</v>
      </c>
      <c r="C708" s="98" t="s">
        <v>448</v>
      </c>
      <c r="D708" s="98" t="s">
        <v>449</v>
      </c>
      <c r="E708" s="98" t="s">
        <v>450</v>
      </c>
      <c r="F708" s="98" t="s">
        <v>166</v>
      </c>
      <c r="G708" s="98" t="s">
        <v>1101</v>
      </c>
      <c r="H708" s="99">
        <v>2792</v>
      </c>
      <c r="I708" s="97">
        <v>2</v>
      </c>
      <c r="J708" s="100">
        <f>สกลนคร!F44</f>
        <v>1054953.68</v>
      </c>
      <c r="K708" s="101">
        <f>สกลนคร!AH44</f>
        <v>1334848.578</v>
      </c>
      <c r="L708" s="102">
        <f>สกลนคร!AI44</f>
        <v>2612498.0699999998</v>
      </c>
      <c r="M708" s="102">
        <f>สกลนคร!AJ44</f>
        <v>1883207.142</v>
      </c>
      <c r="N708" s="98"/>
      <c r="O708" s="98"/>
      <c r="P708" s="98"/>
      <c r="Q708" s="90">
        <f t="shared" si="24"/>
        <v>729290.92799999984</v>
      </c>
      <c r="R708" s="91">
        <f t="shared" si="25"/>
        <v>935.70847779369626</v>
      </c>
    </row>
    <row r="709" spans="1:18" ht="24.6" customHeight="1" x14ac:dyDescent="0.7">
      <c r="A709" s="97">
        <v>25</v>
      </c>
      <c r="B709" s="98" t="s">
        <v>47</v>
      </c>
      <c r="C709" s="98" t="s">
        <v>448</v>
      </c>
      <c r="D709" s="98" t="s">
        <v>449</v>
      </c>
      <c r="E709" s="98" t="s">
        <v>450</v>
      </c>
      <c r="F709" s="98" t="s">
        <v>166</v>
      </c>
      <c r="G709" s="98" t="s">
        <v>1102</v>
      </c>
      <c r="H709" s="99">
        <v>2430</v>
      </c>
      <c r="I709" s="97">
        <v>2</v>
      </c>
      <c r="J709" s="100">
        <f>สกลนคร!F45</f>
        <v>973838.45</v>
      </c>
      <c r="K709" s="101">
        <f>สกลนคร!AH45</f>
        <v>1407211.24</v>
      </c>
      <c r="L709" s="102">
        <f>สกลนคร!AI45</f>
        <v>2791343.37</v>
      </c>
      <c r="M709" s="102">
        <f>สกลนคร!AJ45</f>
        <v>2227141.14</v>
      </c>
      <c r="N709" s="98"/>
      <c r="O709" s="98"/>
      <c r="P709" s="98"/>
      <c r="Q709" s="90">
        <f t="shared" si="24"/>
        <v>564202.23</v>
      </c>
      <c r="R709" s="91">
        <f t="shared" si="25"/>
        <v>1148.700975308642</v>
      </c>
    </row>
    <row r="710" spans="1:18" s="109" customFormat="1" ht="24.6" customHeight="1" x14ac:dyDescent="0.7">
      <c r="A710" s="103">
        <v>1</v>
      </c>
      <c r="B710" s="104" t="s">
        <v>47</v>
      </c>
      <c r="C710" s="104"/>
      <c r="D710" s="104"/>
      <c r="E710" s="104" t="s">
        <v>63</v>
      </c>
      <c r="F710" s="104"/>
      <c r="G710" s="104" t="s">
        <v>452</v>
      </c>
      <c r="H710" s="110">
        <f>SUM(H685:H709)</f>
        <v>106102</v>
      </c>
      <c r="I710" s="103"/>
      <c r="J710" s="106">
        <f>SUM(J685:J709)</f>
        <v>30087885.069999997</v>
      </c>
      <c r="K710" s="106">
        <f>SUM(K685:K709)</f>
        <v>39646425.468000002</v>
      </c>
      <c r="L710" s="106">
        <f>SUM(L685:L709)</f>
        <v>84725217.540000021</v>
      </c>
      <c r="M710" s="106">
        <f>SUM(M685:M709)</f>
        <v>65057842.112000003</v>
      </c>
      <c r="N710" s="104">
        <v>24</v>
      </c>
      <c r="O710" s="104">
        <v>24</v>
      </c>
      <c r="P710" s="104">
        <f>N710-O710</f>
        <v>0</v>
      </c>
      <c r="Q710" s="107">
        <f t="shared" ref="Q710:Q773" si="27">L710-M710</f>
        <v>19667375.428000018</v>
      </c>
      <c r="R710" s="108">
        <f>L710/H710</f>
        <v>798.52611204312848</v>
      </c>
    </row>
    <row r="711" spans="1:18" ht="24.6" customHeight="1" x14ac:dyDescent="0.7">
      <c r="A711" s="97">
        <v>1</v>
      </c>
      <c r="B711" s="98" t="s">
        <v>47</v>
      </c>
      <c r="C711" s="98" t="s">
        <v>453</v>
      </c>
      <c r="D711" s="98" t="s">
        <v>68</v>
      </c>
      <c r="E711" s="98" t="s">
        <v>454</v>
      </c>
      <c r="F711" s="98" t="s">
        <v>196</v>
      </c>
      <c r="G711" s="98" t="s">
        <v>455</v>
      </c>
      <c r="H711" s="99"/>
      <c r="I711" s="97"/>
      <c r="J711" s="100"/>
      <c r="K711" s="101"/>
      <c r="L711" s="102"/>
      <c r="M711" s="102"/>
      <c r="N711" s="98"/>
      <c r="O711" s="98"/>
      <c r="P711" s="98"/>
    </row>
    <row r="712" spans="1:18" ht="24.6" customHeight="1" x14ac:dyDescent="0.7">
      <c r="A712" s="97">
        <v>2</v>
      </c>
      <c r="B712" s="98" t="s">
        <v>47</v>
      </c>
      <c r="C712" s="98" t="s">
        <v>453</v>
      </c>
      <c r="D712" s="98" t="s">
        <v>68</v>
      </c>
      <c r="E712" s="98" t="s">
        <v>454</v>
      </c>
      <c r="F712" s="98" t="s">
        <v>166</v>
      </c>
      <c r="G712" s="98" t="s">
        <v>1103</v>
      </c>
      <c r="H712" s="99">
        <v>6067</v>
      </c>
      <c r="I712" s="97">
        <v>5</v>
      </c>
      <c r="J712" s="100">
        <f>สกลนคร!F46</f>
        <v>1343623.29</v>
      </c>
      <c r="K712" s="101">
        <f>สกลนคร!AH46</f>
        <v>1428978.57</v>
      </c>
      <c r="L712" s="102">
        <f>สกลนคร!AI46</f>
        <v>4110736.41</v>
      </c>
      <c r="M712" s="102">
        <f>สกลนคร!AJ46</f>
        <v>3069290.23</v>
      </c>
      <c r="N712" s="98"/>
      <c r="O712" s="98"/>
      <c r="P712" s="98"/>
      <c r="Q712" s="90">
        <f t="shared" si="27"/>
        <v>1041446.1800000002</v>
      </c>
      <c r="R712" s="91">
        <f t="shared" ref="R712:R773" si="28">L712/H712</f>
        <v>677.55668534695894</v>
      </c>
    </row>
    <row r="713" spans="1:18" ht="24.6" customHeight="1" x14ac:dyDescent="0.7">
      <c r="A713" s="97">
        <v>3</v>
      </c>
      <c r="B713" s="98" t="s">
        <v>47</v>
      </c>
      <c r="C713" s="98" t="s">
        <v>453</v>
      </c>
      <c r="D713" s="98" t="s">
        <v>68</v>
      </c>
      <c r="E713" s="98" t="s">
        <v>454</v>
      </c>
      <c r="F713" s="98" t="s">
        <v>166</v>
      </c>
      <c r="G713" s="98" t="s">
        <v>1104</v>
      </c>
      <c r="H713" s="99">
        <v>5626</v>
      </c>
      <c r="I713" s="97">
        <v>4</v>
      </c>
      <c r="J713" s="100">
        <f>สกลนคร!F47</f>
        <v>1127355.55</v>
      </c>
      <c r="K713" s="101">
        <f>สกลนคร!AH47</f>
        <v>1165735.5100000002</v>
      </c>
      <c r="L713" s="102">
        <f>สกลนคร!AI47</f>
        <v>4180112.88</v>
      </c>
      <c r="M713" s="102">
        <f>สกลนคร!AJ47</f>
        <v>3297114.46</v>
      </c>
      <c r="N713" s="98"/>
      <c r="O713" s="98"/>
      <c r="P713" s="98"/>
      <c r="Q713" s="90">
        <f t="shared" si="27"/>
        <v>882998.41999999993</v>
      </c>
      <c r="R713" s="91">
        <f t="shared" si="28"/>
        <v>742.99908993956626</v>
      </c>
    </row>
    <row r="714" spans="1:18" ht="24.6" customHeight="1" x14ac:dyDescent="0.7">
      <c r="A714" s="97">
        <v>4</v>
      </c>
      <c r="B714" s="98" t="s">
        <v>47</v>
      </c>
      <c r="C714" s="98" t="s">
        <v>453</v>
      </c>
      <c r="D714" s="98" t="s">
        <v>68</v>
      </c>
      <c r="E714" s="98" t="s">
        <v>454</v>
      </c>
      <c r="F714" s="98" t="s">
        <v>166</v>
      </c>
      <c r="G714" s="98" t="s">
        <v>1105</v>
      </c>
      <c r="H714" s="99">
        <v>3964</v>
      </c>
      <c r="I714" s="97">
        <v>3</v>
      </c>
      <c r="J714" s="100">
        <f>สกลนคร!F48</f>
        <v>730534</v>
      </c>
      <c r="K714" s="101">
        <f>สกลนคร!AH48</f>
        <v>761892.52</v>
      </c>
      <c r="L714" s="102">
        <f>สกลนคร!AI48</f>
        <v>4293286.0299999993</v>
      </c>
      <c r="M714" s="102">
        <f>สกลนคร!AJ48</f>
        <v>3610027.37</v>
      </c>
      <c r="N714" s="98"/>
      <c r="O714" s="98"/>
      <c r="P714" s="98"/>
      <c r="Q714" s="90">
        <f t="shared" si="27"/>
        <v>683258.65999999922</v>
      </c>
      <c r="R714" s="91">
        <f t="shared" si="28"/>
        <v>1083.0691296670029</v>
      </c>
    </row>
    <row r="715" spans="1:18" ht="24.6" customHeight="1" x14ac:dyDescent="0.7">
      <c r="A715" s="97">
        <v>5</v>
      </c>
      <c r="B715" s="98" t="s">
        <v>47</v>
      </c>
      <c r="C715" s="98" t="s">
        <v>453</v>
      </c>
      <c r="D715" s="98" t="s">
        <v>68</v>
      </c>
      <c r="E715" s="98" t="s">
        <v>454</v>
      </c>
      <c r="F715" s="98" t="s">
        <v>166</v>
      </c>
      <c r="G715" s="98" t="s">
        <v>1106</v>
      </c>
      <c r="H715" s="99">
        <v>2688</v>
      </c>
      <c r="I715" s="97">
        <v>2</v>
      </c>
      <c r="J715" s="100">
        <f>สกลนคร!F49</f>
        <v>952129.43</v>
      </c>
      <c r="K715" s="101">
        <f>สกลนคร!AH49</f>
        <v>997017.09000000008</v>
      </c>
      <c r="L715" s="102">
        <f>สกลนคร!AI49</f>
        <v>3055234.82</v>
      </c>
      <c r="M715" s="102">
        <f>สกลนคร!AJ49</f>
        <v>2255730.4499999997</v>
      </c>
      <c r="N715" s="98"/>
      <c r="O715" s="98"/>
      <c r="P715" s="98"/>
      <c r="Q715" s="90">
        <f t="shared" si="27"/>
        <v>799504.37000000011</v>
      </c>
      <c r="R715" s="91">
        <f t="shared" si="28"/>
        <v>1136.6200967261905</v>
      </c>
    </row>
    <row r="716" spans="1:18" ht="24.6" customHeight="1" x14ac:dyDescent="0.7">
      <c r="A716" s="97">
        <v>6</v>
      </c>
      <c r="B716" s="98" t="s">
        <v>47</v>
      </c>
      <c r="C716" s="98" t="s">
        <v>453</v>
      </c>
      <c r="D716" s="98" t="s">
        <v>68</v>
      </c>
      <c r="E716" s="98" t="s">
        <v>454</v>
      </c>
      <c r="F716" s="98" t="s">
        <v>166</v>
      </c>
      <c r="G716" s="98" t="s">
        <v>1107</v>
      </c>
      <c r="H716" s="99">
        <v>4641</v>
      </c>
      <c r="I716" s="97">
        <v>4</v>
      </c>
      <c r="J716" s="100">
        <f>สกลนคร!F50</f>
        <v>1513969.38</v>
      </c>
      <c r="K716" s="101">
        <f>สกลนคร!AH50</f>
        <v>1580542.72</v>
      </c>
      <c r="L716" s="102">
        <f>สกลนคร!AI50</f>
        <v>4709633.84</v>
      </c>
      <c r="M716" s="102">
        <f>สกลนคร!AJ50</f>
        <v>3583080.83</v>
      </c>
      <c r="N716" s="98"/>
      <c r="O716" s="98"/>
      <c r="P716" s="98"/>
      <c r="Q716" s="90">
        <f t="shared" si="27"/>
        <v>1126553.0099999998</v>
      </c>
      <c r="R716" s="91">
        <f t="shared" si="28"/>
        <v>1014.7885886662357</v>
      </c>
    </row>
    <row r="717" spans="1:18" ht="24.6" customHeight="1" x14ac:dyDescent="0.7">
      <c r="A717" s="97">
        <v>7</v>
      </c>
      <c r="B717" s="98" t="s">
        <v>47</v>
      </c>
      <c r="C717" s="98" t="s">
        <v>453</v>
      </c>
      <c r="D717" s="98" t="s">
        <v>68</v>
      </c>
      <c r="E717" s="98" t="s">
        <v>454</v>
      </c>
      <c r="F717" s="98" t="s">
        <v>166</v>
      </c>
      <c r="G717" s="98" t="s">
        <v>1108</v>
      </c>
      <c r="H717" s="99">
        <v>3844</v>
      </c>
      <c r="I717" s="97">
        <v>3</v>
      </c>
      <c r="J717" s="100">
        <f>สกลนคร!F51</f>
        <v>1005425.25</v>
      </c>
      <c r="K717" s="101">
        <f>สกลนคร!AH51</f>
        <v>1029996.8700000001</v>
      </c>
      <c r="L717" s="102">
        <f>สกลนคร!AI51</f>
        <v>3167242.41</v>
      </c>
      <c r="M717" s="102">
        <f>สกลนคร!AJ51</f>
        <v>2160830.2000000002</v>
      </c>
      <c r="N717" s="98"/>
      <c r="O717" s="98"/>
      <c r="P717" s="98"/>
      <c r="Q717" s="90">
        <f t="shared" si="27"/>
        <v>1006412.21</v>
      </c>
      <c r="R717" s="91">
        <f t="shared" si="28"/>
        <v>823.94443548387096</v>
      </c>
    </row>
    <row r="718" spans="1:18" s="109" customFormat="1" ht="24.6" customHeight="1" x14ac:dyDescent="0.7">
      <c r="A718" s="103">
        <v>2</v>
      </c>
      <c r="B718" s="104" t="s">
        <v>47</v>
      </c>
      <c r="C718" s="104"/>
      <c r="D718" s="104"/>
      <c r="E718" s="104" t="s">
        <v>63</v>
      </c>
      <c r="F718" s="104"/>
      <c r="G718" s="104" t="s">
        <v>456</v>
      </c>
      <c r="H718" s="110">
        <f>SUM(H711:H717)</f>
        <v>26830</v>
      </c>
      <c r="I718" s="103"/>
      <c r="J718" s="106">
        <f>SUM(J711:J717)</f>
        <v>6673036.9000000004</v>
      </c>
      <c r="K718" s="106">
        <f>SUM(K711:K717)</f>
        <v>6964163.2800000003</v>
      </c>
      <c r="L718" s="106">
        <f>SUM(L711:L717)</f>
        <v>23516246.390000001</v>
      </c>
      <c r="M718" s="106">
        <f>SUM(M711:M717)</f>
        <v>17976073.539999999</v>
      </c>
      <c r="N718" s="104">
        <v>6</v>
      </c>
      <c r="O718" s="104">
        <v>6</v>
      </c>
      <c r="P718" s="104">
        <f>N718-O718</f>
        <v>0</v>
      </c>
      <c r="Q718" s="107">
        <f t="shared" si="27"/>
        <v>5540172.8500000015</v>
      </c>
      <c r="R718" s="108">
        <f>L718/H718</f>
        <v>876.4907338799851</v>
      </c>
    </row>
    <row r="719" spans="1:18" s="109" customFormat="1" ht="24.6" customHeight="1" x14ac:dyDescent="0.7">
      <c r="A719" s="165">
        <v>1</v>
      </c>
      <c r="B719" s="140" t="s">
        <v>47</v>
      </c>
      <c r="C719" s="140" t="s">
        <v>457</v>
      </c>
      <c r="D719" s="140" t="s">
        <v>75</v>
      </c>
      <c r="E719" s="140" t="s">
        <v>458</v>
      </c>
      <c r="F719" s="140" t="s">
        <v>196</v>
      </c>
      <c r="G719" s="140" t="s">
        <v>458</v>
      </c>
      <c r="H719" s="183"/>
      <c r="I719" s="165"/>
      <c r="J719" s="184"/>
      <c r="K719" s="185"/>
      <c r="L719" s="139"/>
      <c r="M719" s="139"/>
      <c r="N719" s="140"/>
      <c r="O719" s="140"/>
      <c r="P719" s="140"/>
      <c r="Q719" s="107"/>
      <c r="R719" s="108"/>
    </row>
    <row r="720" spans="1:18" ht="24.6" customHeight="1" x14ac:dyDescent="0.7">
      <c r="A720" s="97">
        <v>2</v>
      </c>
      <c r="B720" s="98" t="s">
        <v>47</v>
      </c>
      <c r="C720" s="98" t="s">
        <v>457</v>
      </c>
      <c r="D720" s="98" t="s">
        <v>75</v>
      </c>
      <c r="E720" s="98" t="s">
        <v>458</v>
      </c>
      <c r="F720" s="98" t="s">
        <v>166</v>
      </c>
      <c r="G720" s="98" t="s">
        <v>1109</v>
      </c>
      <c r="H720" s="99">
        <v>4084</v>
      </c>
      <c r="I720" s="97">
        <v>3</v>
      </c>
      <c r="J720" s="100">
        <f>สกลนคร!F52</f>
        <v>492159.39</v>
      </c>
      <c r="K720" s="101">
        <f>สกลนคร!AH52</f>
        <v>514293.52</v>
      </c>
      <c r="L720" s="102">
        <f>สกลนคร!AI52</f>
        <v>2495988.92</v>
      </c>
      <c r="M720" s="102">
        <f>สกลนคร!AJ52</f>
        <v>1886296.6</v>
      </c>
      <c r="N720" s="98"/>
      <c r="O720" s="98"/>
      <c r="P720" s="98"/>
      <c r="Q720" s="90">
        <f t="shared" si="27"/>
        <v>609692.31999999983</v>
      </c>
      <c r="R720" s="91">
        <f t="shared" si="28"/>
        <v>611.16281096963758</v>
      </c>
    </row>
    <row r="721" spans="1:18" ht="24.6" customHeight="1" x14ac:dyDescent="0.7">
      <c r="A721" s="97">
        <v>3</v>
      </c>
      <c r="B721" s="98" t="s">
        <v>47</v>
      </c>
      <c r="C721" s="98" t="s">
        <v>457</v>
      </c>
      <c r="D721" s="98" t="s">
        <v>75</v>
      </c>
      <c r="E721" s="98" t="s">
        <v>458</v>
      </c>
      <c r="F721" s="98" t="s">
        <v>166</v>
      </c>
      <c r="G721" s="98" t="s">
        <v>1110</v>
      </c>
      <c r="H721" s="99">
        <v>4275</v>
      </c>
      <c r="I721" s="97">
        <v>3</v>
      </c>
      <c r="J721" s="100">
        <f>สกลนคร!F53</f>
        <v>513727.02</v>
      </c>
      <c r="K721" s="101">
        <f>สกลนคร!AH53</f>
        <v>564282.07000000007</v>
      </c>
      <c r="L721" s="102">
        <f>สกลนคร!AI53</f>
        <v>1988003.68</v>
      </c>
      <c r="M721" s="102">
        <f>สกลนคร!AJ53</f>
        <v>1817595.02</v>
      </c>
      <c r="N721" s="98"/>
      <c r="O721" s="98"/>
      <c r="P721" s="98"/>
      <c r="Q721" s="90">
        <f t="shared" si="27"/>
        <v>170408.65999999992</v>
      </c>
      <c r="R721" s="91">
        <f t="shared" si="28"/>
        <v>465.03010058479532</v>
      </c>
    </row>
    <row r="722" spans="1:18" ht="24.6" customHeight="1" x14ac:dyDescent="0.7">
      <c r="A722" s="97">
        <v>4</v>
      </c>
      <c r="B722" s="98" t="s">
        <v>47</v>
      </c>
      <c r="C722" s="98" t="s">
        <v>457</v>
      </c>
      <c r="D722" s="98" t="s">
        <v>75</v>
      </c>
      <c r="E722" s="98" t="s">
        <v>458</v>
      </c>
      <c r="F722" s="98" t="s">
        <v>166</v>
      </c>
      <c r="G722" s="98" t="s">
        <v>1111</v>
      </c>
      <c r="H722" s="99">
        <v>4414</v>
      </c>
      <c r="I722" s="97">
        <v>3</v>
      </c>
      <c r="J722" s="100">
        <f>สกลนคร!F54</f>
        <v>1215005.7</v>
      </c>
      <c r="K722" s="101">
        <f>สกลนคร!AH54</f>
        <v>1221550.32</v>
      </c>
      <c r="L722" s="102">
        <f>สกลนคร!AI54</f>
        <v>2330312.2599999998</v>
      </c>
      <c r="M722" s="102">
        <f>สกลนคร!AJ54</f>
        <v>2076651.3</v>
      </c>
      <c r="N722" s="98"/>
      <c r="O722" s="98"/>
      <c r="P722" s="98"/>
      <c r="Q722" s="90">
        <f t="shared" si="27"/>
        <v>253660.95999999973</v>
      </c>
      <c r="R722" s="91">
        <f t="shared" si="28"/>
        <v>527.93662437698231</v>
      </c>
    </row>
    <row r="723" spans="1:18" ht="24.6" customHeight="1" x14ac:dyDescent="0.7">
      <c r="A723" s="97">
        <v>5</v>
      </c>
      <c r="B723" s="98" t="s">
        <v>47</v>
      </c>
      <c r="C723" s="98" t="s">
        <v>457</v>
      </c>
      <c r="D723" s="98" t="s">
        <v>75</v>
      </c>
      <c r="E723" s="98" t="s">
        <v>458</v>
      </c>
      <c r="F723" s="98" t="s">
        <v>166</v>
      </c>
      <c r="G723" s="98" t="s">
        <v>1112</v>
      </c>
      <c r="H723" s="99">
        <v>3418</v>
      </c>
      <c r="I723" s="97">
        <v>3</v>
      </c>
      <c r="J723" s="100">
        <f>สกลนคร!F55</f>
        <v>495868.41</v>
      </c>
      <c r="K723" s="101">
        <f>สกลนคร!AH55</f>
        <v>566148.4</v>
      </c>
      <c r="L723" s="102">
        <f>สกลนคร!AI55</f>
        <v>2053118.15</v>
      </c>
      <c r="M723" s="102">
        <f>สกลนคร!AJ55</f>
        <v>1344995.21</v>
      </c>
      <c r="N723" s="98"/>
      <c r="O723" s="98"/>
      <c r="P723" s="98"/>
      <c r="Q723" s="90">
        <f t="shared" si="27"/>
        <v>708122.94</v>
      </c>
      <c r="R723" s="91">
        <f t="shared" si="28"/>
        <v>600.67821825629017</v>
      </c>
    </row>
    <row r="724" spans="1:18" ht="24.6" customHeight="1" x14ac:dyDescent="0.7">
      <c r="A724" s="97">
        <v>6</v>
      </c>
      <c r="B724" s="98" t="s">
        <v>47</v>
      </c>
      <c r="C724" s="98" t="s">
        <v>457</v>
      </c>
      <c r="D724" s="98" t="s">
        <v>75</v>
      </c>
      <c r="E724" s="98" t="s">
        <v>458</v>
      </c>
      <c r="F724" s="98" t="s">
        <v>166</v>
      </c>
      <c r="G724" s="98" t="s">
        <v>1113</v>
      </c>
      <c r="H724" s="99">
        <v>3625</v>
      </c>
      <c r="I724" s="97">
        <v>3</v>
      </c>
      <c r="J724" s="100">
        <f>สกลนคร!F56</f>
        <v>1043177.31</v>
      </c>
      <c r="K724" s="101">
        <f>สกลนคร!AH56</f>
        <v>1135414.58</v>
      </c>
      <c r="L724" s="102">
        <f>สกลนคร!AI56</f>
        <v>1456009.85</v>
      </c>
      <c r="M724" s="102">
        <f>สกลนคร!AJ56</f>
        <v>956799</v>
      </c>
      <c r="N724" s="98"/>
      <c r="O724" s="98"/>
      <c r="P724" s="98"/>
      <c r="Q724" s="90">
        <f t="shared" si="27"/>
        <v>499210.85000000009</v>
      </c>
      <c r="R724" s="91">
        <f t="shared" si="28"/>
        <v>401.65788965517243</v>
      </c>
    </row>
    <row r="725" spans="1:18" s="109" customFormat="1" ht="24.6" customHeight="1" x14ac:dyDescent="0.7">
      <c r="A725" s="103">
        <v>3</v>
      </c>
      <c r="B725" s="104" t="s">
        <v>47</v>
      </c>
      <c r="C725" s="104"/>
      <c r="D725" s="104"/>
      <c r="E725" s="104" t="s">
        <v>63</v>
      </c>
      <c r="F725" s="104"/>
      <c r="G725" s="104" t="s">
        <v>459</v>
      </c>
      <c r="H725" s="110">
        <f>SUM(H720:H724)</f>
        <v>19816</v>
      </c>
      <c r="I725" s="103"/>
      <c r="J725" s="106">
        <f>SUM(J719:J724)</f>
        <v>3759937.83</v>
      </c>
      <c r="K725" s="106">
        <f>SUM(K719:K724)</f>
        <v>4001688.89</v>
      </c>
      <c r="L725" s="106">
        <f>SUM(L719:L724)</f>
        <v>10323432.859999999</v>
      </c>
      <c r="M725" s="106">
        <f>SUM(M719:M724)</f>
        <v>8082337.1299999999</v>
      </c>
      <c r="N725" s="104">
        <v>5</v>
      </c>
      <c r="O725" s="104">
        <v>5</v>
      </c>
      <c r="P725" s="104">
        <f>N725-O725</f>
        <v>0</v>
      </c>
      <c r="Q725" s="107">
        <f t="shared" si="27"/>
        <v>2241095.7299999995</v>
      </c>
      <c r="R725" s="108">
        <f>L725/H725</f>
        <v>520.964516552281</v>
      </c>
    </row>
    <row r="726" spans="1:18" ht="24.6" customHeight="1" x14ac:dyDescent="0.7">
      <c r="A726" s="97">
        <v>1</v>
      </c>
      <c r="B726" s="98" t="s">
        <v>47</v>
      </c>
      <c r="C726" s="98" t="s">
        <v>460</v>
      </c>
      <c r="D726" s="98" t="s">
        <v>461</v>
      </c>
      <c r="E726" s="98" t="s">
        <v>462</v>
      </c>
      <c r="F726" s="98" t="s">
        <v>196</v>
      </c>
      <c r="G726" s="98" t="s">
        <v>463</v>
      </c>
      <c r="H726" s="99"/>
      <c r="I726" s="97"/>
      <c r="J726" s="100"/>
      <c r="K726" s="101"/>
      <c r="L726" s="102"/>
      <c r="M726" s="102"/>
      <c r="N726" s="98"/>
      <c r="O726" s="98"/>
      <c r="P726" s="98"/>
    </row>
    <row r="727" spans="1:18" ht="24.6" customHeight="1" x14ac:dyDescent="0.7">
      <c r="A727" s="97">
        <v>2</v>
      </c>
      <c r="B727" s="98" t="s">
        <v>47</v>
      </c>
      <c r="C727" s="98" t="s">
        <v>460</v>
      </c>
      <c r="D727" s="98" t="s">
        <v>461</v>
      </c>
      <c r="E727" s="98" t="s">
        <v>462</v>
      </c>
      <c r="F727" s="98" t="s">
        <v>166</v>
      </c>
      <c r="G727" s="98" t="s">
        <v>1114</v>
      </c>
      <c r="H727" s="99">
        <v>5334</v>
      </c>
      <c r="I727" s="97">
        <v>4</v>
      </c>
      <c r="J727" s="102">
        <f>สกลนคร!F57</f>
        <v>920968.43</v>
      </c>
      <c r="K727" s="101">
        <f>สกลนคร!AH57</f>
        <v>960217.52000000014</v>
      </c>
      <c r="L727" s="102">
        <f>สกลนคร!AI57</f>
        <v>3607175.8</v>
      </c>
      <c r="M727" s="102">
        <f>สกลนคร!AJ57</f>
        <v>2866797.1399999997</v>
      </c>
      <c r="N727" s="98"/>
      <c r="O727" s="98"/>
      <c r="P727" s="98"/>
      <c r="Q727" s="90">
        <f t="shared" si="27"/>
        <v>740378.66000000015</v>
      </c>
      <c r="R727" s="91">
        <f t="shared" si="28"/>
        <v>676.26092988376445</v>
      </c>
    </row>
    <row r="728" spans="1:18" ht="24.6" customHeight="1" x14ac:dyDescent="0.7">
      <c r="A728" s="97">
        <v>3</v>
      </c>
      <c r="B728" s="98" t="s">
        <v>47</v>
      </c>
      <c r="C728" s="98" t="s">
        <v>460</v>
      </c>
      <c r="D728" s="98" t="s">
        <v>461</v>
      </c>
      <c r="E728" s="98" t="s">
        <v>462</v>
      </c>
      <c r="F728" s="98" t="s">
        <v>166</v>
      </c>
      <c r="G728" s="98" t="s">
        <v>1115</v>
      </c>
      <c r="H728" s="99">
        <v>5309</v>
      </c>
      <c r="I728" s="97">
        <v>4</v>
      </c>
      <c r="J728" s="102">
        <f>สกลนคร!F58</f>
        <v>1052240.45</v>
      </c>
      <c r="K728" s="101">
        <f>สกลนคร!AH58</f>
        <v>1077318.48</v>
      </c>
      <c r="L728" s="102">
        <f>สกลนคร!AI58</f>
        <v>3666498.42</v>
      </c>
      <c r="M728" s="102">
        <f>สกลนคร!AJ58</f>
        <v>2823784.23</v>
      </c>
      <c r="N728" s="98"/>
      <c r="O728" s="98"/>
      <c r="P728" s="98"/>
      <c r="Q728" s="90">
        <f t="shared" si="27"/>
        <v>842714.19</v>
      </c>
      <c r="R728" s="91">
        <f t="shared" si="28"/>
        <v>690.61940478432848</v>
      </c>
    </row>
    <row r="729" spans="1:18" ht="24.6" customHeight="1" x14ac:dyDescent="0.7">
      <c r="A729" s="97">
        <v>4</v>
      </c>
      <c r="B729" s="98" t="s">
        <v>47</v>
      </c>
      <c r="C729" s="98" t="s">
        <v>460</v>
      </c>
      <c r="D729" s="98" t="s">
        <v>461</v>
      </c>
      <c r="E729" s="98" t="s">
        <v>462</v>
      </c>
      <c r="F729" s="98" t="s">
        <v>166</v>
      </c>
      <c r="G729" s="98" t="s">
        <v>1116</v>
      </c>
      <c r="H729" s="99">
        <v>4812</v>
      </c>
      <c r="I729" s="97">
        <v>4</v>
      </c>
      <c r="J729" s="102">
        <f>สกลนคร!F59</f>
        <v>863891.51</v>
      </c>
      <c r="K729" s="101">
        <f>สกลนคร!AH59</f>
        <v>934553.17</v>
      </c>
      <c r="L729" s="102">
        <f>สกลนคร!AI59</f>
        <v>2868647.21</v>
      </c>
      <c r="M729" s="102">
        <f>สกลนคร!AJ59</f>
        <v>2225662.4899999998</v>
      </c>
      <c r="N729" s="98"/>
      <c r="O729" s="98"/>
      <c r="P729" s="98"/>
      <c r="Q729" s="90">
        <f t="shared" si="27"/>
        <v>642984.7200000002</v>
      </c>
      <c r="R729" s="91">
        <f t="shared" si="28"/>
        <v>596.14447423108891</v>
      </c>
    </row>
    <row r="730" spans="1:18" ht="24.6" customHeight="1" x14ac:dyDescent="0.7">
      <c r="A730" s="97">
        <v>5</v>
      </c>
      <c r="B730" s="98" t="s">
        <v>47</v>
      </c>
      <c r="C730" s="98" t="s">
        <v>460</v>
      </c>
      <c r="D730" s="98" t="s">
        <v>461</v>
      </c>
      <c r="E730" s="98" t="s">
        <v>462</v>
      </c>
      <c r="F730" s="98" t="s">
        <v>166</v>
      </c>
      <c r="G730" s="98" t="s">
        <v>1117</v>
      </c>
      <c r="H730" s="99">
        <v>3019</v>
      </c>
      <c r="I730" s="97">
        <v>3</v>
      </c>
      <c r="J730" s="102">
        <f>สกลนคร!F60</f>
        <v>376828</v>
      </c>
      <c r="K730" s="101">
        <f>สกลนคร!AH60</f>
        <v>519691.04</v>
      </c>
      <c r="L730" s="102">
        <f>สกลนคร!AI60</f>
        <v>2513294.7699999996</v>
      </c>
      <c r="M730" s="102">
        <f>สกลนคร!AJ60</f>
        <v>2109998.87</v>
      </c>
      <c r="N730" s="98"/>
      <c r="O730" s="98"/>
      <c r="P730" s="98"/>
      <c r="Q730" s="90">
        <f t="shared" si="27"/>
        <v>403295.89999999944</v>
      </c>
      <c r="R730" s="91">
        <f t="shared" si="28"/>
        <v>832.49247101689286</v>
      </c>
    </row>
    <row r="731" spans="1:18" ht="24.6" customHeight="1" x14ac:dyDescent="0.7">
      <c r="A731" s="97">
        <v>6</v>
      </c>
      <c r="B731" s="98" t="s">
        <v>47</v>
      </c>
      <c r="C731" s="98" t="s">
        <v>460</v>
      </c>
      <c r="D731" s="98" t="s">
        <v>461</v>
      </c>
      <c r="E731" s="98" t="s">
        <v>462</v>
      </c>
      <c r="F731" s="98" t="s">
        <v>166</v>
      </c>
      <c r="G731" s="98" t="s">
        <v>1118</v>
      </c>
      <c r="H731" s="99">
        <v>2474</v>
      </c>
      <c r="I731" s="97">
        <v>2</v>
      </c>
      <c r="J731" s="102">
        <f>สกลนคร!F61</f>
        <v>281140.37</v>
      </c>
      <c r="K731" s="101">
        <f>สกลนคร!AH61</f>
        <v>349534.82</v>
      </c>
      <c r="L731" s="102">
        <f>สกลนคร!AI61</f>
        <v>1938790.1400000001</v>
      </c>
      <c r="M731" s="102">
        <f>สกลนคร!AJ61</f>
        <v>1641311.46</v>
      </c>
      <c r="N731" s="98"/>
      <c r="O731" s="98"/>
      <c r="P731" s="98"/>
      <c r="Q731" s="90">
        <f t="shared" si="27"/>
        <v>297478.68000000017</v>
      </c>
      <c r="R731" s="91">
        <f t="shared" si="28"/>
        <v>783.66618431689574</v>
      </c>
    </row>
    <row r="732" spans="1:18" ht="24.6" customHeight="1" x14ac:dyDescent="0.7">
      <c r="A732" s="97">
        <v>7</v>
      </c>
      <c r="B732" s="98" t="s">
        <v>47</v>
      </c>
      <c r="C732" s="98" t="s">
        <v>460</v>
      </c>
      <c r="D732" s="98" t="s">
        <v>461</v>
      </c>
      <c r="E732" s="98" t="s">
        <v>462</v>
      </c>
      <c r="F732" s="98" t="s">
        <v>166</v>
      </c>
      <c r="G732" s="98" t="s">
        <v>1119</v>
      </c>
      <c r="H732" s="99">
        <v>1964</v>
      </c>
      <c r="I732" s="97">
        <v>2</v>
      </c>
      <c r="J732" s="102">
        <f>สกลนคร!F62</f>
        <v>299571.53999999998</v>
      </c>
      <c r="K732" s="101">
        <f>สกลนคร!AH62</f>
        <v>318484.73</v>
      </c>
      <c r="L732" s="102">
        <f>สกลนคร!AI62</f>
        <v>2361938.44</v>
      </c>
      <c r="M732" s="102">
        <f>สกลนคร!AJ62</f>
        <v>2100493.83</v>
      </c>
      <c r="N732" s="98"/>
      <c r="O732" s="98"/>
      <c r="P732" s="98"/>
      <c r="Q732" s="90">
        <f t="shared" si="27"/>
        <v>261444.60999999987</v>
      </c>
      <c r="R732" s="91">
        <f t="shared" si="28"/>
        <v>1202.6163136456212</v>
      </c>
    </row>
    <row r="733" spans="1:18" ht="24.6" customHeight="1" x14ac:dyDescent="0.7">
      <c r="A733" s="97">
        <v>8</v>
      </c>
      <c r="B733" s="98" t="s">
        <v>47</v>
      </c>
      <c r="C733" s="98" t="s">
        <v>460</v>
      </c>
      <c r="D733" s="98" t="s">
        <v>461</v>
      </c>
      <c r="E733" s="98" t="s">
        <v>462</v>
      </c>
      <c r="F733" s="98" t="s">
        <v>166</v>
      </c>
      <c r="G733" s="98" t="s">
        <v>1120</v>
      </c>
      <c r="H733" s="99">
        <v>1314</v>
      </c>
      <c r="I733" s="97">
        <v>1</v>
      </c>
      <c r="J733" s="102">
        <f>สกลนคร!F63</f>
        <v>846041.73</v>
      </c>
      <c r="K733" s="101">
        <f>สกลนคร!AH63</f>
        <v>880524.37</v>
      </c>
      <c r="L733" s="102">
        <f>สกลนคร!AI63</f>
        <v>2209083.23</v>
      </c>
      <c r="M733" s="102">
        <f>สกลนคร!AJ63</f>
        <v>1977709.3900000001</v>
      </c>
      <c r="N733" s="98"/>
      <c r="O733" s="98"/>
      <c r="P733" s="98"/>
      <c r="Q733" s="90">
        <f t="shared" si="27"/>
        <v>231373.83999999985</v>
      </c>
      <c r="R733" s="91">
        <f t="shared" si="28"/>
        <v>1681.1896727549467</v>
      </c>
    </row>
    <row r="734" spans="1:18" ht="24.6" customHeight="1" x14ac:dyDescent="0.7">
      <c r="A734" s="97">
        <v>9</v>
      </c>
      <c r="B734" s="98" t="s">
        <v>47</v>
      </c>
      <c r="C734" s="98" t="s">
        <v>460</v>
      </c>
      <c r="D734" s="98" t="s">
        <v>461</v>
      </c>
      <c r="E734" s="98" t="s">
        <v>462</v>
      </c>
      <c r="F734" s="98" t="s">
        <v>166</v>
      </c>
      <c r="G734" s="98" t="s">
        <v>1121</v>
      </c>
      <c r="H734" s="99">
        <v>2614</v>
      </c>
      <c r="I734" s="97">
        <v>2</v>
      </c>
      <c r="J734" s="102">
        <f>สกลนคร!F64</f>
        <v>634702.15</v>
      </c>
      <c r="K734" s="101">
        <f>สกลนคร!AH64</f>
        <v>685784.74000000011</v>
      </c>
      <c r="L734" s="102">
        <f>สกลนคร!AI64</f>
        <v>2772314.3200000003</v>
      </c>
      <c r="M734" s="102">
        <f>สกลนคร!AJ64</f>
        <v>2378096.23</v>
      </c>
      <c r="N734" s="98"/>
      <c r="O734" s="98"/>
      <c r="P734" s="98"/>
      <c r="Q734" s="90">
        <f t="shared" si="27"/>
        <v>394218.09000000032</v>
      </c>
      <c r="R734" s="91">
        <f t="shared" si="28"/>
        <v>1060.5640091813314</v>
      </c>
    </row>
    <row r="735" spans="1:18" ht="24.6" customHeight="1" x14ac:dyDescent="0.7">
      <c r="A735" s="97">
        <v>10</v>
      </c>
      <c r="B735" s="98" t="s">
        <v>47</v>
      </c>
      <c r="C735" s="98" t="s">
        <v>460</v>
      </c>
      <c r="D735" s="98" t="s">
        <v>461</v>
      </c>
      <c r="E735" s="98" t="s">
        <v>462</v>
      </c>
      <c r="F735" s="98" t="s">
        <v>166</v>
      </c>
      <c r="G735" s="98" t="s">
        <v>1122</v>
      </c>
      <c r="H735" s="99">
        <v>3039</v>
      </c>
      <c r="I735" s="97">
        <v>3</v>
      </c>
      <c r="J735" s="102">
        <f>สกลนคร!F65</f>
        <v>476444.35</v>
      </c>
      <c r="K735" s="101">
        <f>สกลนคร!AH65</f>
        <v>509294.63</v>
      </c>
      <c r="L735" s="102">
        <f>สกลนคร!AI65</f>
        <v>2155237.4</v>
      </c>
      <c r="M735" s="102">
        <f>สกลนคร!AJ65</f>
        <v>1716587.84</v>
      </c>
      <c r="N735" s="98"/>
      <c r="O735" s="98"/>
      <c r="P735" s="98"/>
      <c r="Q735" s="90">
        <f t="shared" si="27"/>
        <v>438649.55999999982</v>
      </c>
      <c r="R735" s="91">
        <f t="shared" si="28"/>
        <v>709.1929582099375</v>
      </c>
    </row>
    <row r="736" spans="1:18" ht="24.6" customHeight="1" x14ac:dyDescent="0.7">
      <c r="A736" s="97">
        <v>11</v>
      </c>
      <c r="B736" s="98" t="s">
        <v>47</v>
      </c>
      <c r="C736" s="98" t="s">
        <v>460</v>
      </c>
      <c r="D736" s="98" t="s">
        <v>461</v>
      </c>
      <c r="E736" s="98" t="s">
        <v>462</v>
      </c>
      <c r="F736" s="98" t="s">
        <v>166</v>
      </c>
      <c r="G736" s="98" t="s">
        <v>1123</v>
      </c>
      <c r="H736" s="99">
        <v>5019</v>
      </c>
      <c r="I736" s="97">
        <v>4</v>
      </c>
      <c r="J736" s="102">
        <f>สกลนคร!F66</f>
        <v>837080.45</v>
      </c>
      <c r="K736" s="101">
        <f>สกลนคร!AH66</f>
        <v>942484.32999999984</v>
      </c>
      <c r="L736" s="102">
        <f>สกลนคร!AI66</f>
        <v>2509680.33</v>
      </c>
      <c r="M736" s="102">
        <f>สกลนคร!AJ66</f>
        <v>1846253.69</v>
      </c>
      <c r="N736" s="98"/>
      <c r="O736" s="98"/>
      <c r="P736" s="98"/>
      <c r="Q736" s="90">
        <f t="shared" si="27"/>
        <v>663426.64000000013</v>
      </c>
      <c r="R736" s="91">
        <f t="shared" si="28"/>
        <v>500.03592946802155</v>
      </c>
    </row>
    <row r="737" spans="1:18" ht="24.6" customHeight="1" x14ac:dyDescent="0.7">
      <c r="A737" s="97">
        <v>12</v>
      </c>
      <c r="B737" s="98" t="s">
        <v>47</v>
      </c>
      <c r="C737" s="98" t="s">
        <v>460</v>
      </c>
      <c r="D737" s="98" t="s">
        <v>461</v>
      </c>
      <c r="E737" s="98" t="s">
        <v>462</v>
      </c>
      <c r="F737" s="98" t="s">
        <v>166</v>
      </c>
      <c r="G737" s="98" t="s">
        <v>1124</v>
      </c>
      <c r="H737" s="99">
        <v>4462</v>
      </c>
      <c r="I737" s="97">
        <v>3</v>
      </c>
      <c r="J737" s="102">
        <f>สกลนคร!F67</f>
        <v>493651.22</v>
      </c>
      <c r="K737" s="101">
        <f>สกลนคร!AH67</f>
        <v>548691.73</v>
      </c>
      <c r="L737" s="102">
        <f>สกลนคร!AI67</f>
        <v>2221813.37</v>
      </c>
      <c r="M737" s="102">
        <f>สกลนคร!AJ67</f>
        <v>1882943.72</v>
      </c>
      <c r="N737" s="98"/>
      <c r="O737" s="98"/>
      <c r="P737" s="98"/>
      <c r="Q737" s="90">
        <f t="shared" si="27"/>
        <v>338869.65000000014</v>
      </c>
      <c r="R737" s="91">
        <f t="shared" si="28"/>
        <v>497.94114074406099</v>
      </c>
    </row>
    <row r="738" spans="1:18" ht="24.6" customHeight="1" x14ac:dyDescent="0.7">
      <c r="A738" s="97">
        <v>13</v>
      </c>
      <c r="B738" s="98" t="s">
        <v>47</v>
      </c>
      <c r="C738" s="98" t="s">
        <v>460</v>
      </c>
      <c r="D738" s="98" t="s">
        <v>461</v>
      </c>
      <c r="E738" s="98" t="s">
        <v>462</v>
      </c>
      <c r="F738" s="98" t="s">
        <v>166</v>
      </c>
      <c r="G738" s="98" t="s">
        <v>1125</v>
      </c>
      <c r="H738" s="99">
        <v>3744</v>
      </c>
      <c r="I738" s="97">
        <v>3</v>
      </c>
      <c r="J738" s="102">
        <f>สกลนคร!F68</f>
        <v>301569.33</v>
      </c>
      <c r="K738" s="101">
        <f>สกลนคร!AH68</f>
        <v>377440.75</v>
      </c>
      <c r="L738" s="102">
        <f>สกลนคร!AI68</f>
        <v>2469609.6</v>
      </c>
      <c r="M738" s="102">
        <f>สกลนคร!AJ68</f>
        <v>2118863.98</v>
      </c>
      <c r="N738" s="98"/>
      <c r="O738" s="98"/>
      <c r="P738" s="98"/>
      <c r="Q738" s="90">
        <f t="shared" si="27"/>
        <v>350745.62000000011</v>
      </c>
      <c r="R738" s="91">
        <f t="shared" si="28"/>
        <v>659.61794871794871</v>
      </c>
    </row>
    <row r="739" spans="1:18" ht="24.6" customHeight="1" x14ac:dyDescent="0.7">
      <c r="A739" s="97">
        <v>14</v>
      </c>
      <c r="B739" s="98" t="s">
        <v>47</v>
      </c>
      <c r="C739" s="98" t="s">
        <v>460</v>
      </c>
      <c r="D739" s="98" t="s">
        <v>461</v>
      </c>
      <c r="E739" s="98" t="s">
        <v>462</v>
      </c>
      <c r="F739" s="98" t="s">
        <v>166</v>
      </c>
      <c r="G739" s="98" t="s">
        <v>1126</v>
      </c>
      <c r="H739" s="99">
        <v>3274</v>
      </c>
      <c r="I739" s="97">
        <v>3</v>
      </c>
      <c r="J739" s="102">
        <f>สกลนคร!F69</f>
        <v>728755.56</v>
      </c>
      <c r="K739" s="101">
        <f>สกลนคร!AH69</f>
        <v>741151.95000000007</v>
      </c>
      <c r="L739" s="102">
        <f>สกลนคร!AI69</f>
        <v>3457343.55</v>
      </c>
      <c r="M739" s="102">
        <f>สกลนคร!AJ69</f>
        <v>2963945</v>
      </c>
      <c r="N739" s="98"/>
      <c r="O739" s="98"/>
      <c r="P739" s="98"/>
      <c r="Q739" s="90">
        <f t="shared" si="27"/>
        <v>493398.54999999981</v>
      </c>
      <c r="R739" s="91">
        <f t="shared" si="28"/>
        <v>1055.9998625534513</v>
      </c>
    </row>
    <row r="740" spans="1:18" s="117" customFormat="1" ht="24.6" customHeight="1" x14ac:dyDescent="0.7">
      <c r="A740" s="111">
        <v>15</v>
      </c>
      <c r="B740" s="112" t="s">
        <v>47</v>
      </c>
      <c r="C740" s="112" t="s">
        <v>465</v>
      </c>
      <c r="D740" s="112" t="s">
        <v>461</v>
      </c>
      <c r="E740" s="112" t="s">
        <v>462</v>
      </c>
      <c r="F740" s="112" t="s">
        <v>166</v>
      </c>
      <c r="G740" s="112" t="s">
        <v>1127</v>
      </c>
      <c r="H740" s="113">
        <v>2726</v>
      </c>
      <c r="I740" s="111">
        <v>2</v>
      </c>
      <c r="J740" s="102">
        <f>สกลนคร!F70</f>
        <v>481276.91</v>
      </c>
      <c r="K740" s="101">
        <f>สกลนคร!AH70</f>
        <v>573252.21</v>
      </c>
      <c r="L740" s="102">
        <f>สกลนคร!AI70</f>
        <v>2020254.11</v>
      </c>
      <c r="M740" s="102">
        <f>สกลนคร!AJ70</f>
        <v>1947974.8800000001</v>
      </c>
      <c r="N740" s="112"/>
      <c r="O740" s="112"/>
      <c r="P740" s="112"/>
      <c r="Q740" s="115">
        <f t="shared" si="27"/>
        <v>72279.229999999981</v>
      </c>
      <c r="R740" s="116">
        <f t="shared" si="28"/>
        <v>741.10568965517245</v>
      </c>
    </row>
    <row r="741" spans="1:18" s="109" customFormat="1" ht="24.6" customHeight="1" x14ac:dyDescent="0.7">
      <c r="A741" s="103">
        <v>4</v>
      </c>
      <c r="B741" s="104" t="s">
        <v>47</v>
      </c>
      <c r="C741" s="104"/>
      <c r="D741" s="104"/>
      <c r="E741" s="104" t="s">
        <v>63</v>
      </c>
      <c r="F741" s="104"/>
      <c r="G741" s="104" t="s">
        <v>464</v>
      </c>
      <c r="H741" s="110">
        <f>SUM(H726:H739)</f>
        <v>46378</v>
      </c>
      <c r="I741" s="103"/>
      <c r="J741" s="106">
        <f>SUM(J726:J739)</f>
        <v>8112885.0899999999</v>
      </c>
      <c r="K741" s="106">
        <f>SUM(K726:K739)</f>
        <v>8845172.2599999998</v>
      </c>
      <c r="L741" s="106">
        <f>SUM(L726:L739)</f>
        <v>34751426.580000006</v>
      </c>
      <c r="M741" s="106">
        <f>SUM(M726:M739)</f>
        <v>28652447.870000001</v>
      </c>
      <c r="N741" s="104">
        <v>14</v>
      </c>
      <c r="O741" s="104">
        <v>14</v>
      </c>
      <c r="P741" s="104">
        <f>N741-O741</f>
        <v>0</v>
      </c>
      <c r="Q741" s="107">
        <f t="shared" si="27"/>
        <v>6098978.7100000046</v>
      </c>
      <c r="R741" s="108">
        <f>L741/H741</f>
        <v>749.30843460261337</v>
      </c>
    </row>
    <row r="742" spans="1:18" ht="24.6" customHeight="1" x14ac:dyDescent="0.7">
      <c r="A742" s="97">
        <v>1</v>
      </c>
      <c r="B742" s="98" t="s">
        <v>47</v>
      </c>
      <c r="C742" s="98" t="s">
        <v>465</v>
      </c>
      <c r="D742" s="98" t="s">
        <v>89</v>
      </c>
      <c r="E742" s="98" t="s">
        <v>466</v>
      </c>
      <c r="F742" s="98" t="s">
        <v>196</v>
      </c>
      <c r="G742" s="98" t="s">
        <v>467</v>
      </c>
      <c r="H742" s="99"/>
      <c r="I742" s="97"/>
      <c r="J742" s="100"/>
      <c r="K742" s="101"/>
      <c r="L742" s="102"/>
      <c r="M742" s="102"/>
      <c r="N742" s="98"/>
      <c r="O742" s="98"/>
      <c r="P742" s="98"/>
    </row>
    <row r="743" spans="1:18" s="117" customFormat="1" ht="24.6" customHeight="1" x14ac:dyDescent="0.7">
      <c r="A743" s="111">
        <v>2</v>
      </c>
      <c r="B743" s="112" t="s">
        <v>47</v>
      </c>
      <c r="C743" s="112" t="s">
        <v>465</v>
      </c>
      <c r="D743" s="112" t="s">
        <v>89</v>
      </c>
      <c r="E743" s="112" t="s">
        <v>466</v>
      </c>
      <c r="F743" s="112" t="s">
        <v>166</v>
      </c>
      <c r="G743" s="112" t="s">
        <v>1128</v>
      </c>
      <c r="H743" s="113">
        <v>6085</v>
      </c>
      <c r="I743" s="111">
        <v>5</v>
      </c>
      <c r="J743" s="102">
        <f>สกลนคร!F71</f>
        <v>540379.81000000006</v>
      </c>
      <c r="K743" s="114">
        <f>สกลนคร!AH71</f>
        <v>974419.47</v>
      </c>
      <c r="L743" s="102">
        <f>สกลนคร!AI71</f>
        <v>4692355.5</v>
      </c>
      <c r="M743" s="102">
        <f>สกลนคร!AJ71</f>
        <v>4374934.9400000004</v>
      </c>
      <c r="N743" s="112"/>
      <c r="O743" s="112"/>
      <c r="P743" s="112"/>
      <c r="Q743" s="90">
        <f t="shared" si="27"/>
        <v>317420.55999999959</v>
      </c>
      <c r="R743" s="91">
        <f t="shared" si="28"/>
        <v>771.13483976992609</v>
      </c>
    </row>
    <row r="744" spans="1:18" s="117" customFormat="1" ht="24.6" customHeight="1" x14ac:dyDescent="0.7">
      <c r="A744" s="111">
        <v>3</v>
      </c>
      <c r="B744" s="112" t="s">
        <v>47</v>
      </c>
      <c r="C744" s="112" t="s">
        <v>465</v>
      </c>
      <c r="D744" s="112" t="s">
        <v>89</v>
      </c>
      <c r="E744" s="112" t="s">
        <v>466</v>
      </c>
      <c r="F744" s="112" t="s">
        <v>166</v>
      </c>
      <c r="G744" s="112" t="s">
        <v>1129</v>
      </c>
      <c r="H744" s="113">
        <v>4230</v>
      </c>
      <c r="I744" s="111">
        <v>3</v>
      </c>
      <c r="J744" s="102">
        <f>สกลนคร!F72</f>
        <v>555157.65</v>
      </c>
      <c r="K744" s="114">
        <f>สกลนคร!AH72</f>
        <v>1044871.04</v>
      </c>
      <c r="L744" s="102">
        <f>สกลนคร!AI72</f>
        <v>3227246.31</v>
      </c>
      <c r="M744" s="102">
        <f>สกลนคร!AJ72</f>
        <v>3053117.23</v>
      </c>
      <c r="N744" s="112"/>
      <c r="O744" s="112"/>
      <c r="P744" s="112"/>
      <c r="Q744" s="90">
        <f t="shared" si="27"/>
        <v>174129.08000000007</v>
      </c>
      <c r="R744" s="91">
        <f t="shared" si="28"/>
        <v>762.94239007092199</v>
      </c>
    </row>
    <row r="745" spans="1:18" s="117" customFormat="1" ht="24.6" customHeight="1" x14ac:dyDescent="0.7">
      <c r="A745" s="111">
        <v>4</v>
      </c>
      <c r="B745" s="112" t="s">
        <v>47</v>
      </c>
      <c r="C745" s="112" t="s">
        <v>465</v>
      </c>
      <c r="D745" s="112" t="s">
        <v>89</v>
      </c>
      <c r="E745" s="112" t="s">
        <v>466</v>
      </c>
      <c r="F745" s="112" t="s">
        <v>166</v>
      </c>
      <c r="G745" s="112" t="s">
        <v>1130</v>
      </c>
      <c r="H745" s="113">
        <v>4909</v>
      </c>
      <c r="I745" s="111">
        <v>4</v>
      </c>
      <c r="J745" s="102">
        <f>สกลนคร!F73</f>
        <v>1193101.54</v>
      </c>
      <c r="K745" s="114">
        <f>สกลนคร!AH73</f>
        <v>1254657.5799999998</v>
      </c>
      <c r="L745" s="102">
        <f>สกลนคร!AI73</f>
        <v>4010430.1</v>
      </c>
      <c r="M745" s="102">
        <f>สกลนคร!AJ73</f>
        <v>3275240.02</v>
      </c>
      <c r="N745" s="112"/>
      <c r="O745" s="112"/>
      <c r="P745" s="112"/>
      <c r="Q745" s="90">
        <f t="shared" si="27"/>
        <v>735190.08000000007</v>
      </c>
      <c r="R745" s="91">
        <f t="shared" si="28"/>
        <v>816.95459360358529</v>
      </c>
    </row>
    <row r="746" spans="1:18" s="117" customFormat="1" ht="24.6" customHeight="1" x14ac:dyDescent="0.7">
      <c r="A746" s="111">
        <v>5</v>
      </c>
      <c r="B746" s="112" t="s">
        <v>47</v>
      </c>
      <c r="C746" s="112" t="s">
        <v>465</v>
      </c>
      <c r="D746" s="112" t="s">
        <v>89</v>
      </c>
      <c r="E746" s="112" t="s">
        <v>466</v>
      </c>
      <c r="F746" s="112" t="s">
        <v>166</v>
      </c>
      <c r="G746" s="112" t="s">
        <v>1131</v>
      </c>
      <c r="H746" s="113">
        <v>3876</v>
      </c>
      <c r="I746" s="111">
        <v>3</v>
      </c>
      <c r="J746" s="102">
        <f>สกลนคร!F74</f>
        <v>796297.58</v>
      </c>
      <c r="K746" s="114">
        <f>สกลนคร!AH74</f>
        <v>880600.5</v>
      </c>
      <c r="L746" s="102">
        <f>สกลนคร!AI74</f>
        <v>4050112.55</v>
      </c>
      <c r="M746" s="102">
        <f>สกลนคร!AJ74</f>
        <v>3479664.46</v>
      </c>
      <c r="N746" s="112"/>
      <c r="O746" s="112"/>
      <c r="P746" s="112"/>
      <c r="Q746" s="90">
        <f t="shared" si="27"/>
        <v>570448.08999999985</v>
      </c>
      <c r="R746" s="91">
        <f t="shared" si="28"/>
        <v>1044.9206785345716</v>
      </c>
    </row>
    <row r="747" spans="1:18" s="117" customFormat="1" ht="24.6" customHeight="1" x14ac:dyDescent="0.7">
      <c r="A747" s="111">
        <v>6</v>
      </c>
      <c r="B747" s="112" t="s">
        <v>47</v>
      </c>
      <c r="C747" s="112" t="s">
        <v>465</v>
      </c>
      <c r="D747" s="112" t="s">
        <v>89</v>
      </c>
      <c r="E747" s="112" t="s">
        <v>466</v>
      </c>
      <c r="F747" s="112" t="s">
        <v>166</v>
      </c>
      <c r="G747" s="112" t="s">
        <v>1132</v>
      </c>
      <c r="H747" s="113">
        <v>4206</v>
      </c>
      <c r="I747" s="111">
        <v>3</v>
      </c>
      <c r="J747" s="102">
        <f>สกลนคร!F75</f>
        <v>400662.88</v>
      </c>
      <c r="K747" s="114">
        <f>สกลนคร!AH75</f>
        <v>513465.41000000003</v>
      </c>
      <c r="L747" s="102">
        <f>สกลนคร!AI75</f>
        <v>3659300.52</v>
      </c>
      <c r="M747" s="102">
        <f>สกลนคร!AJ75</f>
        <v>3194516.42</v>
      </c>
      <c r="N747" s="112"/>
      <c r="O747" s="112"/>
      <c r="P747" s="112"/>
      <c r="Q747" s="90">
        <f t="shared" si="27"/>
        <v>464784.10000000009</v>
      </c>
      <c r="R747" s="91">
        <f t="shared" si="28"/>
        <v>870.0191440798859</v>
      </c>
    </row>
    <row r="748" spans="1:18" s="117" customFormat="1" ht="24.6" customHeight="1" x14ac:dyDescent="0.7">
      <c r="A748" s="111">
        <v>7</v>
      </c>
      <c r="B748" s="112" t="s">
        <v>47</v>
      </c>
      <c r="C748" s="112" t="s">
        <v>465</v>
      </c>
      <c r="D748" s="112" t="s">
        <v>89</v>
      </c>
      <c r="E748" s="112" t="s">
        <v>466</v>
      </c>
      <c r="F748" s="112" t="s">
        <v>166</v>
      </c>
      <c r="G748" s="112" t="s">
        <v>1133</v>
      </c>
      <c r="H748" s="113">
        <v>2071</v>
      </c>
      <c r="I748" s="111">
        <v>2</v>
      </c>
      <c r="J748" s="102">
        <f>สกลนคร!F76</f>
        <v>685661.34</v>
      </c>
      <c r="K748" s="114">
        <f>สกลนคร!AH76</f>
        <v>715366.80999999994</v>
      </c>
      <c r="L748" s="102">
        <f>สกลนคร!AI76</f>
        <v>2298735.52</v>
      </c>
      <c r="M748" s="102">
        <f>สกลนคร!AJ76</f>
        <v>1900883.81</v>
      </c>
      <c r="N748" s="112"/>
      <c r="O748" s="112"/>
      <c r="P748" s="112"/>
      <c r="Q748" s="90">
        <f t="shared" si="27"/>
        <v>397851.70999999996</v>
      </c>
      <c r="R748" s="91">
        <f t="shared" si="28"/>
        <v>1109.9640366972478</v>
      </c>
    </row>
    <row r="749" spans="1:18" s="117" customFormat="1" ht="24.6" customHeight="1" x14ac:dyDescent="0.7">
      <c r="A749" s="111">
        <v>8</v>
      </c>
      <c r="B749" s="112" t="s">
        <v>47</v>
      </c>
      <c r="C749" s="112" t="s">
        <v>465</v>
      </c>
      <c r="D749" s="112" t="s">
        <v>89</v>
      </c>
      <c r="E749" s="112" t="s">
        <v>466</v>
      </c>
      <c r="F749" s="112" t="s">
        <v>166</v>
      </c>
      <c r="G749" s="112" t="s">
        <v>1134</v>
      </c>
      <c r="H749" s="113">
        <v>1955</v>
      </c>
      <c r="I749" s="111">
        <v>2</v>
      </c>
      <c r="J749" s="102">
        <f>สกลนคร!F77</f>
        <v>463323.94</v>
      </c>
      <c r="K749" s="114">
        <f>สกลนคร!AH77</f>
        <v>750839.99</v>
      </c>
      <c r="L749" s="102">
        <f>สกลนคร!AI77</f>
        <v>3426749.5700000003</v>
      </c>
      <c r="M749" s="102">
        <f>สกลนคร!AJ77</f>
        <v>3141035.0999999996</v>
      </c>
      <c r="N749" s="112"/>
      <c r="O749" s="112"/>
      <c r="P749" s="112"/>
      <c r="Q749" s="90">
        <f t="shared" si="27"/>
        <v>285714.47000000067</v>
      </c>
      <c r="R749" s="91">
        <f t="shared" si="28"/>
        <v>1752.8130792838876</v>
      </c>
    </row>
    <row r="750" spans="1:18" s="109" customFormat="1" ht="24.6" customHeight="1" x14ac:dyDescent="0.7">
      <c r="A750" s="103">
        <v>5</v>
      </c>
      <c r="B750" s="104" t="s">
        <v>47</v>
      </c>
      <c r="C750" s="104"/>
      <c r="D750" s="104"/>
      <c r="E750" s="104" t="s">
        <v>63</v>
      </c>
      <c r="F750" s="104"/>
      <c r="G750" s="104" t="s">
        <v>468</v>
      </c>
      <c r="H750" s="110">
        <f>SUM(H743:H749)</f>
        <v>27332</v>
      </c>
      <c r="I750" s="103"/>
      <c r="J750" s="106">
        <f>SUM(J742:J749)</f>
        <v>4634584.74</v>
      </c>
      <c r="K750" s="106">
        <f>SUM(K742:K749)</f>
        <v>6134220.7999999998</v>
      </c>
      <c r="L750" s="106">
        <f>SUM(L742:L749)</f>
        <v>25364930.07</v>
      </c>
      <c r="M750" s="106">
        <f>SUM(M742:M749)</f>
        <v>22419391.979999997</v>
      </c>
      <c r="N750" s="104">
        <v>7</v>
      </c>
      <c r="O750" s="104">
        <v>7</v>
      </c>
      <c r="P750" s="104">
        <f>N750-O750</f>
        <v>0</v>
      </c>
      <c r="Q750" s="107">
        <f t="shared" si="27"/>
        <v>2945538.0900000036</v>
      </c>
      <c r="R750" s="108">
        <f>L750/H750</f>
        <v>928.03051624469492</v>
      </c>
    </row>
    <row r="751" spans="1:18" ht="24.6" customHeight="1" x14ac:dyDescent="0.7">
      <c r="A751" s="97">
        <v>1</v>
      </c>
      <c r="B751" s="98" t="s">
        <v>47</v>
      </c>
      <c r="C751" s="98" t="s">
        <v>469</v>
      </c>
      <c r="D751" s="98" t="s">
        <v>96</v>
      </c>
      <c r="E751" s="98" t="s">
        <v>470</v>
      </c>
      <c r="F751" s="98" t="s">
        <v>196</v>
      </c>
      <c r="G751" s="98" t="s">
        <v>471</v>
      </c>
      <c r="H751" s="99"/>
      <c r="I751" s="97"/>
      <c r="J751" s="100"/>
      <c r="K751" s="101"/>
      <c r="L751" s="102"/>
      <c r="M751" s="102"/>
      <c r="N751" s="98"/>
      <c r="O751" s="98"/>
      <c r="P751" s="98"/>
    </row>
    <row r="752" spans="1:18" ht="24.6" customHeight="1" x14ac:dyDescent="0.7">
      <c r="A752" s="97">
        <v>2</v>
      </c>
      <c r="B752" s="98" t="s">
        <v>47</v>
      </c>
      <c r="C752" s="98" t="s">
        <v>469</v>
      </c>
      <c r="D752" s="98" t="s">
        <v>96</v>
      </c>
      <c r="E752" s="98" t="s">
        <v>470</v>
      </c>
      <c r="F752" s="98" t="s">
        <v>166</v>
      </c>
      <c r="G752" s="98" t="s">
        <v>1135</v>
      </c>
      <c r="H752" s="99">
        <v>3739</v>
      </c>
      <c r="I752" s="97">
        <v>3</v>
      </c>
      <c r="J752" s="102">
        <f>สกลนคร!F78</f>
        <v>317201.21000000002</v>
      </c>
      <c r="K752" s="101">
        <f>สกลนคร!AH78</f>
        <v>381426.64</v>
      </c>
      <c r="L752" s="102">
        <f>สกลนคร!AI78</f>
        <v>2471539.2400000002</v>
      </c>
      <c r="M752" s="102">
        <f>สกลนคร!AJ78</f>
        <v>2091543.29</v>
      </c>
      <c r="N752" s="98"/>
      <c r="O752" s="98"/>
      <c r="P752" s="98"/>
      <c r="Q752" s="90">
        <f t="shared" si="27"/>
        <v>379995.95000000019</v>
      </c>
      <c r="R752" s="91">
        <f t="shared" si="28"/>
        <v>661.01611125969521</v>
      </c>
    </row>
    <row r="753" spans="1:18" ht="24.6" customHeight="1" x14ac:dyDescent="0.7">
      <c r="A753" s="97">
        <v>3</v>
      </c>
      <c r="B753" s="98" t="s">
        <v>47</v>
      </c>
      <c r="C753" s="98" t="s">
        <v>469</v>
      </c>
      <c r="D753" s="98" t="s">
        <v>96</v>
      </c>
      <c r="E753" s="98" t="s">
        <v>470</v>
      </c>
      <c r="F753" s="98" t="s">
        <v>166</v>
      </c>
      <c r="G753" s="98" t="s">
        <v>1136</v>
      </c>
      <c r="H753" s="99">
        <v>3786</v>
      </c>
      <c r="I753" s="97">
        <v>3</v>
      </c>
      <c r="J753" s="102">
        <f>สกลนคร!F79</f>
        <v>664932.62</v>
      </c>
      <c r="K753" s="101">
        <f>สกลนคร!AH79</f>
        <v>716966.24</v>
      </c>
      <c r="L753" s="102">
        <f>สกลนคร!AI79</f>
        <v>4503192.5600000005</v>
      </c>
      <c r="M753" s="102">
        <f>สกลนคร!AJ79</f>
        <v>3538351.6900000004</v>
      </c>
      <c r="N753" s="98"/>
      <c r="O753" s="98"/>
      <c r="P753" s="98"/>
      <c r="Q753" s="90">
        <f t="shared" si="27"/>
        <v>964840.87000000011</v>
      </c>
      <c r="R753" s="91">
        <f t="shared" si="28"/>
        <v>1189.4327945060752</v>
      </c>
    </row>
    <row r="754" spans="1:18" ht="24.6" customHeight="1" x14ac:dyDescent="0.7">
      <c r="A754" s="97">
        <v>4</v>
      </c>
      <c r="B754" s="98" t="s">
        <v>47</v>
      </c>
      <c r="C754" s="98" t="s">
        <v>469</v>
      </c>
      <c r="D754" s="98" t="s">
        <v>96</v>
      </c>
      <c r="E754" s="98" t="s">
        <v>470</v>
      </c>
      <c r="F754" s="98" t="s">
        <v>166</v>
      </c>
      <c r="G754" s="98" t="s">
        <v>1137</v>
      </c>
      <c r="H754" s="99">
        <v>3021</v>
      </c>
      <c r="I754" s="97">
        <v>3</v>
      </c>
      <c r="J754" s="102">
        <f>สกลนคร!F80</f>
        <v>788326.46</v>
      </c>
      <c r="K754" s="101">
        <f>สกลนคร!AH80</f>
        <v>868424.65</v>
      </c>
      <c r="L754" s="102">
        <f>สกลนคร!AI80</f>
        <v>3464919.94</v>
      </c>
      <c r="M754" s="102">
        <f>สกลนคร!AJ80</f>
        <v>2592239.83</v>
      </c>
      <c r="N754" s="98"/>
      <c r="O754" s="98"/>
      <c r="P754" s="98"/>
      <c r="Q754" s="90">
        <f t="shared" si="27"/>
        <v>872680.10999999987</v>
      </c>
      <c r="R754" s="91">
        <f t="shared" si="28"/>
        <v>1146.9447004303211</v>
      </c>
    </row>
    <row r="755" spans="1:18" ht="24.6" customHeight="1" x14ac:dyDescent="0.7">
      <c r="A755" s="97">
        <v>5</v>
      </c>
      <c r="B755" s="98" t="s">
        <v>47</v>
      </c>
      <c r="C755" s="98" t="s">
        <v>469</v>
      </c>
      <c r="D755" s="98" t="s">
        <v>96</v>
      </c>
      <c r="E755" s="98" t="s">
        <v>470</v>
      </c>
      <c r="F755" s="98" t="s">
        <v>166</v>
      </c>
      <c r="G755" s="98" t="s">
        <v>1138</v>
      </c>
      <c r="H755" s="99">
        <v>1545</v>
      </c>
      <c r="I755" s="97">
        <v>2</v>
      </c>
      <c r="J755" s="102">
        <f>สกลนคร!F81</f>
        <v>312605.33</v>
      </c>
      <c r="K755" s="101">
        <f>สกลนคร!AH81</f>
        <v>333680.24</v>
      </c>
      <c r="L755" s="102">
        <f>สกลนคร!AI81</f>
        <v>2338182.91</v>
      </c>
      <c r="M755" s="102">
        <f>สกลนคร!AJ81</f>
        <v>2097894.13</v>
      </c>
      <c r="N755" s="98"/>
      <c r="O755" s="98"/>
      <c r="P755" s="98"/>
      <c r="Q755" s="90">
        <f t="shared" si="27"/>
        <v>240288.78000000026</v>
      </c>
      <c r="R755" s="91">
        <f t="shared" si="28"/>
        <v>1513.386996763754</v>
      </c>
    </row>
    <row r="756" spans="1:18" ht="24.6" customHeight="1" x14ac:dyDescent="0.7">
      <c r="A756" s="97">
        <v>6</v>
      </c>
      <c r="B756" s="98" t="s">
        <v>47</v>
      </c>
      <c r="C756" s="98" t="s">
        <v>469</v>
      </c>
      <c r="D756" s="98" t="s">
        <v>96</v>
      </c>
      <c r="E756" s="98" t="s">
        <v>470</v>
      </c>
      <c r="F756" s="98" t="s">
        <v>166</v>
      </c>
      <c r="G756" s="98" t="s">
        <v>1139</v>
      </c>
      <c r="H756" s="99">
        <v>3954</v>
      </c>
      <c r="I756" s="97">
        <v>3</v>
      </c>
      <c r="J756" s="102">
        <f>สกลนคร!F82</f>
        <v>458478.5</v>
      </c>
      <c r="K756" s="101">
        <f>สกลนคร!AH82</f>
        <v>487547.27</v>
      </c>
      <c r="L756" s="102">
        <f>สกลนคร!AI82</f>
        <v>2381419.7199999997</v>
      </c>
      <c r="M756" s="102">
        <f>สกลนคร!AJ82</f>
        <v>1894801.3499999999</v>
      </c>
      <c r="N756" s="98"/>
      <c r="O756" s="98"/>
      <c r="P756" s="98"/>
      <c r="Q756" s="90">
        <f t="shared" si="27"/>
        <v>486618.36999999988</v>
      </c>
      <c r="R756" s="91">
        <f t="shared" si="28"/>
        <v>602.28116337885683</v>
      </c>
    </row>
    <row r="757" spans="1:18" ht="24.6" customHeight="1" x14ac:dyDescent="0.7">
      <c r="A757" s="97">
        <v>7</v>
      </c>
      <c r="B757" s="98" t="s">
        <v>47</v>
      </c>
      <c r="C757" s="98" t="s">
        <v>469</v>
      </c>
      <c r="D757" s="98" t="s">
        <v>96</v>
      </c>
      <c r="E757" s="98" t="s">
        <v>470</v>
      </c>
      <c r="F757" s="98" t="s">
        <v>166</v>
      </c>
      <c r="G757" s="98" t="s">
        <v>1140</v>
      </c>
      <c r="H757" s="99">
        <v>6234</v>
      </c>
      <c r="I757" s="97">
        <v>5</v>
      </c>
      <c r="J757" s="102">
        <f>สกลนคร!F83</f>
        <v>592254.71999999997</v>
      </c>
      <c r="K757" s="101">
        <f>สกลนคร!AH83</f>
        <v>665257.30999999994</v>
      </c>
      <c r="L757" s="102">
        <f>สกลนคร!AI83</f>
        <v>3857312.35</v>
      </c>
      <c r="M757" s="102">
        <f>สกลนคร!AJ83</f>
        <v>3158549.91</v>
      </c>
      <c r="N757" s="98"/>
      <c r="O757" s="98"/>
      <c r="P757" s="98"/>
      <c r="Q757" s="90">
        <f t="shared" si="27"/>
        <v>698762.44</v>
      </c>
      <c r="R757" s="91">
        <f t="shared" si="28"/>
        <v>618.753986204684</v>
      </c>
    </row>
    <row r="758" spans="1:18" ht="24.6" customHeight="1" x14ac:dyDescent="0.7">
      <c r="A758" s="97">
        <v>8</v>
      </c>
      <c r="B758" s="98" t="s">
        <v>47</v>
      </c>
      <c r="C758" s="98" t="s">
        <v>469</v>
      </c>
      <c r="D758" s="98" t="s">
        <v>96</v>
      </c>
      <c r="E758" s="98" t="s">
        <v>470</v>
      </c>
      <c r="F758" s="98" t="s">
        <v>166</v>
      </c>
      <c r="G758" s="98" t="s">
        <v>1141</v>
      </c>
      <c r="H758" s="99">
        <v>4005</v>
      </c>
      <c r="I758" s="97">
        <v>3</v>
      </c>
      <c r="J758" s="102">
        <f>สกลนคร!F84</f>
        <v>259720.68</v>
      </c>
      <c r="K758" s="101">
        <f>สกลนคร!AH84</f>
        <v>371290.20999999996</v>
      </c>
      <c r="L758" s="102">
        <f>สกลนคร!AI84</f>
        <v>3194363.78</v>
      </c>
      <c r="M758" s="102">
        <f>สกลนคร!AJ84</f>
        <v>2691316.84</v>
      </c>
      <c r="N758" s="98"/>
      <c r="O758" s="98"/>
      <c r="P758" s="98"/>
      <c r="Q758" s="90">
        <f t="shared" si="27"/>
        <v>503046.93999999994</v>
      </c>
      <c r="R758" s="91">
        <f t="shared" si="28"/>
        <v>797.59395255930087</v>
      </c>
    </row>
    <row r="759" spans="1:18" ht="24.6" customHeight="1" x14ac:dyDescent="0.7">
      <c r="A759" s="97">
        <v>9</v>
      </c>
      <c r="B759" s="98" t="s">
        <v>47</v>
      </c>
      <c r="C759" s="98" t="s">
        <v>469</v>
      </c>
      <c r="D759" s="98" t="s">
        <v>96</v>
      </c>
      <c r="E759" s="98" t="s">
        <v>470</v>
      </c>
      <c r="F759" s="98" t="s">
        <v>166</v>
      </c>
      <c r="G759" s="98" t="s">
        <v>1142</v>
      </c>
      <c r="H759" s="99">
        <v>3358</v>
      </c>
      <c r="I759" s="97">
        <v>3</v>
      </c>
      <c r="J759" s="102">
        <f>สกลนคร!F85</f>
        <v>434560</v>
      </c>
      <c r="K759" s="101">
        <f>สกลนคร!AH85</f>
        <v>471604.22</v>
      </c>
      <c r="L759" s="102">
        <f>สกลนคร!AI85</f>
        <v>3081341.55</v>
      </c>
      <c r="M759" s="102">
        <f>สกลนคร!AJ85</f>
        <v>2504533.02</v>
      </c>
      <c r="N759" s="98"/>
      <c r="O759" s="98"/>
      <c r="P759" s="98"/>
      <c r="Q759" s="90">
        <f t="shared" si="27"/>
        <v>576808.5299999998</v>
      </c>
      <c r="R759" s="91">
        <f t="shared" si="28"/>
        <v>917.61213519952344</v>
      </c>
    </row>
    <row r="760" spans="1:18" ht="24.6" customHeight="1" x14ac:dyDescent="0.7">
      <c r="A760" s="97">
        <v>10</v>
      </c>
      <c r="B760" s="98" t="s">
        <v>47</v>
      </c>
      <c r="C760" s="98" t="s">
        <v>469</v>
      </c>
      <c r="D760" s="98" t="s">
        <v>96</v>
      </c>
      <c r="E760" s="98" t="s">
        <v>470</v>
      </c>
      <c r="F760" s="98" t="s">
        <v>166</v>
      </c>
      <c r="G760" s="98" t="s">
        <v>1143</v>
      </c>
      <c r="H760" s="99">
        <v>1364</v>
      </c>
      <c r="I760" s="97">
        <v>1</v>
      </c>
      <c r="J760" s="102">
        <f>สกลนคร!F86</f>
        <v>418131.69</v>
      </c>
      <c r="K760" s="101">
        <f>สกลนคร!AH86</f>
        <v>430764.52</v>
      </c>
      <c r="L760" s="102">
        <f>สกลนคร!AI86</f>
        <v>2051932.69</v>
      </c>
      <c r="M760" s="102">
        <f>สกลนคร!AJ86</f>
        <v>1508024.48</v>
      </c>
      <c r="N760" s="98"/>
      <c r="O760" s="98"/>
      <c r="P760" s="98"/>
      <c r="Q760" s="90">
        <f t="shared" si="27"/>
        <v>543908.21</v>
      </c>
      <c r="R760" s="91">
        <f t="shared" si="28"/>
        <v>1504.3494794721407</v>
      </c>
    </row>
    <row r="761" spans="1:18" s="109" customFormat="1" ht="24.6" customHeight="1" x14ac:dyDescent="0.7">
      <c r="A761" s="103">
        <v>6</v>
      </c>
      <c r="B761" s="104" t="s">
        <v>47</v>
      </c>
      <c r="C761" s="104"/>
      <c r="D761" s="104"/>
      <c r="E761" s="104" t="s">
        <v>63</v>
      </c>
      <c r="F761" s="104"/>
      <c r="G761" s="104" t="s">
        <v>472</v>
      </c>
      <c r="H761" s="110">
        <f>SUM(H752:H760)</f>
        <v>31006</v>
      </c>
      <c r="I761" s="103"/>
      <c r="J761" s="106">
        <f>SUM(J751:J760)</f>
        <v>4246211.21</v>
      </c>
      <c r="K761" s="106">
        <f>SUM(K751:K760)</f>
        <v>4726961.2999999989</v>
      </c>
      <c r="L761" s="106">
        <f>SUM(L751:L760)</f>
        <v>27344204.740000006</v>
      </c>
      <c r="M761" s="106">
        <f>SUM(M751:M760)</f>
        <v>22077254.539999999</v>
      </c>
      <c r="N761" s="104">
        <v>9</v>
      </c>
      <c r="O761" s="104">
        <v>9</v>
      </c>
      <c r="P761" s="104">
        <f>N761-O761</f>
        <v>0</v>
      </c>
      <c r="Q761" s="107">
        <f t="shared" si="27"/>
        <v>5266950.2000000067</v>
      </c>
      <c r="R761" s="108">
        <f>L761/H761</f>
        <v>881.90043023930866</v>
      </c>
    </row>
    <row r="762" spans="1:18" ht="24.6" customHeight="1" x14ac:dyDescent="0.7">
      <c r="A762" s="97">
        <v>1</v>
      </c>
      <c r="B762" s="98" t="s">
        <v>47</v>
      </c>
      <c r="C762" s="98" t="s">
        <v>473</v>
      </c>
      <c r="D762" s="98" t="s">
        <v>103</v>
      </c>
      <c r="E762" s="98" t="s">
        <v>474</v>
      </c>
      <c r="F762" s="98" t="s">
        <v>196</v>
      </c>
      <c r="G762" s="98" t="s">
        <v>475</v>
      </c>
      <c r="H762" s="99"/>
      <c r="I762" s="97"/>
      <c r="J762" s="100"/>
      <c r="K762" s="101"/>
      <c r="L762" s="102"/>
      <c r="M762" s="102"/>
      <c r="N762" s="98"/>
      <c r="O762" s="98"/>
      <c r="P762" s="98"/>
    </row>
    <row r="763" spans="1:18" ht="24.6" customHeight="1" x14ac:dyDescent="0.7">
      <c r="A763" s="97">
        <v>2</v>
      </c>
      <c r="B763" s="98" t="s">
        <v>47</v>
      </c>
      <c r="C763" s="98" t="s">
        <v>473</v>
      </c>
      <c r="D763" s="98" t="s">
        <v>103</v>
      </c>
      <c r="E763" s="98" t="s">
        <v>474</v>
      </c>
      <c r="F763" s="98" t="s">
        <v>166</v>
      </c>
      <c r="G763" s="98" t="s">
        <v>1144</v>
      </c>
      <c r="H763" s="99">
        <v>2110</v>
      </c>
      <c r="I763" s="97">
        <v>2</v>
      </c>
      <c r="J763" s="102">
        <f>สกลนคร!F87</f>
        <v>732150.16</v>
      </c>
      <c r="K763" s="101">
        <f>สกลนคร!AH87</f>
        <v>780130.14</v>
      </c>
      <c r="L763" s="102">
        <f>สกลนคร!AI87</f>
        <v>2070103.9700000002</v>
      </c>
      <c r="M763" s="102">
        <f>สกลนคร!AJ87</f>
        <v>1802143.1199999999</v>
      </c>
      <c r="N763" s="98"/>
      <c r="O763" s="98"/>
      <c r="P763" s="98"/>
      <c r="Q763" s="90">
        <f t="shared" si="27"/>
        <v>267960.85000000033</v>
      </c>
      <c r="R763" s="91">
        <f t="shared" si="28"/>
        <v>981.09192890995268</v>
      </c>
    </row>
    <row r="764" spans="1:18" ht="24.6" customHeight="1" x14ac:dyDescent="0.7">
      <c r="A764" s="97">
        <v>3</v>
      </c>
      <c r="B764" s="98" t="s">
        <v>47</v>
      </c>
      <c r="C764" s="98" t="s">
        <v>473</v>
      </c>
      <c r="D764" s="98" t="s">
        <v>103</v>
      </c>
      <c r="E764" s="98" t="s">
        <v>474</v>
      </c>
      <c r="F764" s="98" t="s">
        <v>166</v>
      </c>
      <c r="G764" s="98" t="s">
        <v>1145</v>
      </c>
      <c r="H764" s="99">
        <v>1235</v>
      </c>
      <c r="I764" s="97">
        <v>1</v>
      </c>
      <c r="J764" s="102">
        <f>สกลนคร!F88</f>
        <v>359308.41</v>
      </c>
      <c r="K764" s="101">
        <f>สกลนคร!AH88</f>
        <v>364402.37999999995</v>
      </c>
      <c r="L764" s="102">
        <f>สกลนคร!AI88</f>
        <v>1474383.5899999999</v>
      </c>
      <c r="M764" s="102">
        <f>สกลนคร!AJ88</f>
        <v>1443504.48</v>
      </c>
      <c r="N764" s="98"/>
      <c r="O764" s="98"/>
      <c r="P764" s="98"/>
      <c r="Q764" s="90">
        <f t="shared" si="27"/>
        <v>30879.10999999987</v>
      </c>
      <c r="R764" s="91">
        <f t="shared" si="28"/>
        <v>1193.8328663967611</v>
      </c>
    </row>
    <row r="765" spans="1:18" ht="24.6" customHeight="1" x14ac:dyDescent="0.7">
      <c r="A765" s="97">
        <v>4</v>
      </c>
      <c r="B765" s="98" t="s">
        <v>47</v>
      </c>
      <c r="C765" s="98" t="s">
        <v>473</v>
      </c>
      <c r="D765" s="98" t="s">
        <v>103</v>
      </c>
      <c r="E765" s="98" t="s">
        <v>474</v>
      </c>
      <c r="F765" s="98" t="s">
        <v>166</v>
      </c>
      <c r="G765" s="98" t="s">
        <v>1146</v>
      </c>
      <c r="H765" s="99">
        <v>2785</v>
      </c>
      <c r="I765" s="97">
        <v>2</v>
      </c>
      <c r="J765" s="102">
        <f>สกลนคร!F89</f>
        <v>874202.84</v>
      </c>
      <c r="K765" s="101">
        <f>สกลนคร!AH89</f>
        <v>885780.37</v>
      </c>
      <c r="L765" s="102">
        <f>สกลนคร!AI89</f>
        <v>2253673.62</v>
      </c>
      <c r="M765" s="102">
        <f>สกลนคร!AJ89</f>
        <v>1978561.55</v>
      </c>
      <c r="N765" s="98"/>
      <c r="O765" s="98"/>
      <c r="P765" s="98"/>
      <c r="Q765" s="90">
        <f t="shared" si="27"/>
        <v>275112.07000000007</v>
      </c>
      <c r="R765" s="91">
        <f t="shared" si="28"/>
        <v>809.21853500897669</v>
      </c>
    </row>
    <row r="766" spans="1:18" ht="24.6" customHeight="1" x14ac:dyDescent="0.7">
      <c r="A766" s="97">
        <v>5</v>
      </c>
      <c r="B766" s="98" t="s">
        <v>47</v>
      </c>
      <c r="C766" s="98" t="s">
        <v>473</v>
      </c>
      <c r="D766" s="98" t="s">
        <v>103</v>
      </c>
      <c r="E766" s="98" t="s">
        <v>474</v>
      </c>
      <c r="F766" s="98" t="s">
        <v>166</v>
      </c>
      <c r="G766" s="98" t="s">
        <v>1147</v>
      </c>
      <c r="H766" s="99">
        <v>1721</v>
      </c>
      <c r="I766" s="97">
        <v>2</v>
      </c>
      <c r="J766" s="102">
        <f>สกลนคร!F90</f>
        <v>410823.66</v>
      </c>
      <c r="K766" s="101">
        <f>สกลนคร!AH90</f>
        <v>440232.67</v>
      </c>
      <c r="L766" s="102">
        <f>สกลนคร!AI90</f>
        <v>1320304.8900000001</v>
      </c>
      <c r="M766" s="102">
        <f>สกลนคร!AJ90</f>
        <v>1059337.8900000001</v>
      </c>
      <c r="N766" s="98"/>
      <c r="O766" s="98"/>
      <c r="P766" s="98"/>
      <c r="Q766" s="90">
        <f t="shared" si="27"/>
        <v>260967</v>
      </c>
      <c r="R766" s="91">
        <f t="shared" si="28"/>
        <v>767.17309122603149</v>
      </c>
    </row>
    <row r="767" spans="1:18" s="109" customFormat="1" ht="24.6" customHeight="1" x14ac:dyDescent="0.7">
      <c r="A767" s="103">
        <v>7</v>
      </c>
      <c r="B767" s="104" t="s">
        <v>47</v>
      </c>
      <c r="C767" s="104"/>
      <c r="D767" s="104"/>
      <c r="E767" s="104" t="s">
        <v>63</v>
      </c>
      <c r="F767" s="104"/>
      <c r="G767" s="104" t="s">
        <v>476</v>
      </c>
      <c r="H767" s="110">
        <f>SUM(H763:H766)</f>
        <v>7851</v>
      </c>
      <c r="I767" s="103"/>
      <c r="J767" s="106">
        <f>SUM(J762:J766)</f>
        <v>2376485.0700000003</v>
      </c>
      <c r="K767" s="106">
        <f>SUM(K762:K766)</f>
        <v>2470545.56</v>
      </c>
      <c r="L767" s="106">
        <f>SUM(L762:L766)</f>
        <v>7118466.0700000003</v>
      </c>
      <c r="M767" s="106">
        <f>SUM(M762:M766)</f>
        <v>6283547.0399999991</v>
      </c>
      <c r="N767" s="104">
        <v>4</v>
      </c>
      <c r="O767" s="104">
        <v>4</v>
      </c>
      <c r="P767" s="104">
        <f>N767-O767</f>
        <v>0</v>
      </c>
      <c r="Q767" s="107">
        <f t="shared" si="27"/>
        <v>834919.03000000119</v>
      </c>
      <c r="R767" s="108">
        <f>L767/H767</f>
        <v>906.69546172462105</v>
      </c>
    </row>
    <row r="768" spans="1:18" ht="24.6" customHeight="1" x14ac:dyDescent="0.7">
      <c r="A768" s="97">
        <v>1</v>
      </c>
      <c r="B768" s="98" t="s">
        <v>47</v>
      </c>
      <c r="C768" s="98" t="s">
        <v>477</v>
      </c>
      <c r="D768" s="98" t="s">
        <v>110</v>
      </c>
      <c r="E768" s="98" t="s">
        <v>478</v>
      </c>
      <c r="F768" s="98" t="s">
        <v>196</v>
      </c>
      <c r="G768" s="98" t="s">
        <v>479</v>
      </c>
      <c r="H768" s="99"/>
      <c r="I768" s="97"/>
      <c r="J768" s="100"/>
      <c r="K768" s="101"/>
      <c r="L768" s="102"/>
      <c r="M768" s="102"/>
      <c r="N768" s="98"/>
      <c r="O768" s="98"/>
      <c r="P768" s="98"/>
    </row>
    <row r="769" spans="1:18" ht="24.6" customHeight="1" x14ac:dyDescent="0.7">
      <c r="A769" s="97">
        <v>2</v>
      </c>
      <c r="B769" s="98" t="s">
        <v>47</v>
      </c>
      <c r="C769" s="98" t="s">
        <v>477</v>
      </c>
      <c r="D769" s="98" t="s">
        <v>110</v>
      </c>
      <c r="E769" s="98" t="s">
        <v>478</v>
      </c>
      <c r="F769" s="98" t="s">
        <v>166</v>
      </c>
      <c r="G769" s="98" t="s">
        <v>1148</v>
      </c>
      <c r="H769" s="99">
        <v>5792</v>
      </c>
      <c r="I769" s="97">
        <v>4</v>
      </c>
      <c r="J769" s="102">
        <f>สกลนคร!F91</f>
        <v>537739.23</v>
      </c>
      <c r="K769" s="101">
        <f>สกลนคร!AH91</f>
        <v>621024.84</v>
      </c>
      <c r="L769" s="102">
        <f>สกลนคร!AI91</f>
        <v>3650498.5600000001</v>
      </c>
      <c r="M769" s="102">
        <f>สกลนคร!AJ91</f>
        <v>3161757.45</v>
      </c>
      <c r="N769" s="98"/>
      <c r="O769" s="98"/>
      <c r="P769" s="98"/>
      <c r="Q769" s="90">
        <f t="shared" si="27"/>
        <v>488741.10999999987</v>
      </c>
      <c r="R769" s="91">
        <f t="shared" si="28"/>
        <v>630.265635359116</v>
      </c>
    </row>
    <row r="770" spans="1:18" ht="24.6" customHeight="1" x14ac:dyDescent="0.7">
      <c r="A770" s="97">
        <v>3</v>
      </c>
      <c r="B770" s="98" t="s">
        <v>47</v>
      </c>
      <c r="C770" s="98" t="s">
        <v>477</v>
      </c>
      <c r="D770" s="98" t="s">
        <v>110</v>
      </c>
      <c r="E770" s="98" t="s">
        <v>478</v>
      </c>
      <c r="F770" s="98" t="s">
        <v>166</v>
      </c>
      <c r="G770" s="98" t="s">
        <v>1149</v>
      </c>
      <c r="H770" s="99">
        <v>2531</v>
      </c>
      <c r="I770" s="97">
        <v>2</v>
      </c>
      <c r="J770" s="102">
        <f>สกลนคร!F92</f>
        <v>257616.13</v>
      </c>
      <c r="K770" s="101">
        <f>สกลนคร!AH92</f>
        <v>275537.24000000005</v>
      </c>
      <c r="L770" s="102">
        <f>สกลนคร!AI92</f>
        <v>2593172.33</v>
      </c>
      <c r="M770" s="102">
        <f>สกลนคร!AJ92</f>
        <v>2164302.6199999996</v>
      </c>
      <c r="N770" s="98"/>
      <c r="O770" s="98"/>
      <c r="P770" s="98"/>
      <c r="Q770" s="90">
        <f t="shared" si="27"/>
        <v>428869.71000000043</v>
      </c>
      <c r="R770" s="91">
        <f t="shared" si="28"/>
        <v>1024.5643342552351</v>
      </c>
    </row>
    <row r="771" spans="1:18" ht="24.6" customHeight="1" x14ac:dyDescent="0.7">
      <c r="A771" s="97">
        <v>4</v>
      </c>
      <c r="B771" s="98" t="s">
        <v>47</v>
      </c>
      <c r="C771" s="98" t="s">
        <v>477</v>
      </c>
      <c r="D771" s="98" t="s">
        <v>110</v>
      </c>
      <c r="E771" s="98" t="s">
        <v>478</v>
      </c>
      <c r="F771" s="98" t="s">
        <v>166</v>
      </c>
      <c r="G771" s="98" t="s">
        <v>1150</v>
      </c>
      <c r="H771" s="99">
        <v>3458</v>
      </c>
      <c r="I771" s="97">
        <v>3</v>
      </c>
      <c r="J771" s="102">
        <f>สกลนคร!F93</f>
        <v>205806.92</v>
      </c>
      <c r="K771" s="101">
        <f>สกลนคร!AH93</f>
        <v>242571.67</v>
      </c>
      <c r="L771" s="102">
        <f>สกลนคร!AI93</f>
        <v>3540273.7699999996</v>
      </c>
      <c r="M771" s="102">
        <f>สกลนคร!AJ93</f>
        <v>3090413.3400000003</v>
      </c>
      <c r="N771" s="98"/>
      <c r="O771" s="98"/>
      <c r="P771" s="98"/>
      <c r="Q771" s="90">
        <f t="shared" si="27"/>
        <v>449860.42999999924</v>
      </c>
      <c r="R771" s="91">
        <f t="shared" si="28"/>
        <v>1023.7922990167725</v>
      </c>
    </row>
    <row r="772" spans="1:18" ht="24.6" customHeight="1" x14ac:dyDescent="0.7">
      <c r="A772" s="97">
        <v>5</v>
      </c>
      <c r="B772" s="98" t="s">
        <v>47</v>
      </c>
      <c r="C772" s="98" t="s">
        <v>477</v>
      </c>
      <c r="D772" s="98" t="s">
        <v>110</v>
      </c>
      <c r="E772" s="98" t="s">
        <v>478</v>
      </c>
      <c r="F772" s="98" t="s">
        <v>166</v>
      </c>
      <c r="G772" s="98" t="s">
        <v>1151</v>
      </c>
      <c r="H772" s="99">
        <v>6025</v>
      </c>
      <c r="I772" s="97">
        <v>5</v>
      </c>
      <c r="J772" s="102">
        <f>สกลนคร!F94</f>
        <v>589106.81000000006</v>
      </c>
      <c r="K772" s="101">
        <f>สกลนคร!AH94</f>
        <v>639373.84000000008</v>
      </c>
      <c r="L772" s="102">
        <f>สกลนคร!AI94</f>
        <v>3708045</v>
      </c>
      <c r="M772" s="102">
        <f>สกลนคร!AJ94</f>
        <v>3053418.46</v>
      </c>
      <c r="N772" s="98"/>
      <c r="O772" s="98"/>
      <c r="P772" s="98"/>
      <c r="Q772" s="90">
        <f t="shared" si="27"/>
        <v>654626.54</v>
      </c>
      <c r="R772" s="91">
        <f t="shared" si="28"/>
        <v>615.44315352697095</v>
      </c>
    </row>
    <row r="773" spans="1:18" ht="24.6" customHeight="1" x14ac:dyDescent="0.7">
      <c r="A773" s="97">
        <v>6</v>
      </c>
      <c r="B773" s="98" t="s">
        <v>47</v>
      </c>
      <c r="C773" s="98" t="s">
        <v>477</v>
      </c>
      <c r="D773" s="98" t="s">
        <v>110</v>
      </c>
      <c r="E773" s="98" t="s">
        <v>478</v>
      </c>
      <c r="F773" s="98" t="s">
        <v>166</v>
      </c>
      <c r="G773" s="98" t="s">
        <v>1152</v>
      </c>
      <c r="H773" s="99">
        <v>3940</v>
      </c>
      <c r="I773" s="97">
        <v>3</v>
      </c>
      <c r="J773" s="102">
        <f>สกลนคร!F95</f>
        <v>508367.48</v>
      </c>
      <c r="K773" s="101">
        <f>สกลนคร!AH95</f>
        <v>525470.43999999994</v>
      </c>
      <c r="L773" s="102">
        <f>สกลนคร!AI95</f>
        <v>3310433.77</v>
      </c>
      <c r="M773" s="102">
        <f>สกลนคร!AJ95</f>
        <v>2700151.82</v>
      </c>
      <c r="N773" s="98"/>
      <c r="O773" s="98"/>
      <c r="P773" s="98"/>
      <c r="Q773" s="90">
        <f t="shared" si="27"/>
        <v>610281.95000000019</v>
      </c>
      <c r="R773" s="91">
        <f t="shared" si="28"/>
        <v>840.21161675126905</v>
      </c>
    </row>
    <row r="774" spans="1:18" ht="24.6" customHeight="1" x14ac:dyDescent="0.7">
      <c r="A774" s="97">
        <v>7</v>
      </c>
      <c r="B774" s="98" t="s">
        <v>47</v>
      </c>
      <c r="C774" s="98" t="s">
        <v>477</v>
      </c>
      <c r="D774" s="98" t="s">
        <v>110</v>
      </c>
      <c r="E774" s="98" t="s">
        <v>478</v>
      </c>
      <c r="F774" s="98" t="s">
        <v>166</v>
      </c>
      <c r="G774" s="98" t="s">
        <v>1153</v>
      </c>
      <c r="H774" s="99">
        <v>4289</v>
      </c>
      <c r="I774" s="97">
        <v>3</v>
      </c>
      <c r="J774" s="102">
        <f>สกลนคร!F96</f>
        <v>495256.42</v>
      </c>
      <c r="K774" s="101">
        <f>สกลนคร!AH96</f>
        <v>538217.89</v>
      </c>
      <c r="L774" s="102">
        <f>สกลนคร!AI96</f>
        <v>3501769.46</v>
      </c>
      <c r="M774" s="102">
        <f>สกลนคร!AJ96</f>
        <v>3072617.74</v>
      </c>
      <c r="N774" s="98"/>
      <c r="O774" s="98"/>
      <c r="P774" s="98"/>
      <c r="Q774" s="90">
        <f t="shared" ref="Q774:Q837" si="29">L774-M774</f>
        <v>429151.71999999974</v>
      </c>
      <c r="R774" s="91">
        <f t="shared" ref="R774:R837" si="30">L774/H774</f>
        <v>816.4535929121007</v>
      </c>
    </row>
    <row r="775" spans="1:18" ht="24.6" customHeight="1" x14ac:dyDescent="0.7">
      <c r="A775" s="97">
        <v>8</v>
      </c>
      <c r="B775" s="98" t="s">
        <v>47</v>
      </c>
      <c r="C775" s="98" t="s">
        <v>477</v>
      </c>
      <c r="D775" s="98" t="s">
        <v>110</v>
      </c>
      <c r="E775" s="98" t="s">
        <v>478</v>
      </c>
      <c r="F775" s="98" t="s">
        <v>166</v>
      </c>
      <c r="G775" s="98" t="s">
        <v>1154</v>
      </c>
      <c r="H775" s="99">
        <v>3268</v>
      </c>
      <c r="I775" s="97">
        <v>3</v>
      </c>
      <c r="J775" s="102">
        <f>สกลนคร!F97</f>
        <v>704545.68</v>
      </c>
      <c r="K775" s="101">
        <f>สกลนคร!AH97</f>
        <v>732427.84</v>
      </c>
      <c r="L775" s="102">
        <f>สกลนคร!AI97</f>
        <v>3059989.86</v>
      </c>
      <c r="M775" s="102">
        <f>สกลนคร!AJ97</f>
        <v>2274270.83</v>
      </c>
      <c r="N775" s="98"/>
      <c r="O775" s="98"/>
      <c r="P775" s="98"/>
      <c r="Q775" s="90">
        <f t="shared" si="29"/>
        <v>785719.0299999998</v>
      </c>
      <c r="R775" s="91">
        <f t="shared" si="30"/>
        <v>936.34940636474903</v>
      </c>
    </row>
    <row r="776" spans="1:18" ht="24.6" customHeight="1" x14ac:dyDescent="0.7">
      <c r="A776" s="97">
        <v>9</v>
      </c>
      <c r="B776" s="98" t="s">
        <v>47</v>
      </c>
      <c r="C776" s="98" t="s">
        <v>477</v>
      </c>
      <c r="D776" s="98" t="s">
        <v>110</v>
      </c>
      <c r="E776" s="98" t="s">
        <v>478</v>
      </c>
      <c r="F776" s="98" t="s">
        <v>166</v>
      </c>
      <c r="G776" s="98" t="s">
        <v>1155</v>
      </c>
      <c r="H776" s="99">
        <v>6769</v>
      </c>
      <c r="I776" s="97">
        <v>5</v>
      </c>
      <c r="J776" s="102">
        <f>สกลนคร!F98</f>
        <v>598276.94999999995</v>
      </c>
      <c r="K776" s="101">
        <f>สกลนคร!AH98</f>
        <v>630467.46</v>
      </c>
      <c r="L776" s="102">
        <f>สกลนคร!AI98</f>
        <v>3767717.97</v>
      </c>
      <c r="M776" s="102">
        <f>สกลนคร!AJ98</f>
        <v>2883477.54</v>
      </c>
      <c r="N776" s="98"/>
      <c r="O776" s="98"/>
      <c r="P776" s="98"/>
      <c r="Q776" s="90">
        <f t="shared" si="29"/>
        <v>884240.43000000017</v>
      </c>
      <c r="R776" s="91">
        <f t="shared" si="30"/>
        <v>556.61367557984931</v>
      </c>
    </row>
    <row r="777" spans="1:18" ht="24.6" customHeight="1" x14ac:dyDescent="0.7">
      <c r="A777" s="97">
        <v>10</v>
      </c>
      <c r="B777" s="98" t="s">
        <v>47</v>
      </c>
      <c r="C777" s="98" t="s">
        <v>477</v>
      </c>
      <c r="D777" s="98" t="s">
        <v>110</v>
      </c>
      <c r="E777" s="98" t="s">
        <v>478</v>
      </c>
      <c r="F777" s="98" t="s">
        <v>166</v>
      </c>
      <c r="G777" s="98" t="s">
        <v>1156</v>
      </c>
      <c r="H777" s="99">
        <v>3663</v>
      </c>
      <c r="I777" s="97">
        <v>3</v>
      </c>
      <c r="J777" s="102">
        <f>สกลนคร!F99</f>
        <v>411105.78</v>
      </c>
      <c r="K777" s="101">
        <f>สกลนคร!AH99</f>
        <v>439020.73000000004</v>
      </c>
      <c r="L777" s="102">
        <f>สกลนคร!AI99</f>
        <v>2190026.12</v>
      </c>
      <c r="M777" s="102">
        <f>สกลนคร!AJ99</f>
        <v>1715607.6600000001</v>
      </c>
      <c r="N777" s="98"/>
      <c r="O777" s="98"/>
      <c r="P777" s="98"/>
      <c r="Q777" s="90">
        <f t="shared" si="29"/>
        <v>474418.45999999996</v>
      </c>
      <c r="R777" s="91">
        <f t="shared" si="30"/>
        <v>597.87772863772864</v>
      </c>
    </row>
    <row r="778" spans="1:18" ht="24.6" customHeight="1" x14ac:dyDescent="0.7">
      <c r="A778" s="97">
        <v>11</v>
      </c>
      <c r="B778" s="98" t="s">
        <v>47</v>
      </c>
      <c r="C778" s="98" t="s">
        <v>477</v>
      </c>
      <c r="D778" s="98" t="s">
        <v>110</v>
      </c>
      <c r="E778" s="98" t="s">
        <v>478</v>
      </c>
      <c r="F778" s="98" t="s">
        <v>166</v>
      </c>
      <c r="G778" s="98" t="s">
        <v>1157</v>
      </c>
      <c r="H778" s="99">
        <v>6722</v>
      </c>
      <c r="I778" s="97">
        <v>5</v>
      </c>
      <c r="J778" s="102">
        <f>สกลนคร!F100</f>
        <v>272669.71000000002</v>
      </c>
      <c r="K778" s="101">
        <f>สกลนคร!AH100</f>
        <v>307886.40000000002</v>
      </c>
      <c r="L778" s="102">
        <f>สกลนคร!AI100</f>
        <v>3921746.69</v>
      </c>
      <c r="M778" s="102">
        <f>สกลนคร!AJ100</f>
        <v>3712101.67</v>
      </c>
      <c r="N778" s="98"/>
      <c r="O778" s="98"/>
      <c r="P778" s="98"/>
      <c r="Q778" s="90">
        <f t="shared" si="29"/>
        <v>209645.02000000002</v>
      </c>
      <c r="R778" s="91">
        <f t="shared" si="30"/>
        <v>583.4196206486165</v>
      </c>
    </row>
    <row r="779" spans="1:18" ht="24.6" customHeight="1" x14ac:dyDescent="0.7">
      <c r="A779" s="97">
        <v>12</v>
      </c>
      <c r="B779" s="98" t="s">
        <v>47</v>
      </c>
      <c r="C779" s="98" t="s">
        <v>477</v>
      </c>
      <c r="D779" s="98" t="s">
        <v>110</v>
      </c>
      <c r="E779" s="98" t="s">
        <v>478</v>
      </c>
      <c r="F779" s="98" t="s">
        <v>166</v>
      </c>
      <c r="G779" s="98" t="s">
        <v>1158</v>
      </c>
      <c r="H779" s="99">
        <v>5057</v>
      </c>
      <c r="I779" s="97">
        <v>4</v>
      </c>
      <c r="J779" s="102">
        <f>สกลนคร!F101</f>
        <v>342049.21</v>
      </c>
      <c r="K779" s="101">
        <f>สกลนคร!AH101</f>
        <v>385780.77</v>
      </c>
      <c r="L779" s="102">
        <f>สกลนคร!AI101</f>
        <v>3819519.2300000004</v>
      </c>
      <c r="M779" s="102">
        <f>สกลนคร!AJ101</f>
        <v>3132402.23</v>
      </c>
      <c r="N779" s="98"/>
      <c r="O779" s="98"/>
      <c r="P779" s="98"/>
      <c r="Q779" s="90">
        <f t="shared" si="29"/>
        <v>687117.00000000047</v>
      </c>
      <c r="R779" s="91">
        <f t="shared" si="30"/>
        <v>755.29350009887298</v>
      </c>
    </row>
    <row r="780" spans="1:18" ht="24.6" customHeight="1" x14ac:dyDescent="0.7">
      <c r="A780" s="97">
        <v>13</v>
      </c>
      <c r="B780" s="98" t="s">
        <v>47</v>
      </c>
      <c r="C780" s="98" t="s">
        <v>477</v>
      </c>
      <c r="D780" s="98" t="s">
        <v>110</v>
      </c>
      <c r="E780" s="98" t="s">
        <v>478</v>
      </c>
      <c r="F780" s="98" t="s">
        <v>166</v>
      </c>
      <c r="G780" s="98" t="s">
        <v>1159</v>
      </c>
      <c r="H780" s="99">
        <v>3110</v>
      </c>
      <c r="I780" s="97">
        <v>3</v>
      </c>
      <c r="J780" s="102">
        <f>สกลนคร!F102</f>
        <v>251404.61</v>
      </c>
      <c r="K780" s="101">
        <f>สกลนคร!AH102</f>
        <v>279355.19</v>
      </c>
      <c r="L780" s="102">
        <f>สกลนคร!AI102</f>
        <v>2266715.0300000003</v>
      </c>
      <c r="M780" s="102">
        <f>สกลนคร!AJ102</f>
        <v>1795704.79</v>
      </c>
      <c r="N780" s="98"/>
      <c r="O780" s="98"/>
      <c r="P780" s="98"/>
      <c r="Q780" s="90">
        <f t="shared" si="29"/>
        <v>471010.24000000022</v>
      </c>
      <c r="R780" s="91">
        <f t="shared" si="30"/>
        <v>728.84727652733125</v>
      </c>
    </row>
    <row r="781" spans="1:18" ht="24.6" customHeight="1" x14ac:dyDescent="0.7">
      <c r="A781" s="97">
        <v>14</v>
      </c>
      <c r="B781" s="98" t="s">
        <v>47</v>
      </c>
      <c r="C781" s="98" t="s">
        <v>477</v>
      </c>
      <c r="D781" s="98" t="s">
        <v>110</v>
      </c>
      <c r="E781" s="98" t="s">
        <v>478</v>
      </c>
      <c r="F781" s="98" t="s">
        <v>166</v>
      </c>
      <c r="G781" s="98" t="s">
        <v>1160</v>
      </c>
      <c r="H781" s="99">
        <v>3446</v>
      </c>
      <c r="I781" s="97">
        <v>3</v>
      </c>
      <c r="J781" s="102">
        <f>สกลนคร!F103</f>
        <v>548998.02</v>
      </c>
      <c r="K781" s="101">
        <f>สกลนคร!AH103</f>
        <v>567630.29</v>
      </c>
      <c r="L781" s="102">
        <f>สกลนคร!AI103</f>
        <v>2981533.51</v>
      </c>
      <c r="M781" s="102">
        <f>สกลนคร!AJ103</f>
        <v>2515319.0500000003</v>
      </c>
      <c r="N781" s="98"/>
      <c r="O781" s="98"/>
      <c r="P781" s="98"/>
      <c r="Q781" s="90">
        <f t="shared" si="29"/>
        <v>466214.4599999995</v>
      </c>
      <c r="R781" s="91">
        <f t="shared" si="30"/>
        <v>865.21576030179915</v>
      </c>
    </row>
    <row r="782" spans="1:18" ht="24.6" customHeight="1" x14ac:dyDescent="0.7">
      <c r="A782" s="97">
        <v>15</v>
      </c>
      <c r="B782" s="98" t="s">
        <v>47</v>
      </c>
      <c r="C782" s="98" t="s">
        <v>477</v>
      </c>
      <c r="D782" s="98" t="s">
        <v>110</v>
      </c>
      <c r="E782" s="98" t="s">
        <v>478</v>
      </c>
      <c r="F782" s="98" t="s">
        <v>166</v>
      </c>
      <c r="G782" s="98" t="s">
        <v>1161</v>
      </c>
      <c r="H782" s="99">
        <v>4224</v>
      </c>
      <c r="I782" s="97">
        <v>3</v>
      </c>
      <c r="J782" s="102">
        <f>สกลนคร!F104</f>
        <v>337379.91</v>
      </c>
      <c r="K782" s="101">
        <f>สกลนคร!AH104</f>
        <v>373462.68</v>
      </c>
      <c r="L782" s="102">
        <f>สกลนคร!AI104</f>
        <v>2995789.92</v>
      </c>
      <c r="M782" s="102">
        <f>สกลนคร!AJ104</f>
        <v>2507308.73</v>
      </c>
      <c r="N782" s="98"/>
      <c r="O782" s="98"/>
      <c r="P782" s="98"/>
      <c r="Q782" s="90">
        <f t="shared" si="29"/>
        <v>488481.18999999994</v>
      </c>
      <c r="R782" s="91">
        <f t="shared" si="30"/>
        <v>709.23056818181817</v>
      </c>
    </row>
    <row r="783" spans="1:18" ht="24.6" customHeight="1" x14ac:dyDescent="0.7">
      <c r="A783" s="97">
        <v>16</v>
      </c>
      <c r="B783" s="98" t="s">
        <v>47</v>
      </c>
      <c r="C783" s="98" t="s">
        <v>477</v>
      </c>
      <c r="D783" s="98" t="s">
        <v>110</v>
      </c>
      <c r="E783" s="98" t="s">
        <v>478</v>
      </c>
      <c r="F783" s="98" t="s">
        <v>166</v>
      </c>
      <c r="G783" s="98" t="s">
        <v>1162</v>
      </c>
      <c r="H783" s="99">
        <v>4904</v>
      </c>
      <c r="I783" s="97">
        <v>4</v>
      </c>
      <c r="J783" s="102">
        <f>สกลนคร!F105</f>
        <v>237451.2</v>
      </c>
      <c r="K783" s="101">
        <f>สกลนคร!AH105</f>
        <v>168227.61000000002</v>
      </c>
      <c r="L783" s="102">
        <f>สกลนคร!AI105</f>
        <v>3801855.7800000003</v>
      </c>
      <c r="M783" s="102">
        <f>สกลนคร!AJ105</f>
        <v>3446061.68</v>
      </c>
      <c r="N783" s="98"/>
      <c r="O783" s="98"/>
      <c r="P783" s="98"/>
      <c r="Q783" s="90">
        <f t="shared" si="29"/>
        <v>355794.10000000009</v>
      </c>
      <c r="R783" s="91">
        <f t="shared" si="30"/>
        <v>775.25607259380104</v>
      </c>
    </row>
    <row r="784" spans="1:18" ht="24.6" customHeight="1" x14ac:dyDescent="0.7">
      <c r="A784" s="97">
        <v>17</v>
      </c>
      <c r="B784" s="98" t="s">
        <v>47</v>
      </c>
      <c r="C784" s="98" t="s">
        <v>477</v>
      </c>
      <c r="D784" s="98" t="s">
        <v>110</v>
      </c>
      <c r="E784" s="98" t="s">
        <v>478</v>
      </c>
      <c r="F784" s="98" t="s">
        <v>166</v>
      </c>
      <c r="G784" s="98" t="s">
        <v>1163</v>
      </c>
      <c r="H784" s="99">
        <v>4515</v>
      </c>
      <c r="I784" s="97">
        <v>4</v>
      </c>
      <c r="J784" s="102">
        <f>สกลนคร!F106</f>
        <v>513174.38</v>
      </c>
      <c r="K784" s="101">
        <f>สกลนคร!AH106</f>
        <v>583046.5</v>
      </c>
      <c r="L784" s="102">
        <f>สกลนคร!AI106</f>
        <v>3364378.3499999996</v>
      </c>
      <c r="M784" s="102">
        <f>สกลนคร!AJ106</f>
        <v>2827584.63</v>
      </c>
      <c r="N784" s="98"/>
      <c r="O784" s="98"/>
      <c r="P784" s="98"/>
      <c r="Q784" s="90">
        <f t="shared" si="29"/>
        <v>536793.71999999974</v>
      </c>
      <c r="R784" s="91">
        <f t="shared" si="30"/>
        <v>745.15578073089694</v>
      </c>
    </row>
    <row r="785" spans="1:18" ht="24.6" customHeight="1" x14ac:dyDescent="0.7">
      <c r="A785" s="97">
        <v>18</v>
      </c>
      <c r="B785" s="98" t="s">
        <v>47</v>
      </c>
      <c r="C785" s="98" t="s">
        <v>477</v>
      </c>
      <c r="D785" s="98" t="s">
        <v>110</v>
      </c>
      <c r="E785" s="98" t="s">
        <v>478</v>
      </c>
      <c r="F785" s="98" t="s">
        <v>166</v>
      </c>
      <c r="G785" s="98" t="s">
        <v>1164</v>
      </c>
      <c r="H785" s="99">
        <v>2847</v>
      </c>
      <c r="I785" s="97">
        <v>2</v>
      </c>
      <c r="J785" s="102">
        <f>สกลนคร!F107</f>
        <v>282063.71999999997</v>
      </c>
      <c r="K785" s="101">
        <f>สกลนคร!AH107</f>
        <v>310084.36999999994</v>
      </c>
      <c r="L785" s="102">
        <f>สกลนคร!AI107</f>
        <v>2583096.7199999997</v>
      </c>
      <c r="M785" s="102">
        <f>สกลนคร!AJ107</f>
        <v>2315174.31</v>
      </c>
      <c r="N785" s="98"/>
      <c r="O785" s="98"/>
      <c r="P785" s="98"/>
      <c r="Q785" s="90">
        <f t="shared" si="29"/>
        <v>267922.40999999968</v>
      </c>
      <c r="R785" s="91">
        <f t="shared" si="30"/>
        <v>907.30478398314006</v>
      </c>
    </row>
    <row r="786" spans="1:18" ht="24.6" customHeight="1" x14ac:dyDescent="0.7">
      <c r="A786" s="97">
        <v>19</v>
      </c>
      <c r="B786" s="98" t="s">
        <v>47</v>
      </c>
      <c r="C786" s="98" t="s">
        <v>477</v>
      </c>
      <c r="D786" s="98" t="s">
        <v>110</v>
      </c>
      <c r="E786" s="98" t="s">
        <v>478</v>
      </c>
      <c r="F786" s="98" t="s">
        <v>166</v>
      </c>
      <c r="G786" s="98" t="s">
        <v>1165</v>
      </c>
      <c r="H786" s="99">
        <v>3128</v>
      </c>
      <c r="I786" s="97">
        <v>3</v>
      </c>
      <c r="J786" s="102">
        <f>สกลนคร!F108</f>
        <v>429223.64</v>
      </c>
      <c r="K786" s="101">
        <f>สกลนคร!AH108</f>
        <v>458462.45</v>
      </c>
      <c r="L786" s="102">
        <f>สกลนคร!AI108</f>
        <v>2193138.12</v>
      </c>
      <c r="M786" s="102">
        <f>สกลนคร!AJ108</f>
        <v>1766175.37</v>
      </c>
      <c r="N786" s="98"/>
      <c r="O786" s="98"/>
      <c r="P786" s="98"/>
      <c r="Q786" s="90">
        <f t="shared" si="29"/>
        <v>426962.75</v>
      </c>
      <c r="R786" s="91">
        <f t="shared" si="30"/>
        <v>701.13111253196939</v>
      </c>
    </row>
    <row r="787" spans="1:18" s="109" customFormat="1" ht="24.6" customHeight="1" x14ac:dyDescent="0.7">
      <c r="A787" s="103">
        <v>8</v>
      </c>
      <c r="B787" s="104" t="s">
        <v>47</v>
      </c>
      <c r="C787" s="104"/>
      <c r="D787" s="104"/>
      <c r="E787" s="104" t="s">
        <v>63</v>
      </c>
      <c r="F787" s="104"/>
      <c r="G787" s="104" t="s">
        <v>480</v>
      </c>
      <c r="H787" s="110">
        <f>SUM(H769:H786)</f>
        <v>77688</v>
      </c>
      <c r="I787" s="103"/>
      <c r="J787" s="106">
        <f>SUM(J768:J786)</f>
        <v>7522235.8000000007</v>
      </c>
      <c r="K787" s="106">
        <f>SUM(K768:K786)</f>
        <v>8078048.2100000018</v>
      </c>
      <c r="L787" s="106">
        <f>SUM(L768:L786)</f>
        <v>57249700.190000005</v>
      </c>
      <c r="M787" s="106">
        <f>SUM(M768:M786)</f>
        <v>48133849.919999994</v>
      </c>
      <c r="N787" s="104">
        <v>18</v>
      </c>
      <c r="O787" s="104">
        <v>18</v>
      </c>
      <c r="P787" s="104">
        <f>N787-O787</f>
        <v>0</v>
      </c>
      <c r="Q787" s="107">
        <f t="shared" si="29"/>
        <v>9115850.2700000107</v>
      </c>
      <c r="R787" s="108">
        <f>L787/H787</f>
        <v>736.91818800844408</v>
      </c>
    </row>
    <row r="788" spans="1:18" ht="24.6" customHeight="1" x14ac:dyDescent="0.7">
      <c r="A788" s="97">
        <v>1</v>
      </c>
      <c r="B788" s="98" t="s">
        <v>47</v>
      </c>
      <c r="C788" s="98" t="s">
        <v>481</v>
      </c>
      <c r="D788" s="98" t="s">
        <v>115</v>
      </c>
      <c r="E788" s="98" t="s">
        <v>482</v>
      </c>
      <c r="F788" s="98" t="s">
        <v>196</v>
      </c>
      <c r="G788" s="98" t="s">
        <v>483</v>
      </c>
      <c r="H788" s="99"/>
      <c r="I788" s="97"/>
      <c r="J788" s="100"/>
      <c r="K788" s="101"/>
      <c r="L788" s="102"/>
      <c r="M788" s="102"/>
      <c r="N788" s="98"/>
      <c r="O788" s="98"/>
      <c r="P788" s="98"/>
    </row>
    <row r="789" spans="1:18" ht="24.6" customHeight="1" x14ac:dyDescent="0.7">
      <c r="A789" s="97">
        <v>2</v>
      </c>
      <c r="B789" s="98" t="s">
        <v>47</v>
      </c>
      <c r="C789" s="98" t="s">
        <v>481</v>
      </c>
      <c r="D789" s="98" t="s">
        <v>115</v>
      </c>
      <c r="E789" s="98" t="s">
        <v>482</v>
      </c>
      <c r="F789" s="98" t="s">
        <v>166</v>
      </c>
      <c r="G789" s="98" t="s">
        <v>1166</v>
      </c>
      <c r="H789" s="99">
        <v>2701</v>
      </c>
      <c r="I789" s="97">
        <v>2</v>
      </c>
      <c r="J789" s="102">
        <f>สกลนคร!F109</f>
        <v>615014.22</v>
      </c>
      <c r="K789" s="101">
        <f>สกลนคร!AH109</f>
        <v>720118.01</v>
      </c>
      <c r="L789" s="102">
        <f>สกลนคร!AI109</f>
        <v>2144419.6799999997</v>
      </c>
      <c r="M789" s="102">
        <f>สกลนคร!AJ109</f>
        <v>1505977.18</v>
      </c>
      <c r="N789" s="98"/>
      <c r="O789" s="98"/>
      <c r="P789" s="98"/>
      <c r="Q789" s="90">
        <f t="shared" si="29"/>
        <v>638442.49999999977</v>
      </c>
      <c r="R789" s="91">
        <f t="shared" si="30"/>
        <v>793.93546094039232</v>
      </c>
    </row>
    <row r="790" spans="1:18" ht="24.6" customHeight="1" x14ac:dyDescent="0.7">
      <c r="A790" s="97">
        <v>3</v>
      </c>
      <c r="B790" s="98" t="s">
        <v>47</v>
      </c>
      <c r="C790" s="98" t="s">
        <v>481</v>
      </c>
      <c r="D790" s="98" t="s">
        <v>115</v>
      </c>
      <c r="E790" s="98" t="s">
        <v>482</v>
      </c>
      <c r="F790" s="98" t="s">
        <v>166</v>
      </c>
      <c r="G790" s="98" t="s">
        <v>1167</v>
      </c>
      <c r="H790" s="99">
        <v>3810</v>
      </c>
      <c r="I790" s="97">
        <v>3</v>
      </c>
      <c r="J790" s="102">
        <f>สกลนคร!F110</f>
        <v>716204.41</v>
      </c>
      <c r="K790" s="101">
        <f>สกลนคร!AH110</f>
        <v>733390.86</v>
      </c>
      <c r="L790" s="102">
        <f>สกลนคร!AI110</f>
        <v>3899585.21</v>
      </c>
      <c r="M790" s="102">
        <f>สกลนคร!AJ110</f>
        <v>3204175.39</v>
      </c>
      <c r="N790" s="98"/>
      <c r="O790" s="98"/>
      <c r="P790" s="98"/>
      <c r="Q790" s="90">
        <f t="shared" si="29"/>
        <v>695409.81999999983</v>
      </c>
      <c r="R790" s="91">
        <f t="shared" si="30"/>
        <v>1023.5131784776903</v>
      </c>
    </row>
    <row r="791" spans="1:18" ht="24.6" customHeight="1" x14ac:dyDescent="0.7">
      <c r="A791" s="97">
        <v>4</v>
      </c>
      <c r="B791" s="98" t="s">
        <v>47</v>
      </c>
      <c r="C791" s="98" t="s">
        <v>481</v>
      </c>
      <c r="D791" s="98" t="s">
        <v>115</v>
      </c>
      <c r="E791" s="98" t="s">
        <v>482</v>
      </c>
      <c r="F791" s="98" t="s">
        <v>166</v>
      </c>
      <c r="G791" s="98" t="s">
        <v>1168</v>
      </c>
      <c r="H791" s="99">
        <v>4374</v>
      </c>
      <c r="I791" s="97">
        <v>3</v>
      </c>
      <c r="J791" s="102">
        <f>สกลนคร!F111</f>
        <v>839094.87</v>
      </c>
      <c r="K791" s="101">
        <f>สกลนคร!AH111</f>
        <v>867042.93</v>
      </c>
      <c r="L791" s="102">
        <f>สกลนคร!AI111</f>
        <v>3654482.9</v>
      </c>
      <c r="M791" s="102">
        <f>สกลนคร!AJ111</f>
        <v>2684084.3899999997</v>
      </c>
      <c r="N791" s="98"/>
      <c r="O791" s="98"/>
      <c r="P791" s="98"/>
      <c r="Q791" s="90">
        <f t="shared" si="29"/>
        <v>970398.51000000024</v>
      </c>
      <c r="R791" s="91">
        <f t="shared" si="30"/>
        <v>835.50134887974389</v>
      </c>
    </row>
    <row r="792" spans="1:18" ht="24.6" customHeight="1" x14ac:dyDescent="0.7">
      <c r="A792" s="97">
        <v>5</v>
      </c>
      <c r="B792" s="98" t="s">
        <v>47</v>
      </c>
      <c r="C792" s="98" t="s">
        <v>481</v>
      </c>
      <c r="D792" s="98" t="s">
        <v>115</v>
      </c>
      <c r="E792" s="98" t="s">
        <v>482</v>
      </c>
      <c r="F792" s="98" t="s">
        <v>166</v>
      </c>
      <c r="G792" s="98" t="s">
        <v>1169</v>
      </c>
      <c r="H792" s="99">
        <v>2034</v>
      </c>
      <c r="I792" s="97">
        <v>2</v>
      </c>
      <c r="J792" s="102">
        <f>สกลนคร!F112</f>
        <v>417858.03</v>
      </c>
      <c r="K792" s="101">
        <f>สกลนคร!AH112</f>
        <v>450983.42</v>
      </c>
      <c r="L792" s="102">
        <f>สกลนคร!AI112</f>
        <v>3040203.04</v>
      </c>
      <c r="M792" s="102">
        <f>สกลนคร!AJ112</f>
        <v>2336769.4499999997</v>
      </c>
      <c r="N792" s="98"/>
      <c r="O792" s="98"/>
      <c r="P792" s="98"/>
      <c r="Q792" s="90">
        <f t="shared" si="29"/>
        <v>703433.59000000032</v>
      </c>
      <c r="R792" s="91">
        <f t="shared" si="30"/>
        <v>1494.6917600786628</v>
      </c>
    </row>
    <row r="793" spans="1:18" ht="24.6" customHeight="1" x14ac:dyDescent="0.7">
      <c r="A793" s="97">
        <v>6</v>
      </c>
      <c r="B793" s="98" t="s">
        <v>47</v>
      </c>
      <c r="C793" s="98" t="s">
        <v>481</v>
      </c>
      <c r="D793" s="98" t="s">
        <v>115</v>
      </c>
      <c r="E793" s="98" t="s">
        <v>482</v>
      </c>
      <c r="F793" s="98" t="s">
        <v>166</v>
      </c>
      <c r="G793" s="98" t="s">
        <v>1170</v>
      </c>
      <c r="H793" s="99">
        <v>4151</v>
      </c>
      <c r="I793" s="97">
        <v>3</v>
      </c>
      <c r="J793" s="102">
        <f>สกลนคร!F113</f>
        <v>617382.65</v>
      </c>
      <c r="K793" s="101">
        <f>สกลนคร!AH113</f>
        <v>657881.86</v>
      </c>
      <c r="L793" s="102">
        <f>สกลนคร!AI113</f>
        <v>4445436.13</v>
      </c>
      <c r="M793" s="102">
        <f>สกลนคร!AJ113</f>
        <v>3445837.97</v>
      </c>
      <c r="N793" s="98"/>
      <c r="O793" s="98"/>
      <c r="P793" s="98"/>
      <c r="Q793" s="90">
        <f t="shared" si="29"/>
        <v>999598.15999999968</v>
      </c>
      <c r="R793" s="91">
        <f t="shared" si="30"/>
        <v>1070.9313731630932</v>
      </c>
    </row>
    <row r="794" spans="1:18" ht="24.6" customHeight="1" x14ac:dyDescent="0.7">
      <c r="A794" s="97">
        <v>7</v>
      </c>
      <c r="B794" s="98" t="s">
        <v>47</v>
      </c>
      <c r="C794" s="98" t="s">
        <v>481</v>
      </c>
      <c r="D794" s="98" t="s">
        <v>115</v>
      </c>
      <c r="E794" s="98" t="s">
        <v>482</v>
      </c>
      <c r="F794" s="98" t="s">
        <v>166</v>
      </c>
      <c r="G794" s="98" t="s">
        <v>1171</v>
      </c>
      <c r="H794" s="99">
        <v>2924</v>
      </c>
      <c r="I794" s="97">
        <v>2</v>
      </c>
      <c r="J794" s="102">
        <f>สกลนคร!F114</f>
        <v>913668.99</v>
      </c>
      <c r="K794" s="101">
        <f>สกลนคร!AH114</f>
        <v>949837.65</v>
      </c>
      <c r="L794" s="102">
        <f>สกลนคร!AI114</f>
        <v>3141802.7199999997</v>
      </c>
      <c r="M794" s="102">
        <f>สกลนคร!AJ114</f>
        <v>2341633.0299999998</v>
      </c>
      <c r="N794" s="98"/>
      <c r="O794" s="98"/>
      <c r="P794" s="98"/>
      <c r="Q794" s="90">
        <f t="shared" si="29"/>
        <v>800169.69</v>
      </c>
      <c r="R794" s="91">
        <f t="shared" si="30"/>
        <v>1074.4879343365253</v>
      </c>
    </row>
    <row r="795" spans="1:18" s="109" customFormat="1" ht="24.6" customHeight="1" x14ac:dyDescent="0.7">
      <c r="A795" s="103">
        <v>9</v>
      </c>
      <c r="B795" s="104" t="s">
        <v>47</v>
      </c>
      <c r="C795" s="104"/>
      <c r="D795" s="104"/>
      <c r="E795" s="104" t="s">
        <v>63</v>
      </c>
      <c r="F795" s="104"/>
      <c r="G795" s="104" t="s">
        <v>484</v>
      </c>
      <c r="H795" s="110">
        <f>SUM(H789:H794)</f>
        <v>19994</v>
      </c>
      <c r="I795" s="103"/>
      <c r="J795" s="106">
        <f>SUM(J788:J794)</f>
        <v>4119223.17</v>
      </c>
      <c r="K795" s="106">
        <f>SUM(K788:K794)</f>
        <v>4379254.7300000004</v>
      </c>
      <c r="L795" s="106">
        <f>SUM(L788:L794)</f>
        <v>20325929.679999996</v>
      </c>
      <c r="M795" s="106">
        <f>SUM(M788:M794)</f>
        <v>15518477.41</v>
      </c>
      <c r="N795" s="104">
        <v>6</v>
      </c>
      <c r="O795" s="104">
        <v>6</v>
      </c>
      <c r="P795" s="104">
        <f>N795-O795</f>
        <v>0</v>
      </c>
      <c r="Q795" s="107">
        <f t="shared" si="29"/>
        <v>4807452.2699999958</v>
      </c>
      <c r="R795" s="108">
        <f>L795/H795</f>
        <v>1016.6014644393316</v>
      </c>
    </row>
    <row r="796" spans="1:18" ht="24.6" customHeight="1" x14ac:dyDescent="0.7">
      <c r="A796" s="97">
        <v>1</v>
      </c>
      <c r="B796" s="98" t="s">
        <v>47</v>
      </c>
      <c r="C796" s="98" t="s">
        <v>485</v>
      </c>
      <c r="D796" s="98" t="s">
        <v>120</v>
      </c>
      <c r="E796" s="98" t="s">
        <v>486</v>
      </c>
      <c r="F796" s="98" t="s">
        <v>196</v>
      </c>
      <c r="G796" s="98" t="s">
        <v>487</v>
      </c>
      <c r="H796" s="99"/>
      <c r="I796" s="97"/>
      <c r="J796" s="100"/>
      <c r="K796" s="101"/>
      <c r="L796" s="102"/>
      <c r="M796" s="102"/>
      <c r="N796" s="98"/>
      <c r="O796" s="98"/>
      <c r="P796" s="98"/>
    </row>
    <row r="797" spans="1:18" ht="24.6" customHeight="1" x14ac:dyDescent="0.7">
      <c r="A797" s="97">
        <v>2</v>
      </c>
      <c r="B797" s="98" t="s">
        <v>47</v>
      </c>
      <c r="C797" s="98" t="s">
        <v>485</v>
      </c>
      <c r="D797" s="98" t="s">
        <v>120</v>
      </c>
      <c r="E797" s="98" t="s">
        <v>486</v>
      </c>
      <c r="F797" s="98" t="s">
        <v>166</v>
      </c>
      <c r="G797" s="98" t="s">
        <v>1172</v>
      </c>
      <c r="H797" s="99">
        <v>4406</v>
      </c>
      <c r="I797" s="97">
        <v>3</v>
      </c>
      <c r="J797" s="102">
        <f>สกลนคร!F115</f>
        <v>544526.71</v>
      </c>
      <c r="K797" s="101">
        <f>สกลนคร!AH115</f>
        <v>576788.54999999993</v>
      </c>
      <c r="L797" s="102">
        <f>สกลนคร!AI115</f>
        <v>3719127.04</v>
      </c>
      <c r="M797" s="102">
        <f>สกลนคร!AJ115</f>
        <v>3451003.9600000004</v>
      </c>
      <c r="N797" s="98"/>
      <c r="O797" s="98"/>
      <c r="P797" s="98"/>
      <c r="Q797" s="90">
        <f t="shared" si="29"/>
        <v>268123.07999999961</v>
      </c>
      <c r="R797" s="91">
        <f t="shared" si="30"/>
        <v>844.10509305492508</v>
      </c>
    </row>
    <row r="798" spans="1:18" ht="24.6" customHeight="1" x14ac:dyDescent="0.7">
      <c r="A798" s="97">
        <v>3</v>
      </c>
      <c r="B798" s="98" t="s">
        <v>47</v>
      </c>
      <c r="C798" s="98" t="s">
        <v>485</v>
      </c>
      <c r="D798" s="98" t="s">
        <v>120</v>
      </c>
      <c r="E798" s="98" t="s">
        <v>486</v>
      </c>
      <c r="F798" s="98" t="s">
        <v>166</v>
      </c>
      <c r="G798" s="98" t="s">
        <v>1173</v>
      </c>
      <c r="H798" s="99">
        <v>5269</v>
      </c>
      <c r="I798" s="97">
        <v>4</v>
      </c>
      <c r="J798" s="102">
        <f>สกลนคร!F116</f>
        <v>387271.65</v>
      </c>
      <c r="K798" s="101">
        <f>สกลนคร!AH116</f>
        <v>436533.87</v>
      </c>
      <c r="L798" s="102">
        <f>สกลนคร!AI116</f>
        <v>3711891.86</v>
      </c>
      <c r="M798" s="102">
        <f>สกลนคร!AJ116</f>
        <v>3287467.3099999996</v>
      </c>
      <c r="N798" s="98"/>
      <c r="O798" s="98"/>
      <c r="P798" s="98"/>
      <c r="Q798" s="90">
        <f t="shared" si="29"/>
        <v>424424.55000000028</v>
      </c>
      <c r="R798" s="91">
        <f t="shared" si="30"/>
        <v>704.47748339343332</v>
      </c>
    </row>
    <row r="799" spans="1:18" ht="24.6" customHeight="1" x14ac:dyDescent="0.7">
      <c r="A799" s="97">
        <v>4</v>
      </c>
      <c r="B799" s="98" t="s">
        <v>47</v>
      </c>
      <c r="C799" s="98" t="s">
        <v>485</v>
      </c>
      <c r="D799" s="98" t="s">
        <v>120</v>
      </c>
      <c r="E799" s="98" t="s">
        <v>486</v>
      </c>
      <c r="F799" s="98" t="s">
        <v>166</v>
      </c>
      <c r="G799" s="98" t="s">
        <v>1174</v>
      </c>
      <c r="H799" s="99">
        <v>5210</v>
      </c>
      <c r="I799" s="97">
        <v>4</v>
      </c>
      <c r="J799" s="102">
        <f>สกลนคร!F117</f>
        <v>281412.46999999997</v>
      </c>
      <c r="K799" s="101">
        <f>สกลนคร!AH117</f>
        <v>349493.68999999994</v>
      </c>
      <c r="L799" s="102">
        <f>สกลนคร!AI117</f>
        <v>4467115.37</v>
      </c>
      <c r="M799" s="102">
        <f>สกลนคร!AJ117</f>
        <v>4477965.0699999994</v>
      </c>
      <c r="N799" s="98"/>
      <c r="O799" s="98"/>
      <c r="P799" s="98"/>
      <c r="Q799" s="90">
        <f t="shared" si="29"/>
        <v>-10849.699999999255</v>
      </c>
      <c r="R799" s="91">
        <f t="shared" si="30"/>
        <v>857.41177927063347</v>
      </c>
    </row>
    <row r="800" spans="1:18" ht="24.6" customHeight="1" x14ac:dyDescent="0.7">
      <c r="A800" s="97">
        <v>5</v>
      </c>
      <c r="B800" s="98" t="s">
        <v>47</v>
      </c>
      <c r="C800" s="98" t="s">
        <v>485</v>
      </c>
      <c r="D800" s="98" t="s">
        <v>120</v>
      </c>
      <c r="E800" s="98" t="s">
        <v>486</v>
      </c>
      <c r="F800" s="98" t="s">
        <v>166</v>
      </c>
      <c r="G800" s="98" t="s">
        <v>1175</v>
      </c>
      <c r="H800" s="99">
        <v>3196</v>
      </c>
      <c r="I800" s="97">
        <v>3</v>
      </c>
      <c r="J800" s="102">
        <f>สกลนคร!F118</f>
        <v>256678.02</v>
      </c>
      <c r="K800" s="101">
        <f>สกลนคร!AH118</f>
        <v>289335.45999999996</v>
      </c>
      <c r="L800" s="102">
        <f>สกลนคร!AI118</f>
        <v>2115118.1399999997</v>
      </c>
      <c r="M800" s="102">
        <f>สกลนคร!AJ118</f>
        <v>1999871.83</v>
      </c>
      <c r="N800" s="98"/>
      <c r="O800" s="98"/>
      <c r="P800" s="98"/>
      <c r="Q800" s="90">
        <f t="shared" si="29"/>
        <v>115246.30999999959</v>
      </c>
      <c r="R800" s="91">
        <f t="shared" si="30"/>
        <v>661.80167083854803</v>
      </c>
    </row>
    <row r="801" spans="1:18" ht="24.6" customHeight="1" x14ac:dyDescent="0.7">
      <c r="A801" s="97">
        <v>6</v>
      </c>
      <c r="B801" s="98" t="s">
        <v>47</v>
      </c>
      <c r="C801" s="98" t="s">
        <v>485</v>
      </c>
      <c r="D801" s="98" t="s">
        <v>120</v>
      </c>
      <c r="E801" s="98" t="s">
        <v>486</v>
      </c>
      <c r="F801" s="98" t="s">
        <v>166</v>
      </c>
      <c r="G801" s="98" t="s">
        <v>1176</v>
      </c>
      <c r="H801" s="99">
        <v>5548</v>
      </c>
      <c r="I801" s="97">
        <v>4</v>
      </c>
      <c r="J801" s="102">
        <f>สกลนคร!F119</f>
        <v>174906.06</v>
      </c>
      <c r="K801" s="101">
        <f>สกลนคร!AH119</f>
        <v>206414.82</v>
      </c>
      <c r="L801" s="102">
        <f>สกลนคร!AI119</f>
        <v>3933557.2199999997</v>
      </c>
      <c r="M801" s="102">
        <f>สกลนคร!AJ119</f>
        <v>3524395.39</v>
      </c>
      <c r="N801" s="98"/>
      <c r="O801" s="98"/>
      <c r="P801" s="98"/>
      <c r="Q801" s="90">
        <f t="shared" si="29"/>
        <v>409161.82999999961</v>
      </c>
      <c r="R801" s="91">
        <f t="shared" si="30"/>
        <v>709.00454578226379</v>
      </c>
    </row>
    <row r="802" spans="1:18" ht="24.6" customHeight="1" x14ac:dyDescent="0.7">
      <c r="A802" s="97">
        <v>7</v>
      </c>
      <c r="B802" s="98" t="s">
        <v>47</v>
      </c>
      <c r="C802" s="98" t="s">
        <v>485</v>
      </c>
      <c r="D802" s="98" t="s">
        <v>120</v>
      </c>
      <c r="E802" s="98" t="s">
        <v>486</v>
      </c>
      <c r="F802" s="98" t="s">
        <v>166</v>
      </c>
      <c r="G802" s="98" t="s">
        <v>1177</v>
      </c>
      <c r="H802" s="99">
        <v>4195</v>
      </c>
      <c r="I802" s="97">
        <v>3</v>
      </c>
      <c r="J802" s="102">
        <f>สกลนคร!F120</f>
        <v>538660.79</v>
      </c>
      <c r="K802" s="101">
        <f>สกลนคร!AH120</f>
        <v>562710.02</v>
      </c>
      <c r="L802" s="102">
        <f>สกลนคร!AI120</f>
        <v>2586119.67</v>
      </c>
      <c r="M802" s="102">
        <f>สกลนคร!AJ120</f>
        <v>2568133.15</v>
      </c>
      <c r="N802" s="98"/>
      <c r="O802" s="98"/>
      <c r="P802" s="98"/>
      <c r="Q802" s="90">
        <f t="shared" si="29"/>
        <v>17986.520000000019</v>
      </c>
      <c r="R802" s="91">
        <f t="shared" si="30"/>
        <v>616.47667938021448</v>
      </c>
    </row>
    <row r="803" spans="1:18" ht="24.6" customHeight="1" x14ac:dyDescent="0.7">
      <c r="A803" s="97">
        <v>8</v>
      </c>
      <c r="B803" s="98" t="s">
        <v>47</v>
      </c>
      <c r="C803" s="98" t="s">
        <v>485</v>
      </c>
      <c r="D803" s="98" t="s">
        <v>120</v>
      </c>
      <c r="E803" s="98" t="s">
        <v>486</v>
      </c>
      <c r="F803" s="98" t="s">
        <v>166</v>
      </c>
      <c r="G803" s="98" t="s">
        <v>1178</v>
      </c>
      <c r="H803" s="99">
        <v>6960</v>
      </c>
      <c r="I803" s="97">
        <v>5</v>
      </c>
      <c r="J803" s="102">
        <f>สกลนคร!F121</f>
        <v>744596.64</v>
      </c>
      <c r="K803" s="101">
        <f>สกลนคร!AH121</f>
        <v>808784.68</v>
      </c>
      <c r="L803" s="102">
        <f>สกลนคร!AI121</f>
        <v>4577062.4800000004</v>
      </c>
      <c r="M803" s="102">
        <f>สกลนคร!AJ121</f>
        <v>3811787.37</v>
      </c>
      <c r="N803" s="98"/>
      <c r="O803" s="98"/>
      <c r="P803" s="98"/>
      <c r="Q803" s="90">
        <f t="shared" si="29"/>
        <v>765275.11000000034</v>
      </c>
      <c r="R803" s="91">
        <f t="shared" si="30"/>
        <v>657.62391954022996</v>
      </c>
    </row>
    <row r="804" spans="1:18" ht="24.6" customHeight="1" x14ac:dyDescent="0.7">
      <c r="A804" s="97">
        <v>9</v>
      </c>
      <c r="B804" s="98" t="s">
        <v>47</v>
      </c>
      <c r="C804" s="98" t="s">
        <v>485</v>
      </c>
      <c r="D804" s="98" t="s">
        <v>120</v>
      </c>
      <c r="E804" s="98" t="s">
        <v>486</v>
      </c>
      <c r="F804" s="98" t="s">
        <v>166</v>
      </c>
      <c r="G804" s="98" t="s">
        <v>1179</v>
      </c>
      <c r="H804" s="99">
        <v>4243</v>
      </c>
      <c r="I804" s="97">
        <v>3</v>
      </c>
      <c r="J804" s="102">
        <f>สกลนคร!F122</f>
        <v>1208872.57</v>
      </c>
      <c r="K804" s="101">
        <f>สกลนคร!AH122</f>
        <v>1244010.52</v>
      </c>
      <c r="L804" s="102">
        <f>สกลนคร!AI122</f>
        <v>3414533.31</v>
      </c>
      <c r="M804" s="102">
        <f>สกลนคร!AJ122</f>
        <v>2706277.6999999997</v>
      </c>
      <c r="N804" s="98"/>
      <c r="O804" s="98"/>
      <c r="P804" s="98"/>
      <c r="Q804" s="90">
        <f t="shared" si="29"/>
        <v>708255.61000000034</v>
      </c>
      <c r="R804" s="91">
        <f t="shared" si="30"/>
        <v>804.74506481263256</v>
      </c>
    </row>
    <row r="805" spans="1:18" ht="24.6" customHeight="1" x14ac:dyDescent="0.7">
      <c r="A805" s="97">
        <v>10</v>
      </c>
      <c r="B805" s="98" t="s">
        <v>47</v>
      </c>
      <c r="C805" s="98" t="s">
        <v>485</v>
      </c>
      <c r="D805" s="98" t="s">
        <v>120</v>
      </c>
      <c r="E805" s="98" t="s">
        <v>486</v>
      </c>
      <c r="F805" s="98" t="s">
        <v>166</v>
      </c>
      <c r="G805" s="98" t="s">
        <v>1180</v>
      </c>
      <c r="H805" s="99">
        <v>2996</v>
      </c>
      <c r="I805" s="97">
        <v>2</v>
      </c>
      <c r="J805" s="102">
        <f>สกลนคร!F123</f>
        <v>710039.5</v>
      </c>
      <c r="K805" s="101">
        <f>สกลนคร!AH123</f>
        <v>748187.92</v>
      </c>
      <c r="L805" s="102">
        <f>สกลนคร!AI123</f>
        <v>2655906.1</v>
      </c>
      <c r="M805" s="102">
        <f>สกลนคร!AJ123</f>
        <v>2229753.06</v>
      </c>
      <c r="N805" s="98"/>
      <c r="O805" s="98"/>
      <c r="P805" s="98"/>
      <c r="Q805" s="90">
        <f t="shared" si="29"/>
        <v>426153.04000000004</v>
      </c>
      <c r="R805" s="91">
        <f t="shared" si="30"/>
        <v>886.48401201602144</v>
      </c>
    </row>
    <row r="806" spans="1:18" ht="24.6" customHeight="1" x14ac:dyDescent="0.7">
      <c r="A806" s="97">
        <v>11</v>
      </c>
      <c r="B806" s="98" t="s">
        <v>47</v>
      </c>
      <c r="C806" s="98" t="s">
        <v>485</v>
      </c>
      <c r="D806" s="98" t="s">
        <v>120</v>
      </c>
      <c r="E806" s="98" t="s">
        <v>486</v>
      </c>
      <c r="F806" s="98" t="s">
        <v>166</v>
      </c>
      <c r="G806" s="98" t="s">
        <v>1181</v>
      </c>
      <c r="H806" s="99">
        <v>3425</v>
      </c>
      <c r="I806" s="97">
        <v>3</v>
      </c>
      <c r="J806" s="102">
        <f>สกลนคร!F124</f>
        <v>577063.59</v>
      </c>
      <c r="K806" s="101">
        <f>สกลนคร!AH124</f>
        <v>602974.84</v>
      </c>
      <c r="L806" s="102">
        <f>สกลนคร!AI124</f>
        <v>2587257.09</v>
      </c>
      <c r="M806" s="102">
        <f>สกลนคร!AJ124</f>
        <v>2340016.6</v>
      </c>
      <c r="N806" s="98"/>
      <c r="O806" s="98"/>
      <c r="P806" s="98"/>
      <c r="Q806" s="90">
        <f t="shared" si="29"/>
        <v>247240.48999999976</v>
      </c>
      <c r="R806" s="91">
        <f t="shared" si="30"/>
        <v>755.4035299270073</v>
      </c>
    </row>
    <row r="807" spans="1:18" s="109" customFormat="1" ht="24.6" customHeight="1" x14ac:dyDescent="0.7">
      <c r="A807" s="103">
        <v>10</v>
      </c>
      <c r="B807" s="104" t="s">
        <v>47</v>
      </c>
      <c r="C807" s="104"/>
      <c r="D807" s="104"/>
      <c r="E807" s="104" t="s">
        <v>63</v>
      </c>
      <c r="F807" s="104"/>
      <c r="G807" s="104" t="s">
        <v>488</v>
      </c>
      <c r="H807" s="110">
        <f>SUM(H796:H806)</f>
        <v>45448</v>
      </c>
      <c r="I807" s="103"/>
      <c r="J807" s="106">
        <f>SUM(J796:J806)</f>
        <v>5424028</v>
      </c>
      <c r="K807" s="106">
        <f>SUM(K796:K806)</f>
        <v>5825234.3700000001</v>
      </c>
      <c r="L807" s="106">
        <f>SUM(L796:L806)</f>
        <v>33767688.280000001</v>
      </c>
      <c r="M807" s="106">
        <f>SUM(M796:M806)</f>
        <v>30396671.440000001</v>
      </c>
      <c r="N807" s="104">
        <v>10</v>
      </c>
      <c r="O807" s="104">
        <v>10</v>
      </c>
      <c r="P807" s="104">
        <f>N807-O807</f>
        <v>0</v>
      </c>
      <c r="Q807" s="107">
        <f t="shared" si="29"/>
        <v>3371016.84</v>
      </c>
      <c r="R807" s="108">
        <f>L807/H807</f>
        <v>742.99613360323895</v>
      </c>
    </row>
    <row r="808" spans="1:18" ht="24.6" customHeight="1" x14ac:dyDescent="0.7">
      <c r="A808" s="97">
        <v>1</v>
      </c>
      <c r="B808" s="98" t="s">
        <v>47</v>
      </c>
      <c r="C808" s="98" t="s">
        <v>489</v>
      </c>
      <c r="D808" s="98" t="s">
        <v>124</v>
      </c>
      <c r="E808" s="98" t="s">
        <v>490</v>
      </c>
      <c r="F808" s="98" t="s">
        <v>196</v>
      </c>
      <c r="G808" s="98" t="s">
        <v>491</v>
      </c>
      <c r="H808" s="99"/>
      <c r="I808" s="97"/>
      <c r="J808" s="100"/>
      <c r="K808" s="101"/>
      <c r="L808" s="102"/>
      <c r="M808" s="102"/>
      <c r="N808" s="98"/>
      <c r="O808" s="98"/>
      <c r="P808" s="98"/>
    </row>
    <row r="809" spans="1:18" ht="24.6" customHeight="1" x14ac:dyDescent="0.7">
      <c r="A809" s="97">
        <v>2</v>
      </c>
      <c r="B809" s="98" t="s">
        <v>47</v>
      </c>
      <c r="C809" s="98" t="s">
        <v>489</v>
      </c>
      <c r="D809" s="98" t="s">
        <v>124</v>
      </c>
      <c r="E809" s="98" t="s">
        <v>490</v>
      </c>
      <c r="F809" s="98" t="s">
        <v>166</v>
      </c>
      <c r="G809" s="98" t="s">
        <v>1182</v>
      </c>
      <c r="H809" s="99">
        <v>2268</v>
      </c>
      <c r="I809" s="97">
        <v>2</v>
      </c>
      <c r="J809" s="102">
        <f>สกลนคร!F125</f>
        <v>543737.04</v>
      </c>
      <c r="K809" s="101">
        <f>สกลนคร!AH125</f>
        <v>578621.87</v>
      </c>
      <c r="L809" s="102">
        <f>สกลนคร!AI125</f>
        <v>2488853.2999999998</v>
      </c>
      <c r="M809" s="102">
        <f>สกลนคร!AJ125</f>
        <v>2387901.52</v>
      </c>
      <c r="N809" s="98"/>
      <c r="O809" s="98"/>
      <c r="P809" s="98"/>
      <c r="Q809" s="90">
        <f t="shared" si="29"/>
        <v>100951.7799999998</v>
      </c>
      <c r="R809" s="91">
        <f t="shared" si="30"/>
        <v>1097.3779982363315</v>
      </c>
    </row>
    <row r="810" spans="1:18" ht="24.6" customHeight="1" x14ac:dyDescent="0.7">
      <c r="A810" s="97">
        <v>3</v>
      </c>
      <c r="B810" s="98" t="s">
        <v>47</v>
      </c>
      <c r="C810" s="98" t="s">
        <v>489</v>
      </c>
      <c r="D810" s="98" t="s">
        <v>124</v>
      </c>
      <c r="E810" s="98" t="s">
        <v>490</v>
      </c>
      <c r="F810" s="98" t="s">
        <v>166</v>
      </c>
      <c r="G810" s="98" t="s">
        <v>1183</v>
      </c>
      <c r="H810" s="99">
        <v>6925</v>
      </c>
      <c r="I810" s="97">
        <v>5</v>
      </c>
      <c r="J810" s="102">
        <f>สกลนคร!F126</f>
        <v>898021.03</v>
      </c>
      <c r="K810" s="101">
        <f>สกลนคร!AH126</f>
        <v>1030543.3500000001</v>
      </c>
      <c r="L810" s="102">
        <f>สกลนคร!AI126</f>
        <v>5801843.4399999995</v>
      </c>
      <c r="M810" s="102">
        <f>สกลนคร!AJ126</f>
        <v>4707585.93</v>
      </c>
      <c r="N810" s="98"/>
      <c r="O810" s="98"/>
      <c r="P810" s="98"/>
      <c r="Q810" s="90">
        <f t="shared" si="29"/>
        <v>1094257.5099999998</v>
      </c>
      <c r="R810" s="91">
        <f t="shared" si="30"/>
        <v>837.81132707581219</v>
      </c>
    </row>
    <row r="811" spans="1:18" ht="24.6" customHeight="1" x14ac:dyDescent="0.7">
      <c r="A811" s="97">
        <v>4</v>
      </c>
      <c r="B811" s="98" t="s">
        <v>47</v>
      </c>
      <c r="C811" s="98" t="s">
        <v>489</v>
      </c>
      <c r="D811" s="98" t="s">
        <v>124</v>
      </c>
      <c r="E811" s="98" t="s">
        <v>490</v>
      </c>
      <c r="F811" s="98" t="s">
        <v>166</v>
      </c>
      <c r="G811" s="98" t="s">
        <v>1184</v>
      </c>
      <c r="H811" s="99">
        <v>2220</v>
      </c>
      <c r="I811" s="97">
        <v>2</v>
      </c>
      <c r="J811" s="102">
        <f>สกลนคร!F127</f>
        <v>559851.78</v>
      </c>
      <c r="K811" s="101">
        <f>สกลนคร!AH127</f>
        <v>578497.74</v>
      </c>
      <c r="L811" s="102">
        <f>สกลนคร!AI127</f>
        <v>2578939.16</v>
      </c>
      <c r="M811" s="102">
        <f>สกลนคร!AJ127</f>
        <v>1990770.2300000002</v>
      </c>
      <c r="N811" s="98"/>
      <c r="O811" s="98"/>
      <c r="P811" s="98"/>
      <c r="Q811" s="90">
        <f t="shared" si="29"/>
        <v>588168.92999999993</v>
      </c>
      <c r="R811" s="91">
        <f t="shared" si="30"/>
        <v>1161.6843063063063</v>
      </c>
    </row>
    <row r="812" spans="1:18" ht="24.6" customHeight="1" x14ac:dyDescent="0.7">
      <c r="A812" s="97">
        <v>5</v>
      </c>
      <c r="B812" s="98" t="s">
        <v>47</v>
      </c>
      <c r="C812" s="98" t="s">
        <v>489</v>
      </c>
      <c r="D812" s="98" t="s">
        <v>124</v>
      </c>
      <c r="E812" s="98" t="s">
        <v>490</v>
      </c>
      <c r="F812" s="98" t="s">
        <v>166</v>
      </c>
      <c r="G812" s="98" t="s">
        <v>1185</v>
      </c>
      <c r="H812" s="99">
        <v>4522</v>
      </c>
      <c r="I812" s="97">
        <v>4</v>
      </c>
      <c r="J812" s="102">
        <f>สกลนคร!F128</f>
        <v>1480323.72</v>
      </c>
      <c r="K812" s="101">
        <f>สกลนคร!AH128</f>
        <v>1572018.3</v>
      </c>
      <c r="L812" s="102">
        <f>สกลนคร!AI128</f>
        <v>4238215.32</v>
      </c>
      <c r="M812" s="102">
        <f>สกลนคร!AJ128</f>
        <v>3577887.47</v>
      </c>
      <c r="N812" s="98"/>
      <c r="O812" s="98"/>
      <c r="P812" s="98"/>
      <c r="Q812" s="90">
        <f t="shared" si="29"/>
        <v>660327.85000000009</v>
      </c>
      <c r="R812" s="91">
        <f t="shared" si="30"/>
        <v>937.24354710305181</v>
      </c>
    </row>
    <row r="813" spans="1:18" ht="24.6" customHeight="1" x14ac:dyDescent="0.7">
      <c r="A813" s="97">
        <v>6</v>
      </c>
      <c r="B813" s="98" t="s">
        <v>47</v>
      </c>
      <c r="C813" s="98" t="s">
        <v>489</v>
      </c>
      <c r="D813" s="98" t="s">
        <v>124</v>
      </c>
      <c r="E813" s="98" t="s">
        <v>490</v>
      </c>
      <c r="F813" s="98" t="s">
        <v>166</v>
      </c>
      <c r="G813" s="98" t="s">
        <v>1186</v>
      </c>
      <c r="H813" s="99">
        <v>6374</v>
      </c>
      <c r="I813" s="97">
        <v>5</v>
      </c>
      <c r="J813" s="102">
        <f>สกลนคร!F129</f>
        <v>1280634.77</v>
      </c>
      <c r="K813" s="101">
        <f>สกลนคร!AH129</f>
        <v>1336576.73</v>
      </c>
      <c r="L813" s="102">
        <f>สกลนคร!AI129</f>
        <v>4762783.66</v>
      </c>
      <c r="M813" s="102">
        <f>สกลนคร!AJ129</f>
        <v>3876143.8899999997</v>
      </c>
      <c r="N813" s="98"/>
      <c r="O813" s="98"/>
      <c r="P813" s="98"/>
      <c r="Q813" s="90">
        <f t="shared" si="29"/>
        <v>886639.77000000048</v>
      </c>
      <c r="R813" s="91">
        <f t="shared" si="30"/>
        <v>747.22053027925949</v>
      </c>
    </row>
    <row r="814" spans="1:18" ht="24.6" customHeight="1" x14ac:dyDescent="0.7">
      <c r="A814" s="97">
        <v>7</v>
      </c>
      <c r="B814" s="98" t="s">
        <v>47</v>
      </c>
      <c r="C814" s="98" t="s">
        <v>489</v>
      </c>
      <c r="D814" s="98" t="s">
        <v>124</v>
      </c>
      <c r="E814" s="98" t="s">
        <v>490</v>
      </c>
      <c r="F814" s="98" t="s">
        <v>166</v>
      </c>
      <c r="G814" s="98" t="s">
        <v>1187</v>
      </c>
      <c r="H814" s="99">
        <v>1670</v>
      </c>
      <c r="I814" s="97">
        <v>2</v>
      </c>
      <c r="J814" s="102">
        <f>สกลนคร!F130</f>
        <v>262355.61</v>
      </c>
      <c r="K814" s="101">
        <f>สกลนคร!AH130</f>
        <v>328423.02</v>
      </c>
      <c r="L814" s="102">
        <f>สกลนคร!AI130</f>
        <v>1786180.48</v>
      </c>
      <c r="M814" s="102">
        <f>สกลนคร!AJ130</f>
        <v>1573023.09</v>
      </c>
      <c r="N814" s="98"/>
      <c r="O814" s="98"/>
      <c r="P814" s="98"/>
      <c r="Q814" s="90">
        <f t="shared" si="29"/>
        <v>213157.3899999999</v>
      </c>
      <c r="R814" s="91">
        <f t="shared" si="30"/>
        <v>1069.5691497005987</v>
      </c>
    </row>
    <row r="815" spans="1:18" ht="24.6" customHeight="1" x14ac:dyDescent="0.7">
      <c r="A815" s="97">
        <v>8</v>
      </c>
      <c r="B815" s="98" t="s">
        <v>47</v>
      </c>
      <c r="C815" s="98" t="s">
        <v>489</v>
      </c>
      <c r="D815" s="98" t="s">
        <v>124</v>
      </c>
      <c r="E815" s="98" t="s">
        <v>490</v>
      </c>
      <c r="F815" s="98" t="s">
        <v>166</v>
      </c>
      <c r="G815" s="98" t="s">
        <v>1188</v>
      </c>
      <c r="H815" s="99">
        <v>1892</v>
      </c>
      <c r="I815" s="97">
        <v>2</v>
      </c>
      <c r="J815" s="102">
        <f>สกลนคร!F131</f>
        <v>486088.48</v>
      </c>
      <c r="K815" s="101">
        <f>สกลนคร!AH131</f>
        <v>551350.59</v>
      </c>
      <c r="L815" s="102">
        <f>สกลนคร!AI131</f>
        <v>2141700.41</v>
      </c>
      <c r="M815" s="102">
        <f>สกลนคร!AJ131</f>
        <v>1697388.66</v>
      </c>
      <c r="N815" s="98"/>
      <c r="O815" s="98"/>
      <c r="P815" s="98"/>
      <c r="Q815" s="90">
        <f t="shared" si="29"/>
        <v>444311.75000000023</v>
      </c>
      <c r="R815" s="91">
        <f t="shared" si="30"/>
        <v>1131.9769608879494</v>
      </c>
    </row>
    <row r="816" spans="1:18" ht="24.6" customHeight="1" x14ac:dyDescent="0.7">
      <c r="A816" s="97">
        <v>9</v>
      </c>
      <c r="B816" s="98" t="s">
        <v>47</v>
      </c>
      <c r="C816" s="98" t="s">
        <v>489</v>
      </c>
      <c r="D816" s="98" t="s">
        <v>124</v>
      </c>
      <c r="E816" s="98" t="s">
        <v>490</v>
      </c>
      <c r="F816" s="98" t="s">
        <v>166</v>
      </c>
      <c r="G816" s="98" t="s">
        <v>1189</v>
      </c>
      <c r="H816" s="99">
        <v>4319</v>
      </c>
      <c r="I816" s="97">
        <v>3</v>
      </c>
      <c r="J816" s="102">
        <f>สกลนคร!F132</f>
        <v>1078697.3899999999</v>
      </c>
      <c r="K816" s="101">
        <f>สกลนคร!AH132</f>
        <v>1189347.45</v>
      </c>
      <c r="L816" s="102">
        <f>สกลนคร!AI132</f>
        <v>3464079.55</v>
      </c>
      <c r="M816" s="102">
        <f>สกลนคร!AJ132</f>
        <v>2761803.8999999994</v>
      </c>
      <c r="N816" s="98"/>
      <c r="O816" s="98"/>
      <c r="P816" s="98"/>
      <c r="Q816" s="90">
        <f t="shared" si="29"/>
        <v>702275.65000000037</v>
      </c>
      <c r="R816" s="91">
        <f t="shared" si="30"/>
        <v>802.05592729798559</v>
      </c>
    </row>
    <row r="817" spans="1:18" ht="24.6" customHeight="1" x14ac:dyDescent="0.7">
      <c r="A817" s="97">
        <v>10</v>
      </c>
      <c r="B817" s="98" t="s">
        <v>47</v>
      </c>
      <c r="C817" s="98" t="s">
        <v>489</v>
      </c>
      <c r="D817" s="98" t="s">
        <v>124</v>
      </c>
      <c r="E817" s="98" t="s">
        <v>490</v>
      </c>
      <c r="F817" s="98" t="s">
        <v>166</v>
      </c>
      <c r="G817" s="98" t="s">
        <v>1190</v>
      </c>
      <c r="H817" s="99">
        <v>5001</v>
      </c>
      <c r="I817" s="97">
        <v>4</v>
      </c>
      <c r="J817" s="102">
        <f>สกลนคร!F133</f>
        <v>719820</v>
      </c>
      <c r="K817" s="101">
        <f>สกลนคร!AH133</f>
        <v>819363.92</v>
      </c>
      <c r="L817" s="102">
        <f>สกลนคร!AI133</f>
        <v>3331822.42</v>
      </c>
      <c r="M817" s="102">
        <f>สกลนคร!AJ133</f>
        <v>2615854.7400000002</v>
      </c>
      <c r="N817" s="98"/>
      <c r="O817" s="98"/>
      <c r="P817" s="98"/>
      <c r="Q817" s="90">
        <f t="shared" si="29"/>
        <v>715967.6799999997</v>
      </c>
      <c r="R817" s="91">
        <f t="shared" si="30"/>
        <v>666.23123775244949</v>
      </c>
    </row>
    <row r="818" spans="1:18" ht="24.6" customHeight="1" x14ac:dyDescent="0.7">
      <c r="A818" s="97">
        <v>11</v>
      </c>
      <c r="B818" s="98" t="s">
        <v>47</v>
      </c>
      <c r="C818" s="98" t="s">
        <v>489</v>
      </c>
      <c r="D818" s="98" t="s">
        <v>124</v>
      </c>
      <c r="E818" s="98" t="s">
        <v>490</v>
      </c>
      <c r="F818" s="98" t="s">
        <v>166</v>
      </c>
      <c r="G818" s="98" t="s">
        <v>1191</v>
      </c>
      <c r="H818" s="99">
        <v>6425</v>
      </c>
      <c r="I818" s="97">
        <v>5</v>
      </c>
      <c r="J818" s="102">
        <f>สกลนคร!F134</f>
        <v>829731.59</v>
      </c>
      <c r="K818" s="101">
        <f>สกลนคร!AH134</f>
        <v>888007.85</v>
      </c>
      <c r="L818" s="102">
        <f>สกลนคร!AI134</f>
        <v>3933771.41</v>
      </c>
      <c r="M818" s="102">
        <f>สกลนคร!AJ134</f>
        <v>2985943.13</v>
      </c>
      <c r="N818" s="98"/>
      <c r="O818" s="98"/>
      <c r="P818" s="98"/>
      <c r="Q818" s="90">
        <f t="shared" si="29"/>
        <v>947828.28000000026</v>
      </c>
      <c r="R818" s="91">
        <f t="shared" si="30"/>
        <v>612.26014163424122</v>
      </c>
    </row>
    <row r="819" spans="1:18" ht="24.6" customHeight="1" x14ac:dyDescent="0.7">
      <c r="A819" s="97">
        <v>12</v>
      </c>
      <c r="B819" s="98" t="s">
        <v>47</v>
      </c>
      <c r="C819" s="98" t="s">
        <v>489</v>
      </c>
      <c r="D819" s="98" t="s">
        <v>124</v>
      </c>
      <c r="E819" s="98" t="s">
        <v>490</v>
      </c>
      <c r="F819" s="98" t="s">
        <v>166</v>
      </c>
      <c r="G819" s="98" t="s">
        <v>1192</v>
      </c>
      <c r="H819" s="99">
        <v>844</v>
      </c>
      <c r="I819" s="97">
        <v>1</v>
      </c>
      <c r="J819" s="102">
        <f>สกลนคร!F135</f>
        <v>751087.33</v>
      </c>
      <c r="K819" s="101">
        <f>สกลนคร!AH135</f>
        <v>757369.58</v>
      </c>
      <c r="L819" s="102">
        <f>สกลนคร!AI135</f>
        <v>1693819.41</v>
      </c>
      <c r="M819" s="102">
        <f>สกลนคร!AJ135</f>
        <v>1179800.8800000001</v>
      </c>
      <c r="N819" s="98"/>
      <c r="O819" s="98"/>
      <c r="P819" s="98"/>
      <c r="Q819" s="90">
        <f t="shared" si="29"/>
        <v>514018.5299999998</v>
      </c>
      <c r="R819" s="91">
        <f t="shared" si="30"/>
        <v>2006.8950355450236</v>
      </c>
    </row>
    <row r="820" spans="1:18" s="109" customFormat="1" ht="24.6" customHeight="1" x14ac:dyDescent="0.7">
      <c r="A820" s="103">
        <v>11</v>
      </c>
      <c r="B820" s="104" t="s">
        <v>47</v>
      </c>
      <c r="C820" s="104"/>
      <c r="D820" s="104"/>
      <c r="E820" s="104" t="s">
        <v>63</v>
      </c>
      <c r="F820" s="104"/>
      <c r="G820" s="104" t="s">
        <v>492</v>
      </c>
      <c r="H820" s="110">
        <f>SUM(H808:H819)</f>
        <v>42460</v>
      </c>
      <c r="I820" s="103"/>
      <c r="J820" s="106">
        <f>SUM(J808:J819)</f>
        <v>8890348.7399999984</v>
      </c>
      <c r="K820" s="106">
        <f>SUM(K808:K819)</f>
        <v>9630120.4000000004</v>
      </c>
      <c r="L820" s="106">
        <f>SUM(L808:L819)</f>
        <v>36222008.560000002</v>
      </c>
      <c r="M820" s="106">
        <f>SUM(M808:M819)</f>
        <v>29354103.439999998</v>
      </c>
      <c r="N820" s="104">
        <v>11</v>
      </c>
      <c r="O820" s="104">
        <v>11</v>
      </c>
      <c r="P820" s="104">
        <f>N820-O820</f>
        <v>0</v>
      </c>
      <c r="Q820" s="107">
        <f t="shared" si="29"/>
        <v>6867905.1200000048</v>
      </c>
      <c r="R820" s="108">
        <f>L820/H820</f>
        <v>853.08545831370702</v>
      </c>
    </row>
    <row r="821" spans="1:18" ht="24.6" customHeight="1" x14ac:dyDescent="0.7">
      <c r="A821" s="97">
        <v>1</v>
      </c>
      <c r="B821" s="98" t="s">
        <v>47</v>
      </c>
      <c r="C821" s="98" t="s">
        <v>493</v>
      </c>
      <c r="D821" s="98" t="s">
        <v>140</v>
      </c>
      <c r="E821" s="98" t="s">
        <v>494</v>
      </c>
      <c r="F821" s="98" t="s">
        <v>196</v>
      </c>
      <c r="G821" s="98" t="s">
        <v>495</v>
      </c>
      <c r="H821" s="99"/>
      <c r="I821" s="97"/>
      <c r="J821" s="100"/>
      <c r="K821" s="101"/>
      <c r="L821" s="102"/>
      <c r="M821" s="102"/>
      <c r="N821" s="98"/>
      <c r="O821" s="98"/>
      <c r="P821" s="98"/>
    </row>
    <row r="822" spans="1:18" ht="24.6" customHeight="1" x14ac:dyDescent="0.7">
      <c r="A822" s="97">
        <v>2</v>
      </c>
      <c r="B822" s="98" t="s">
        <v>47</v>
      </c>
      <c r="C822" s="98" t="s">
        <v>493</v>
      </c>
      <c r="D822" s="98" t="s">
        <v>140</v>
      </c>
      <c r="E822" s="98" t="s">
        <v>494</v>
      </c>
      <c r="F822" s="98" t="s">
        <v>166</v>
      </c>
      <c r="G822" s="98" t="s">
        <v>1193</v>
      </c>
      <c r="H822" s="99">
        <v>8316</v>
      </c>
      <c r="I822" s="97">
        <v>5</v>
      </c>
      <c r="J822" s="102">
        <f>สกลนคร!F136</f>
        <v>1374917.35</v>
      </c>
      <c r="K822" s="101">
        <f>สกลนคร!AH136</f>
        <v>1477209.93</v>
      </c>
      <c r="L822" s="102">
        <f>สกลนคร!AI136</f>
        <v>8424806.2100000009</v>
      </c>
      <c r="M822" s="102">
        <f>สกลนคร!AJ136</f>
        <v>8096336.8399999989</v>
      </c>
      <c r="N822" s="98"/>
      <c r="O822" s="98"/>
      <c r="P822" s="98"/>
      <c r="Q822" s="90">
        <f t="shared" si="29"/>
        <v>328469.37000000197</v>
      </c>
      <c r="R822" s="91">
        <f t="shared" si="30"/>
        <v>1013.0839598364599</v>
      </c>
    </row>
    <row r="823" spans="1:18" ht="24.6" customHeight="1" x14ac:dyDescent="0.7">
      <c r="A823" s="97">
        <v>3</v>
      </c>
      <c r="B823" s="98" t="s">
        <v>47</v>
      </c>
      <c r="C823" s="98" t="s">
        <v>493</v>
      </c>
      <c r="D823" s="98" t="s">
        <v>140</v>
      </c>
      <c r="E823" s="98" t="s">
        <v>494</v>
      </c>
      <c r="F823" s="98" t="s">
        <v>166</v>
      </c>
      <c r="G823" s="98" t="s">
        <v>1194</v>
      </c>
      <c r="H823" s="99">
        <v>4905</v>
      </c>
      <c r="I823" s="97">
        <v>4</v>
      </c>
      <c r="J823" s="102">
        <f>สกลนคร!F137</f>
        <v>730353.68</v>
      </c>
      <c r="K823" s="101">
        <f>สกลนคร!AH137</f>
        <v>733049.3</v>
      </c>
      <c r="L823" s="102">
        <f>สกลนคร!AI137</f>
        <v>4065148.2</v>
      </c>
      <c r="M823" s="102">
        <f>สกลนคร!AJ137</f>
        <v>3707884.93</v>
      </c>
      <c r="N823" s="98"/>
      <c r="O823" s="98"/>
      <c r="P823" s="98"/>
      <c r="Q823" s="90">
        <f t="shared" si="29"/>
        <v>357263.27</v>
      </c>
      <c r="R823" s="91">
        <f t="shared" si="30"/>
        <v>828.77639143730892</v>
      </c>
    </row>
    <row r="824" spans="1:18" ht="24.6" customHeight="1" x14ac:dyDescent="0.7">
      <c r="A824" s="97">
        <v>4</v>
      </c>
      <c r="B824" s="98" t="s">
        <v>47</v>
      </c>
      <c r="C824" s="98" t="s">
        <v>493</v>
      </c>
      <c r="D824" s="98" t="s">
        <v>140</v>
      </c>
      <c r="E824" s="98" t="s">
        <v>494</v>
      </c>
      <c r="F824" s="98" t="s">
        <v>166</v>
      </c>
      <c r="G824" s="98" t="s">
        <v>1195</v>
      </c>
      <c r="H824" s="99">
        <v>4320</v>
      </c>
      <c r="I824" s="97">
        <v>3</v>
      </c>
      <c r="J824" s="102">
        <f>สกลนคร!F138</f>
        <v>594438.69999999995</v>
      </c>
      <c r="K824" s="101">
        <f>สกลนคร!AH138</f>
        <v>720639.27</v>
      </c>
      <c r="L824" s="102">
        <f>สกลนคร!AI138</f>
        <v>4610925.28</v>
      </c>
      <c r="M824" s="102">
        <f>สกลนคร!AJ138</f>
        <v>4286686.7299999995</v>
      </c>
      <c r="N824" s="98"/>
      <c r="O824" s="98"/>
      <c r="P824" s="98"/>
      <c r="Q824" s="90">
        <f t="shared" si="29"/>
        <v>324238.55000000075</v>
      </c>
      <c r="R824" s="91">
        <f t="shared" si="30"/>
        <v>1067.3438148148148</v>
      </c>
    </row>
    <row r="825" spans="1:18" ht="24.6" customHeight="1" x14ac:dyDescent="0.7">
      <c r="A825" s="97">
        <v>5</v>
      </c>
      <c r="B825" s="98" t="s">
        <v>47</v>
      </c>
      <c r="C825" s="98" t="s">
        <v>493</v>
      </c>
      <c r="D825" s="98" t="s">
        <v>140</v>
      </c>
      <c r="E825" s="98" t="s">
        <v>494</v>
      </c>
      <c r="F825" s="98" t="s">
        <v>166</v>
      </c>
      <c r="G825" s="98" t="s">
        <v>1196</v>
      </c>
      <c r="H825" s="99">
        <v>4626</v>
      </c>
      <c r="I825" s="97">
        <v>4</v>
      </c>
      <c r="J825" s="102">
        <f>สกลนคร!F139</f>
        <v>1117082.29</v>
      </c>
      <c r="K825" s="101">
        <f>สกลนคร!AH139</f>
        <v>1209455.27</v>
      </c>
      <c r="L825" s="102">
        <f>สกลนคร!AI139</f>
        <v>4400211.7699999996</v>
      </c>
      <c r="M825" s="102">
        <f>สกลนคร!AJ139</f>
        <v>4136385.9699999997</v>
      </c>
      <c r="N825" s="98"/>
      <c r="O825" s="98"/>
      <c r="P825" s="98"/>
      <c r="Q825" s="90">
        <f t="shared" si="29"/>
        <v>263825.79999999981</v>
      </c>
      <c r="R825" s="91">
        <f t="shared" si="30"/>
        <v>951.19147643752694</v>
      </c>
    </row>
    <row r="826" spans="1:18" ht="24.6" customHeight="1" x14ac:dyDescent="0.7">
      <c r="A826" s="97">
        <v>6</v>
      </c>
      <c r="B826" s="98" t="s">
        <v>47</v>
      </c>
      <c r="C826" s="98" t="s">
        <v>493</v>
      </c>
      <c r="D826" s="98" t="s">
        <v>140</v>
      </c>
      <c r="E826" s="98" t="s">
        <v>494</v>
      </c>
      <c r="F826" s="98" t="s">
        <v>166</v>
      </c>
      <c r="G826" s="98" t="s">
        <v>1197</v>
      </c>
      <c r="H826" s="99">
        <v>5198</v>
      </c>
      <c r="I826" s="97">
        <v>4</v>
      </c>
      <c r="J826" s="102">
        <f>สกลนคร!F140</f>
        <v>900861.76</v>
      </c>
      <c r="K826" s="101">
        <f>สกลนคร!AH140</f>
        <v>1041327.45</v>
      </c>
      <c r="L826" s="102">
        <f>สกลนคร!AI140</f>
        <v>4374076.07</v>
      </c>
      <c r="M826" s="102">
        <f>สกลนคร!AJ140</f>
        <v>3895615.51</v>
      </c>
      <c r="N826" s="98"/>
      <c r="O826" s="98"/>
      <c r="P826" s="98"/>
      <c r="Q826" s="90">
        <f t="shared" si="29"/>
        <v>478460.56000000052</v>
      </c>
      <c r="R826" s="91">
        <f t="shared" si="30"/>
        <v>841.4921258176222</v>
      </c>
    </row>
    <row r="827" spans="1:18" ht="24.6" customHeight="1" x14ac:dyDescent="0.7">
      <c r="A827" s="97">
        <v>7</v>
      </c>
      <c r="B827" s="98" t="s">
        <v>47</v>
      </c>
      <c r="C827" s="98" t="s">
        <v>493</v>
      </c>
      <c r="D827" s="98" t="s">
        <v>140</v>
      </c>
      <c r="E827" s="98" t="s">
        <v>494</v>
      </c>
      <c r="F827" s="98" t="s">
        <v>166</v>
      </c>
      <c r="G827" s="98" t="s">
        <v>1198</v>
      </c>
      <c r="H827" s="99">
        <v>3390</v>
      </c>
      <c r="I827" s="97">
        <v>3</v>
      </c>
      <c r="J827" s="102">
        <f>สกลนคร!F141</f>
        <v>879898.92</v>
      </c>
      <c r="K827" s="101">
        <f>สกลนคร!AH141</f>
        <v>875776.02</v>
      </c>
      <c r="L827" s="102">
        <f>สกลนคร!AI141</f>
        <v>3454473.8</v>
      </c>
      <c r="M827" s="102">
        <f>สกลนคร!AJ141</f>
        <v>3099663.3000000003</v>
      </c>
      <c r="N827" s="98"/>
      <c r="O827" s="98"/>
      <c r="P827" s="98"/>
      <c r="Q827" s="90">
        <f t="shared" si="29"/>
        <v>354810.49999999953</v>
      </c>
      <c r="R827" s="91">
        <f t="shared" si="30"/>
        <v>1019.018820058997</v>
      </c>
    </row>
    <row r="828" spans="1:18" ht="24.6" customHeight="1" x14ac:dyDescent="0.7">
      <c r="A828" s="97">
        <v>8</v>
      </c>
      <c r="B828" s="98" t="s">
        <v>47</v>
      </c>
      <c r="C828" s="98" t="s">
        <v>493</v>
      </c>
      <c r="D828" s="98" t="s">
        <v>140</v>
      </c>
      <c r="E828" s="98" t="s">
        <v>494</v>
      </c>
      <c r="F828" s="98" t="s">
        <v>166</v>
      </c>
      <c r="G828" s="98" t="s">
        <v>1199</v>
      </c>
      <c r="H828" s="99">
        <v>6479</v>
      </c>
      <c r="I828" s="97">
        <v>5</v>
      </c>
      <c r="J828" s="102">
        <f>สกลนคร!F142</f>
        <v>1170999.17</v>
      </c>
      <c r="K828" s="101">
        <f>สกลนคร!AH142</f>
        <v>1070312.1599999999</v>
      </c>
      <c r="L828" s="102">
        <f>สกลนคร!AI142</f>
        <v>5047555.59</v>
      </c>
      <c r="M828" s="102">
        <f>สกลนคร!AJ142</f>
        <v>4474811.1800000006</v>
      </c>
      <c r="N828" s="98"/>
      <c r="O828" s="98"/>
      <c r="P828" s="98"/>
      <c r="Q828" s="90">
        <f t="shared" si="29"/>
        <v>572744.40999999922</v>
      </c>
      <c r="R828" s="91">
        <f t="shared" si="30"/>
        <v>779.06398981324276</v>
      </c>
    </row>
    <row r="829" spans="1:18" ht="24.6" customHeight="1" x14ac:dyDescent="0.7">
      <c r="A829" s="97">
        <v>9</v>
      </c>
      <c r="B829" s="98" t="s">
        <v>47</v>
      </c>
      <c r="C829" s="98" t="s">
        <v>493</v>
      </c>
      <c r="D829" s="98" t="s">
        <v>140</v>
      </c>
      <c r="E829" s="98" t="s">
        <v>494</v>
      </c>
      <c r="F829" s="98" t="s">
        <v>166</v>
      </c>
      <c r="G829" s="98" t="s">
        <v>1200</v>
      </c>
      <c r="H829" s="99">
        <v>4187</v>
      </c>
      <c r="I829" s="97">
        <v>3</v>
      </c>
      <c r="J829" s="102">
        <f>สกลนคร!F143</f>
        <v>560007.62</v>
      </c>
      <c r="K829" s="101">
        <f>สกลนคร!AH143</f>
        <v>366316.99000000005</v>
      </c>
      <c r="L829" s="102">
        <f>สกลนคร!AI143</f>
        <v>5680794.2799999993</v>
      </c>
      <c r="M829" s="102">
        <f>สกลนคร!AJ143</f>
        <v>5545715.0900000008</v>
      </c>
      <c r="N829" s="98"/>
      <c r="O829" s="98"/>
      <c r="P829" s="98"/>
      <c r="Q829" s="90">
        <f t="shared" si="29"/>
        <v>135079.18999999855</v>
      </c>
      <c r="R829" s="91">
        <f t="shared" si="30"/>
        <v>1356.7695915930258</v>
      </c>
    </row>
    <row r="830" spans="1:18" ht="24.6" customHeight="1" x14ac:dyDescent="0.7">
      <c r="A830" s="97">
        <v>10</v>
      </c>
      <c r="B830" s="98" t="s">
        <v>47</v>
      </c>
      <c r="C830" s="98" t="s">
        <v>493</v>
      </c>
      <c r="D830" s="98" t="s">
        <v>140</v>
      </c>
      <c r="E830" s="98" t="s">
        <v>494</v>
      </c>
      <c r="F830" s="98" t="s">
        <v>166</v>
      </c>
      <c r="G830" s="98" t="s">
        <v>1201</v>
      </c>
      <c r="H830" s="99">
        <v>3100</v>
      </c>
      <c r="I830" s="97">
        <v>3</v>
      </c>
      <c r="J830" s="102">
        <f>สกลนคร!F144</f>
        <v>411333.88</v>
      </c>
      <c r="K830" s="101">
        <f>สกลนคร!AH144</f>
        <v>510891.39</v>
      </c>
      <c r="L830" s="102">
        <f>สกลนคร!AI144</f>
        <v>4390292.04</v>
      </c>
      <c r="M830" s="102">
        <f>สกลนคร!AJ144</f>
        <v>3937186.99</v>
      </c>
      <c r="N830" s="98"/>
      <c r="O830" s="98"/>
      <c r="P830" s="98"/>
      <c r="Q830" s="90">
        <f t="shared" si="29"/>
        <v>453105.04999999981</v>
      </c>
      <c r="R830" s="91">
        <f t="shared" si="30"/>
        <v>1416.2232387096774</v>
      </c>
    </row>
    <row r="831" spans="1:18" ht="24.6" customHeight="1" x14ac:dyDescent="0.7">
      <c r="A831" s="97">
        <v>11</v>
      </c>
      <c r="B831" s="98" t="s">
        <v>47</v>
      </c>
      <c r="C831" s="98" t="s">
        <v>493</v>
      </c>
      <c r="D831" s="98" t="s">
        <v>140</v>
      </c>
      <c r="E831" s="98" t="s">
        <v>494</v>
      </c>
      <c r="F831" s="98" t="s">
        <v>166</v>
      </c>
      <c r="G831" s="98" t="s">
        <v>1202</v>
      </c>
      <c r="H831" s="99">
        <v>4991</v>
      </c>
      <c r="I831" s="97">
        <v>4</v>
      </c>
      <c r="J831" s="102">
        <f>สกลนคร!F145</f>
        <v>1495132.31</v>
      </c>
      <c r="K831" s="101">
        <f>สกลนคร!AH145</f>
        <v>1670210.7</v>
      </c>
      <c r="L831" s="102">
        <f>สกลนคร!AI145</f>
        <v>6737751.7699999996</v>
      </c>
      <c r="M831" s="102">
        <f>สกลนคร!AJ145</f>
        <v>6050796.6799999997</v>
      </c>
      <c r="N831" s="98"/>
      <c r="O831" s="98"/>
      <c r="P831" s="98"/>
      <c r="Q831" s="90">
        <f t="shared" si="29"/>
        <v>686955.08999999985</v>
      </c>
      <c r="R831" s="91">
        <f t="shared" si="30"/>
        <v>1349.980318573432</v>
      </c>
    </row>
    <row r="832" spans="1:18" ht="24.6" customHeight="1" x14ac:dyDescent="0.7">
      <c r="A832" s="97">
        <v>12</v>
      </c>
      <c r="B832" s="98" t="s">
        <v>47</v>
      </c>
      <c r="C832" s="98" t="s">
        <v>493</v>
      </c>
      <c r="D832" s="98" t="s">
        <v>140</v>
      </c>
      <c r="E832" s="98" t="s">
        <v>494</v>
      </c>
      <c r="F832" s="98" t="s">
        <v>166</v>
      </c>
      <c r="G832" s="98" t="s">
        <v>1203</v>
      </c>
      <c r="H832" s="99">
        <v>4769</v>
      </c>
      <c r="I832" s="97">
        <v>4</v>
      </c>
      <c r="J832" s="102">
        <f>สกลนคร!F146</f>
        <v>639060.43999999994</v>
      </c>
      <c r="K832" s="101">
        <f>สกลนคร!AH146</f>
        <v>711371.32</v>
      </c>
      <c r="L832" s="102">
        <f>สกลนคร!AI146</f>
        <v>6025464.1099999994</v>
      </c>
      <c r="M832" s="102">
        <f>สกลนคร!AJ146</f>
        <v>5907270.1900000004</v>
      </c>
      <c r="N832" s="98"/>
      <c r="O832" s="98"/>
      <c r="P832" s="98"/>
      <c r="Q832" s="90">
        <f t="shared" si="29"/>
        <v>118193.91999999899</v>
      </c>
      <c r="R832" s="91">
        <f t="shared" si="30"/>
        <v>1263.4649003984061</v>
      </c>
    </row>
    <row r="833" spans="1:18" ht="24.6" customHeight="1" x14ac:dyDescent="0.7">
      <c r="A833" s="97">
        <v>13</v>
      </c>
      <c r="B833" s="98" t="s">
        <v>47</v>
      </c>
      <c r="C833" s="98" t="s">
        <v>493</v>
      </c>
      <c r="D833" s="98" t="s">
        <v>140</v>
      </c>
      <c r="E833" s="98" t="s">
        <v>494</v>
      </c>
      <c r="F833" s="98" t="s">
        <v>166</v>
      </c>
      <c r="G833" s="98" t="s">
        <v>1204</v>
      </c>
      <c r="H833" s="99">
        <v>6957</v>
      </c>
      <c r="I833" s="97">
        <v>5</v>
      </c>
      <c r="J833" s="102">
        <f>สกลนคร!F147</f>
        <v>1377893.35</v>
      </c>
      <c r="K833" s="101">
        <f>สกลนคร!AH147</f>
        <v>1615711.5400000003</v>
      </c>
      <c r="L833" s="102">
        <f>สกลนคร!AI147</f>
        <v>7046376.1300000008</v>
      </c>
      <c r="M833" s="102">
        <f>สกลนคร!AJ147</f>
        <v>7056536.3900000006</v>
      </c>
      <c r="N833" s="98"/>
      <c r="O833" s="98"/>
      <c r="P833" s="98"/>
      <c r="Q833" s="90">
        <f t="shared" si="29"/>
        <v>-10160.259999999776</v>
      </c>
      <c r="R833" s="91">
        <f t="shared" si="30"/>
        <v>1012.8469354606872</v>
      </c>
    </row>
    <row r="834" spans="1:18" ht="24.6" customHeight="1" x14ac:dyDescent="0.7">
      <c r="A834" s="97">
        <v>14</v>
      </c>
      <c r="B834" s="98" t="s">
        <v>47</v>
      </c>
      <c r="C834" s="98" t="s">
        <v>493</v>
      </c>
      <c r="D834" s="98" t="s">
        <v>140</v>
      </c>
      <c r="E834" s="98" t="s">
        <v>494</v>
      </c>
      <c r="F834" s="98" t="s">
        <v>166</v>
      </c>
      <c r="G834" s="98" t="s">
        <v>1205</v>
      </c>
      <c r="H834" s="99">
        <v>5065</v>
      </c>
      <c r="I834" s="97">
        <v>4</v>
      </c>
      <c r="J834" s="102">
        <f>สกลนคร!F148</f>
        <v>1115132.6100000001</v>
      </c>
      <c r="K834" s="101">
        <f>สกลนคร!AH148</f>
        <v>1128146.8600000001</v>
      </c>
      <c r="L834" s="102">
        <f>สกลนคร!AI148</f>
        <v>5066293.67</v>
      </c>
      <c r="M834" s="102">
        <f>สกลนคร!AJ148</f>
        <v>4920405.51</v>
      </c>
      <c r="N834" s="98"/>
      <c r="O834" s="98"/>
      <c r="P834" s="98"/>
      <c r="Q834" s="90">
        <f t="shared" si="29"/>
        <v>145888.16000000015</v>
      </c>
      <c r="R834" s="91">
        <f t="shared" si="30"/>
        <v>1000.2554136229022</v>
      </c>
    </row>
    <row r="835" spans="1:18" ht="24.6" customHeight="1" x14ac:dyDescent="0.7">
      <c r="A835" s="97">
        <v>15</v>
      </c>
      <c r="B835" s="98" t="s">
        <v>47</v>
      </c>
      <c r="C835" s="98" t="s">
        <v>493</v>
      </c>
      <c r="D835" s="98" t="s">
        <v>140</v>
      </c>
      <c r="E835" s="98" t="s">
        <v>494</v>
      </c>
      <c r="F835" s="98" t="s">
        <v>166</v>
      </c>
      <c r="G835" s="98" t="s">
        <v>1206</v>
      </c>
      <c r="H835" s="99">
        <v>2312</v>
      </c>
      <c r="I835" s="97">
        <v>2</v>
      </c>
      <c r="J835" s="102">
        <f>สกลนคร!F149</f>
        <v>395826.84</v>
      </c>
      <c r="K835" s="101">
        <f>สกลนคร!AH149</f>
        <v>435516.81000000006</v>
      </c>
      <c r="L835" s="102">
        <f>สกลนคร!AI149</f>
        <v>3145920.25</v>
      </c>
      <c r="M835" s="102">
        <f>สกลนคร!AJ149</f>
        <v>2990447.23</v>
      </c>
      <c r="N835" s="98"/>
      <c r="O835" s="98"/>
      <c r="P835" s="98"/>
      <c r="Q835" s="90">
        <f t="shared" si="29"/>
        <v>155473.02000000002</v>
      </c>
      <c r="R835" s="91">
        <f t="shared" si="30"/>
        <v>1360.6921496539792</v>
      </c>
    </row>
    <row r="836" spans="1:18" ht="24.6" customHeight="1" x14ac:dyDescent="0.7">
      <c r="A836" s="97">
        <v>16</v>
      </c>
      <c r="B836" s="98" t="s">
        <v>47</v>
      </c>
      <c r="C836" s="98" t="s">
        <v>493</v>
      </c>
      <c r="D836" s="98" t="s">
        <v>140</v>
      </c>
      <c r="E836" s="98" t="s">
        <v>494</v>
      </c>
      <c r="F836" s="98" t="s">
        <v>166</v>
      </c>
      <c r="G836" s="98" t="s">
        <v>1207</v>
      </c>
      <c r="H836" s="99">
        <v>1928</v>
      </c>
      <c r="I836" s="97">
        <v>2</v>
      </c>
      <c r="J836" s="102">
        <f>สกลนคร!F150</f>
        <v>582669.67000000004</v>
      </c>
      <c r="K836" s="101">
        <f>สกลนคร!AH150</f>
        <v>620555.47</v>
      </c>
      <c r="L836" s="102">
        <f>สกลนคร!AI150</f>
        <v>3072946.46</v>
      </c>
      <c r="M836" s="102">
        <f>สกลนคร!AJ150</f>
        <v>3193078.96</v>
      </c>
      <c r="N836" s="98"/>
      <c r="O836" s="98"/>
      <c r="P836" s="98"/>
      <c r="Q836" s="90">
        <f t="shared" si="29"/>
        <v>-120132.5</v>
      </c>
      <c r="R836" s="91">
        <f t="shared" si="30"/>
        <v>1593.8518983402489</v>
      </c>
    </row>
    <row r="837" spans="1:18" ht="24.6" customHeight="1" x14ac:dyDescent="0.7">
      <c r="A837" s="97">
        <v>17</v>
      </c>
      <c r="B837" s="98" t="s">
        <v>47</v>
      </c>
      <c r="C837" s="98" t="s">
        <v>493</v>
      </c>
      <c r="D837" s="98" t="s">
        <v>140</v>
      </c>
      <c r="E837" s="98" t="s">
        <v>494</v>
      </c>
      <c r="F837" s="98" t="s">
        <v>166</v>
      </c>
      <c r="G837" s="98" t="s">
        <v>1208</v>
      </c>
      <c r="H837" s="99">
        <v>1590</v>
      </c>
      <c r="I837" s="97">
        <v>2</v>
      </c>
      <c r="J837" s="102">
        <f>สกลนคร!F151</f>
        <v>239675.72</v>
      </c>
      <c r="K837" s="101">
        <f>สกลนคร!AH151</f>
        <v>277722.66000000003</v>
      </c>
      <c r="L837" s="102">
        <f>สกลนคร!AI151</f>
        <v>3701377.2</v>
      </c>
      <c r="M837" s="102">
        <f>สกลนคร!AJ151</f>
        <v>3625813.9599999995</v>
      </c>
      <c r="N837" s="98"/>
      <c r="O837" s="98"/>
      <c r="P837" s="98"/>
      <c r="Q837" s="90">
        <f t="shared" si="29"/>
        <v>75563.240000000689</v>
      </c>
      <c r="R837" s="91">
        <f t="shared" si="30"/>
        <v>2327.9101886792455</v>
      </c>
    </row>
    <row r="838" spans="1:18" ht="24.6" customHeight="1" x14ac:dyDescent="0.7">
      <c r="A838" s="97">
        <v>18</v>
      </c>
      <c r="B838" s="98" t="s">
        <v>47</v>
      </c>
      <c r="C838" s="98" t="s">
        <v>493</v>
      </c>
      <c r="D838" s="98" t="s">
        <v>140</v>
      </c>
      <c r="E838" s="98" t="s">
        <v>494</v>
      </c>
      <c r="F838" s="98" t="s">
        <v>166</v>
      </c>
      <c r="G838" s="98" t="s">
        <v>1209</v>
      </c>
      <c r="H838" s="99">
        <v>1695</v>
      </c>
      <c r="I838" s="97">
        <v>2</v>
      </c>
      <c r="J838" s="102">
        <f>สกลนคร!F152</f>
        <v>401828.18</v>
      </c>
      <c r="K838" s="101">
        <f>สกลนคร!AH152</f>
        <v>417313.95999999996</v>
      </c>
      <c r="L838" s="102">
        <f>สกลนคร!AI152</f>
        <v>3251776</v>
      </c>
      <c r="M838" s="102">
        <f>สกลนคร!AJ152</f>
        <v>3056386.98</v>
      </c>
      <c r="N838" s="98"/>
      <c r="O838" s="98"/>
      <c r="P838" s="98"/>
      <c r="Q838" s="90">
        <f t="shared" ref="Q838:Q901" si="31">L838-M838</f>
        <v>195389.02000000002</v>
      </c>
      <c r="R838" s="91">
        <f t="shared" ref="R838:R901" si="32">L838/H838</f>
        <v>1918.4519174041297</v>
      </c>
    </row>
    <row r="839" spans="1:18" ht="24.6" customHeight="1" x14ac:dyDescent="0.7">
      <c r="A839" s="97">
        <v>19</v>
      </c>
      <c r="B839" s="98" t="s">
        <v>47</v>
      </c>
      <c r="C839" s="98" t="s">
        <v>493</v>
      </c>
      <c r="D839" s="98" t="s">
        <v>140</v>
      </c>
      <c r="E839" s="98" t="s">
        <v>494</v>
      </c>
      <c r="F839" s="98" t="s">
        <v>166</v>
      </c>
      <c r="G839" s="98" t="s">
        <v>1210</v>
      </c>
      <c r="H839" s="99">
        <v>4100</v>
      </c>
      <c r="I839" s="97">
        <v>3</v>
      </c>
      <c r="J839" s="102">
        <f>สกลนคร!F153</f>
        <v>602359.53</v>
      </c>
      <c r="K839" s="101">
        <f>สกลนคร!AH153</f>
        <v>824875.4</v>
      </c>
      <c r="L839" s="102">
        <f>สกลนคร!AI153</f>
        <v>5706354.25</v>
      </c>
      <c r="M839" s="102">
        <f>สกลนคร!AJ153</f>
        <v>5028089.6999999993</v>
      </c>
      <c r="N839" s="98"/>
      <c r="O839" s="98"/>
      <c r="P839" s="98"/>
      <c r="Q839" s="90">
        <f t="shared" si="31"/>
        <v>678264.55000000075</v>
      </c>
      <c r="R839" s="91">
        <f t="shared" si="32"/>
        <v>1391.7937195121951</v>
      </c>
    </row>
    <row r="840" spans="1:18" ht="24.6" customHeight="1" x14ac:dyDescent="0.7">
      <c r="A840" s="97">
        <v>20</v>
      </c>
      <c r="B840" s="98" t="s">
        <v>47</v>
      </c>
      <c r="C840" s="98" t="s">
        <v>493</v>
      </c>
      <c r="D840" s="98" t="s">
        <v>140</v>
      </c>
      <c r="E840" s="98" t="s">
        <v>494</v>
      </c>
      <c r="F840" s="98" t="s">
        <v>166</v>
      </c>
      <c r="G840" s="98" t="s">
        <v>1211</v>
      </c>
      <c r="H840" s="99">
        <v>5998</v>
      </c>
      <c r="I840" s="97">
        <v>4</v>
      </c>
      <c r="J840" s="102">
        <f>สกลนคร!F154</f>
        <v>1196745.19</v>
      </c>
      <c r="K840" s="101">
        <f>สกลนคร!AH154</f>
        <v>1212973.73</v>
      </c>
      <c r="L840" s="102">
        <f>สกลนคร!AI154</f>
        <v>4647040.5199999996</v>
      </c>
      <c r="M840" s="102">
        <f>สกลนคร!AJ154</f>
        <v>4476369.9399999995</v>
      </c>
      <c r="N840" s="98"/>
      <c r="O840" s="98"/>
      <c r="P840" s="98"/>
      <c r="Q840" s="90">
        <f t="shared" si="31"/>
        <v>170670.58000000007</v>
      </c>
      <c r="R840" s="91">
        <f t="shared" si="32"/>
        <v>774.76500833611192</v>
      </c>
    </row>
    <row r="841" spans="1:18" ht="24.6" customHeight="1" x14ac:dyDescent="0.7">
      <c r="A841" s="97">
        <v>21</v>
      </c>
      <c r="B841" s="98" t="s">
        <v>47</v>
      </c>
      <c r="C841" s="98" t="s">
        <v>493</v>
      </c>
      <c r="D841" s="98" t="s">
        <v>140</v>
      </c>
      <c r="E841" s="98" t="s">
        <v>494</v>
      </c>
      <c r="F841" s="98" t="s">
        <v>166</v>
      </c>
      <c r="G841" s="98" t="s">
        <v>1212</v>
      </c>
      <c r="H841" s="99">
        <v>3313</v>
      </c>
      <c r="I841" s="97">
        <v>3</v>
      </c>
      <c r="J841" s="102">
        <f>สกลนคร!F155</f>
        <v>755307.22</v>
      </c>
      <c r="K841" s="101">
        <f>สกลนคร!AH155</f>
        <v>903179.08</v>
      </c>
      <c r="L841" s="102">
        <f>สกลนคร!AI155</f>
        <v>3574824.49</v>
      </c>
      <c r="M841" s="102">
        <f>สกลนคร!AJ155</f>
        <v>3299359.8699999996</v>
      </c>
      <c r="N841" s="98"/>
      <c r="O841" s="98"/>
      <c r="P841" s="98"/>
      <c r="Q841" s="90">
        <f t="shared" si="31"/>
        <v>275464.62000000058</v>
      </c>
      <c r="R841" s="91">
        <f t="shared" si="32"/>
        <v>1079.0294265016603</v>
      </c>
    </row>
    <row r="842" spans="1:18" s="109" customFormat="1" ht="24.6" customHeight="1" x14ac:dyDescent="0.7">
      <c r="A842" s="103">
        <v>12</v>
      </c>
      <c r="B842" s="104" t="s">
        <v>47</v>
      </c>
      <c r="C842" s="104"/>
      <c r="D842" s="104"/>
      <c r="E842" s="104" t="s">
        <v>63</v>
      </c>
      <c r="F842" s="104"/>
      <c r="G842" s="104" t="s">
        <v>496</v>
      </c>
      <c r="H842" s="110">
        <f>SUM(H821:H841)</f>
        <v>87239</v>
      </c>
      <c r="I842" s="103"/>
      <c r="J842" s="106">
        <f>SUM(J821:J841)</f>
        <v>16541524.429999998</v>
      </c>
      <c r="K842" s="106">
        <f>SUM(K821:K841)</f>
        <v>17822555.309999999</v>
      </c>
      <c r="L842" s="106">
        <f>SUM(L821:L841)</f>
        <v>96424408.089999989</v>
      </c>
      <c r="M842" s="106">
        <f>SUM(M821:M841)</f>
        <v>90784841.949999988</v>
      </c>
      <c r="N842" s="104">
        <v>20</v>
      </c>
      <c r="O842" s="104">
        <v>20</v>
      </c>
      <c r="P842" s="104">
        <f>N842-O842</f>
        <v>0</v>
      </c>
      <c r="Q842" s="107">
        <f t="shared" si="31"/>
        <v>5639566.1400000006</v>
      </c>
      <c r="R842" s="108">
        <f>L842/H842</f>
        <v>1105.290157956877</v>
      </c>
    </row>
    <row r="843" spans="1:18" ht="24.6" customHeight="1" x14ac:dyDescent="0.7">
      <c r="A843" s="97">
        <v>1</v>
      </c>
      <c r="B843" s="98" t="s">
        <v>47</v>
      </c>
      <c r="C843" s="98" t="s">
        <v>497</v>
      </c>
      <c r="D843" s="98" t="s">
        <v>128</v>
      </c>
      <c r="E843" s="98" t="s">
        <v>498</v>
      </c>
      <c r="F843" s="98" t="s">
        <v>196</v>
      </c>
      <c r="G843" s="98" t="s">
        <v>499</v>
      </c>
      <c r="H843" s="99"/>
      <c r="I843" s="97"/>
      <c r="J843" s="100"/>
      <c r="K843" s="101"/>
      <c r="L843" s="102"/>
      <c r="M843" s="102"/>
      <c r="N843" s="98"/>
      <c r="O843" s="98"/>
      <c r="P843" s="98"/>
    </row>
    <row r="844" spans="1:18" ht="24.6" customHeight="1" x14ac:dyDescent="0.7">
      <c r="A844" s="97">
        <v>2</v>
      </c>
      <c r="B844" s="98" t="s">
        <v>47</v>
      </c>
      <c r="C844" s="98" t="s">
        <v>497</v>
      </c>
      <c r="D844" s="98" t="s">
        <v>128</v>
      </c>
      <c r="E844" s="98" t="s">
        <v>498</v>
      </c>
      <c r="F844" s="98" t="s">
        <v>166</v>
      </c>
      <c r="G844" s="98" t="s">
        <v>1213</v>
      </c>
      <c r="H844" s="99">
        <v>3848</v>
      </c>
      <c r="I844" s="97">
        <v>3</v>
      </c>
      <c r="J844" s="102">
        <f>สกลนคร!F156</f>
        <v>876782.6</v>
      </c>
      <c r="K844" s="101">
        <f>สกลนคร!AH156</f>
        <v>952402.83</v>
      </c>
      <c r="L844" s="102">
        <f>สกลนคร!AI156</f>
        <v>4237010.6899999995</v>
      </c>
      <c r="M844" s="102">
        <f>สกลนคร!AJ156</f>
        <v>3513483.63</v>
      </c>
      <c r="N844" s="98"/>
      <c r="O844" s="98"/>
      <c r="P844" s="98"/>
      <c r="Q844" s="90">
        <f t="shared" si="31"/>
        <v>723527.05999999959</v>
      </c>
      <c r="R844" s="91">
        <f t="shared" si="32"/>
        <v>1101.0942541580041</v>
      </c>
    </row>
    <row r="845" spans="1:18" ht="24.6" customHeight="1" x14ac:dyDescent="0.7">
      <c r="A845" s="97">
        <v>3</v>
      </c>
      <c r="B845" s="98" t="s">
        <v>47</v>
      </c>
      <c r="C845" s="98" t="s">
        <v>497</v>
      </c>
      <c r="D845" s="98" t="s">
        <v>128</v>
      </c>
      <c r="E845" s="98" t="s">
        <v>498</v>
      </c>
      <c r="F845" s="98" t="s">
        <v>166</v>
      </c>
      <c r="G845" s="98" t="s">
        <v>1214</v>
      </c>
      <c r="H845" s="99">
        <v>4286</v>
      </c>
      <c r="I845" s="97">
        <v>3</v>
      </c>
      <c r="J845" s="102">
        <f>สกลนคร!F157</f>
        <v>582542.77</v>
      </c>
      <c r="K845" s="101">
        <f>สกลนคร!AH157</f>
        <v>612635.36</v>
      </c>
      <c r="L845" s="102">
        <f>สกลนคร!AI157</f>
        <v>2677077.9900000002</v>
      </c>
      <c r="M845" s="102">
        <f>สกลนคร!AJ157</f>
        <v>2031166.66</v>
      </c>
      <c r="N845" s="98"/>
      <c r="O845" s="98"/>
      <c r="P845" s="98"/>
      <c r="Q845" s="90">
        <f t="shared" si="31"/>
        <v>645911.33000000031</v>
      </c>
      <c r="R845" s="91">
        <f t="shared" si="32"/>
        <v>624.60989034064403</v>
      </c>
    </row>
    <row r="846" spans="1:18" ht="24.6" customHeight="1" x14ac:dyDescent="0.7">
      <c r="A846" s="97">
        <v>4</v>
      </c>
      <c r="B846" s="98" t="s">
        <v>47</v>
      </c>
      <c r="C846" s="98" t="s">
        <v>497</v>
      </c>
      <c r="D846" s="98" t="s">
        <v>128</v>
      </c>
      <c r="E846" s="98" t="s">
        <v>498</v>
      </c>
      <c r="F846" s="98" t="s">
        <v>166</v>
      </c>
      <c r="G846" s="98" t="s">
        <v>1215</v>
      </c>
      <c r="H846" s="99">
        <v>5191</v>
      </c>
      <c r="I846" s="97">
        <v>4</v>
      </c>
      <c r="J846" s="102">
        <f>สกลนคร!F158</f>
        <v>560754.04</v>
      </c>
      <c r="K846" s="101">
        <f>สกลนคร!AH158</f>
        <v>684316.95000000007</v>
      </c>
      <c r="L846" s="102">
        <f>สกลนคร!AI158</f>
        <v>3407747.66</v>
      </c>
      <c r="M846" s="102">
        <f>สกลนคร!AJ158</f>
        <v>2870077.1799999997</v>
      </c>
      <c r="N846" s="98"/>
      <c r="O846" s="98"/>
      <c r="P846" s="98"/>
      <c r="Q846" s="90">
        <f t="shared" si="31"/>
        <v>537670.48000000045</v>
      </c>
      <c r="R846" s="91">
        <f t="shared" si="32"/>
        <v>656.47229050279327</v>
      </c>
    </row>
    <row r="847" spans="1:18" ht="24.6" customHeight="1" x14ac:dyDescent="0.7">
      <c r="A847" s="97">
        <v>5</v>
      </c>
      <c r="B847" s="98" t="s">
        <v>47</v>
      </c>
      <c r="C847" s="98" t="s">
        <v>497</v>
      </c>
      <c r="D847" s="98" t="s">
        <v>128</v>
      </c>
      <c r="E847" s="98" t="s">
        <v>498</v>
      </c>
      <c r="F847" s="98" t="s">
        <v>166</v>
      </c>
      <c r="G847" s="98" t="s">
        <v>1216</v>
      </c>
      <c r="H847" s="99">
        <v>5463</v>
      </c>
      <c r="I847" s="97">
        <v>4</v>
      </c>
      <c r="J847" s="102">
        <f>สกลนคร!F159</f>
        <v>409203.76</v>
      </c>
      <c r="K847" s="101">
        <f>สกลนคร!AH159</f>
        <v>535250.86</v>
      </c>
      <c r="L847" s="102">
        <f>สกลนคร!AI159</f>
        <v>3077077.98</v>
      </c>
      <c r="M847" s="102">
        <f>สกลนคร!AJ159</f>
        <v>2735848.0100000002</v>
      </c>
      <c r="N847" s="98"/>
      <c r="O847" s="98"/>
      <c r="P847" s="98"/>
      <c r="Q847" s="90">
        <f t="shared" si="31"/>
        <v>341229.96999999974</v>
      </c>
      <c r="R847" s="91">
        <f t="shared" si="32"/>
        <v>563.25791323448652</v>
      </c>
    </row>
    <row r="848" spans="1:18" s="109" customFormat="1" ht="24.6" customHeight="1" x14ac:dyDescent="0.7">
      <c r="A848" s="103">
        <v>13</v>
      </c>
      <c r="B848" s="104" t="s">
        <v>47</v>
      </c>
      <c r="C848" s="104"/>
      <c r="D848" s="104"/>
      <c r="E848" s="104" t="s">
        <v>63</v>
      </c>
      <c r="F848" s="104"/>
      <c r="G848" s="104" t="s">
        <v>500</v>
      </c>
      <c r="H848" s="110">
        <f>SUM(H844:H847)</f>
        <v>18788</v>
      </c>
      <c r="I848" s="103"/>
      <c r="J848" s="106">
        <f>SUM(J843:J847)</f>
        <v>2429283.17</v>
      </c>
      <c r="K848" s="106">
        <f>SUM(K843:K847)</f>
        <v>2784606</v>
      </c>
      <c r="L848" s="106">
        <f>SUM(L843:L847)</f>
        <v>13398914.32</v>
      </c>
      <c r="M848" s="106">
        <f>SUM(M843:M847)</f>
        <v>11150575.479999999</v>
      </c>
      <c r="N848" s="104">
        <v>4</v>
      </c>
      <c r="O848" s="104">
        <v>4</v>
      </c>
      <c r="P848" s="104">
        <f>N848-O848</f>
        <v>0</v>
      </c>
      <c r="Q848" s="107">
        <f t="shared" si="31"/>
        <v>2248338.8400000017</v>
      </c>
      <c r="R848" s="108">
        <f>L848/H848</f>
        <v>713.16341920374714</v>
      </c>
    </row>
    <row r="849" spans="1:18" ht="24.6" customHeight="1" x14ac:dyDescent="0.7">
      <c r="A849" s="97">
        <v>1</v>
      </c>
      <c r="B849" s="98" t="s">
        <v>47</v>
      </c>
      <c r="C849" s="98" t="s">
        <v>501</v>
      </c>
      <c r="D849" s="98" t="s">
        <v>131</v>
      </c>
      <c r="E849" s="98" t="s">
        <v>502</v>
      </c>
      <c r="F849" s="98" t="s">
        <v>196</v>
      </c>
      <c r="G849" s="98" t="s">
        <v>503</v>
      </c>
      <c r="H849" s="99"/>
      <c r="I849" s="97"/>
      <c r="J849" s="100"/>
      <c r="K849" s="101"/>
      <c r="L849" s="102"/>
      <c r="M849" s="102"/>
      <c r="N849" s="98"/>
      <c r="O849" s="98"/>
      <c r="P849" s="98"/>
    </row>
    <row r="850" spans="1:18" ht="24.6" customHeight="1" x14ac:dyDescent="0.7">
      <c r="A850" s="97">
        <v>2</v>
      </c>
      <c r="B850" s="98" t="s">
        <v>47</v>
      </c>
      <c r="C850" s="98" t="s">
        <v>501</v>
      </c>
      <c r="D850" s="98" t="s">
        <v>131</v>
      </c>
      <c r="E850" s="98" t="s">
        <v>502</v>
      </c>
      <c r="F850" s="98" t="s">
        <v>166</v>
      </c>
      <c r="G850" s="98" t="s">
        <v>1217</v>
      </c>
      <c r="H850" s="99">
        <v>2108</v>
      </c>
      <c r="I850" s="97">
        <v>2</v>
      </c>
      <c r="J850" s="102">
        <f>สกลนคร!F160</f>
        <v>421579.58</v>
      </c>
      <c r="K850" s="101">
        <f>สกลนคร!AH160</f>
        <v>455831.88</v>
      </c>
      <c r="L850" s="102">
        <f>สกลนคร!AI160</f>
        <v>2839156.25</v>
      </c>
      <c r="M850" s="102">
        <f>สกลนคร!AJ160</f>
        <v>1975291.69</v>
      </c>
      <c r="N850" s="98"/>
      <c r="O850" s="98"/>
      <c r="P850" s="98"/>
      <c r="Q850" s="90">
        <f t="shared" si="31"/>
        <v>863864.56</v>
      </c>
      <c r="R850" s="91">
        <f t="shared" si="32"/>
        <v>1346.848315939279</v>
      </c>
    </row>
    <row r="851" spans="1:18" ht="24.6" customHeight="1" x14ac:dyDescent="0.7">
      <c r="A851" s="97">
        <v>3</v>
      </c>
      <c r="B851" s="98" t="s">
        <v>47</v>
      </c>
      <c r="C851" s="98" t="s">
        <v>501</v>
      </c>
      <c r="D851" s="98" t="s">
        <v>131</v>
      </c>
      <c r="E851" s="98" t="s">
        <v>502</v>
      </c>
      <c r="F851" s="98" t="s">
        <v>166</v>
      </c>
      <c r="G851" s="98" t="s">
        <v>1218</v>
      </c>
      <c r="H851" s="99">
        <v>3823</v>
      </c>
      <c r="I851" s="97">
        <v>3</v>
      </c>
      <c r="J851" s="102">
        <f>สกลนคร!F161</f>
        <v>418104.19</v>
      </c>
      <c r="K851" s="101">
        <f>สกลนคร!AH161</f>
        <v>462263.83</v>
      </c>
      <c r="L851" s="102">
        <f>สกลนคร!AI161</f>
        <v>3215328.35</v>
      </c>
      <c r="M851" s="102">
        <f>สกลนคร!AJ161</f>
        <v>3193865.46</v>
      </c>
      <c r="N851" s="98"/>
      <c r="O851" s="98"/>
      <c r="P851" s="98"/>
      <c r="Q851" s="90">
        <f t="shared" si="31"/>
        <v>21462.89000000013</v>
      </c>
      <c r="R851" s="91">
        <f t="shared" si="32"/>
        <v>841.04848286685854</v>
      </c>
    </row>
    <row r="852" spans="1:18" ht="24.6" customHeight="1" x14ac:dyDescent="0.7">
      <c r="A852" s="97">
        <v>4</v>
      </c>
      <c r="B852" s="98" t="s">
        <v>47</v>
      </c>
      <c r="C852" s="98" t="s">
        <v>501</v>
      </c>
      <c r="D852" s="98" t="s">
        <v>131</v>
      </c>
      <c r="E852" s="98" t="s">
        <v>502</v>
      </c>
      <c r="F852" s="98" t="s">
        <v>166</v>
      </c>
      <c r="G852" s="98" t="s">
        <v>1219</v>
      </c>
      <c r="H852" s="99">
        <v>4042</v>
      </c>
      <c r="I852" s="97">
        <v>3</v>
      </c>
      <c r="J852" s="102">
        <f>สกลนคร!F162</f>
        <v>278950.84999999998</v>
      </c>
      <c r="K852" s="101">
        <f>สกลนคร!AH162</f>
        <v>314754.51999999996</v>
      </c>
      <c r="L852" s="102">
        <f>สกลนคร!AI162</f>
        <v>2358646.4299999997</v>
      </c>
      <c r="M852" s="102">
        <f>สกลนคร!AJ162</f>
        <v>2246388.87</v>
      </c>
      <c r="N852" s="98"/>
      <c r="O852" s="98"/>
      <c r="P852" s="98"/>
      <c r="Q852" s="90">
        <f t="shared" si="31"/>
        <v>112257.55999999959</v>
      </c>
      <c r="R852" s="91">
        <f t="shared" si="32"/>
        <v>583.53449529935665</v>
      </c>
    </row>
    <row r="853" spans="1:18" ht="24.6" customHeight="1" x14ac:dyDescent="0.7">
      <c r="A853" s="97">
        <v>5</v>
      </c>
      <c r="B853" s="98" t="s">
        <v>47</v>
      </c>
      <c r="C853" s="98" t="s">
        <v>501</v>
      </c>
      <c r="D853" s="98" t="s">
        <v>131</v>
      </c>
      <c r="E853" s="98" t="s">
        <v>502</v>
      </c>
      <c r="F853" s="98" t="s">
        <v>166</v>
      </c>
      <c r="G853" s="98" t="s">
        <v>1220</v>
      </c>
      <c r="H853" s="99">
        <v>5471</v>
      </c>
      <c r="I853" s="97">
        <v>4</v>
      </c>
      <c r="J853" s="102">
        <f>สกลนคร!F163</f>
        <v>485544.67</v>
      </c>
      <c r="K853" s="101">
        <f>สกลนคร!AH163</f>
        <v>575472.52</v>
      </c>
      <c r="L853" s="102">
        <f>สกลนคร!AI163</f>
        <v>2927749.2</v>
      </c>
      <c r="M853" s="102">
        <f>สกลนคร!AJ163</f>
        <v>2918202.5300000003</v>
      </c>
      <c r="N853" s="98"/>
      <c r="O853" s="98"/>
      <c r="P853" s="98"/>
      <c r="Q853" s="90">
        <f t="shared" si="31"/>
        <v>9546.6699999999255</v>
      </c>
      <c r="R853" s="91">
        <f t="shared" si="32"/>
        <v>535.13968195942243</v>
      </c>
    </row>
    <row r="854" spans="1:18" s="109" customFormat="1" ht="24.6" customHeight="1" x14ac:dyDescent="0.7">
      <c r="A854" s="103">
        <v>14</v>
      </c>
      <c r="B854" s="104" t="s">
        <v>47</v>
      </c>
      <c r="C854" s="104"/>
      <c r="D854" s="104"/>
      <c r="E854" s="104" t="s">
        <v>63</v>
      </c>
      <c r="F854" s="104"/>
      <c r="G854" s="104" t="s">
        <v>504</v>
      </c>
      <c r="H854" s="110">
        <f>SUM(H850:H853)</f>
        <v>15444</v>
      </c>
      <c r="I854" s="103"/>
      <c r="J854" s="106">
        <f>SUM(J849:J853)</f>
        <v>1604179.29</v>
      </c>
      <c r="K854" s="106">
        <f>SUM(K849:K853)</f>
        <v>1808322.75</v>
      </c>
      <c r="L854" s="106">
        <f>SUM(L849:L853)</f>
        <v>11340880.23</v>
      </c>
      <c r="M854" s="106">
        <f>SUM(M849:M853)</f>
        <v>10333748.550000001</v>
      </c>
      <c r="N854" s="104">
        <v>4</v>
      </c>
      <c r="O854" s="104">
        <v>4</v>
      </c>
      <c r="P854" s="104">
        <f>N854-O854</f>
        <v>0</v>
      </c>
      <c r="Q854" s="107">
        <f t="shared" si="31"/>
        <v>1007131.6799999997</v>
      </c>
      <c r="R854" s="108">
        <f>L854/H854</f>
        <v>734.32272921522929</v>
      </c>
    </row>
    <row r="855" spans="1:18" ht="24.6" customHeight="1" x14ac:dyDescent="0.7">
      <c r="A855" s="97">
        <v>1</v>
      </c>
      <c r="B855" s="98" t="s">
        <v>47</v>
      </c>
      <c r="C855" s="98" t="s">
        <v>505</v>
      </c>
      <c r="D855" s="98" t="s">
        <v>134</v>
      </c>
      <c r="E855" s="98" t="s">
        <v>506</v>
      </c>
      <c r="F855" s="98" t="s">
        <v>196</v>
      </c>
      <c r="G855" s="98" t="s">
        <v>507</v>
      </c>
      <c r="H855" s="99"/>
      <c r="I855" s="97"/>
      <c r="J855" s="100"/>
      <c r="K855" s="101"/>
      <c r="L855" s="102"/>
      <c r="M855" s="102"/>
      <c r="N855" s="98"/>
      <c r="O855" s="98"/>
      <c r="P855" s="98"/>
    </row>
    <row r="856" spans="1:18" ht="24.6" customHeight="1" x14ac:dyDescent="0.7">
      <c r="A856" s="97">
        <v>2</v>
      </c>
      <c r="B856" s="98" t="s">
        <v>47</v>
      </c>
      <c r="C856" s="98" t="s">
        <v>505</v>
      </c>
      <c r="D856" s="98" t="s">
        <v>134</v>
      </c>
      <c r="E856" s="98" t="s">
        <v>506</v>
      </c>
      <c r="F856" s="98" t="s">
        <v>166</v>
      </c>
      <c r="G856" s="98" t="s">
        <v>1221</v>
      </c>
      <c r="H856" s="99">
        <v>2489</v>
      </c>
      <c r="I856" s="97">
        <v>2</v>
      </c>
      <c r="J856" s="102">
        <f>สกลนคร!F164</f>
        <v>999536.21</v>
      </c>
      <c r="K856" s="101">
        <f>สกลนคร!AH164</f>
        <v>1062533.2</v>
      </c>
      <c r="L856" s="102">
        <f>สกลนคร!AI164</f>
        <v>2079428.85</v>
      </c>
      <c r="M856" s="102">
        <f>สกลนคร!AJ164</f>
        <v>1635495.95</v>
      </c>
      <c r="N856" s="98"/>
      <c r="O856" s="98"/>
      <c r="P856" s="98"/>
      <c r="Q856" s="90">
        <f t="shared" si="31"/>
        <v>443932.90000000014</v>
      </c>
      <c r="R856" s="91">
        <f t="shared" si="32"/>
        <v>835.44750903977501</v>
      </c>
    </row>
    <row r="857" spans="1:18" ht="24.6" customHeight="1" x14ac:dyDescent="0.7">
      <c r="A857" s="97">
        <v>3</v>
      </c>
      <c r="B857" s="98" t="s">
        <v>47</v>
      </c>
      <c r="C857" s="98" t="s">
        <v>505</v>
      </c>
      <c r="D857" s="98" t="s">
        <v>134</v>
      </c>
      <c r="E857" s="98" t="s">
        <v>506</v>
      </c>
      <c r="F857" s="98" t="s">
        <v>166</v>
      </c>
      <c r="G857" s="98" t="s">
        <v>1222</v>
      </c>
      <c r="H857" s="99">
        <v>3680</v>
      </c>
      <c r="I857" s="97">
        <v>3</v>
      </c>
      <c r="J857" s="102">
        <f>สกลนคร!F165</f>
        <v>1843073.92</v>
      </c>
      <c r="K857" s="101">
        <f>สกลนคร!AH165</f>
        <v>1882062.7</v>
      </c>
      <c r="L857" s="102">
        <f>สกลนคร!AI165</f>
        <v>3382534.1799999997</v>
      </c>
      <c r="M857" s="102">
        <f>สกลนคร!AJ165</f>
        <v>2529808.8199999998</v>
      </c>
      <c r="N857" s="98"/>
      <c r="O857" s="98"/>
      <c r="P857" s="98"/>
      <c r="Q857" s="90">
        <f t="shared" si="31"/>
        <v>852725.35999999987</v>
      </c>
      <c r="R857" s="91">
        <f t="shared" si="32"/>
        <v>919.16689673913038</v>
      </c>
    </row>
    <row r="858" spans="1:18" ht="24.6" customHeight="1" x14ac:dyDescent="0.7">
      <c r="A858" s="97">
        <v>4</v>
      </c>
      <c r="B858" s="98" t="s">
        <v>47</v>
      </c>
      <c r="C858" s="98" t="s">
        <v>505</v>
      </c>
      <c r="D858" s="98" t="s">
        <v>134</v>
      </c>
      <c r="E858" s="98" t="s">
        <v>506</v>
      </c>
      <c r="F858" s="98" t="s">
        <v>166</v>
      </c>
      <c r="G858" s="98" t="s">
        <v>1223</v>
      </c>
      <c r="H858" s="99">
        <v>5212</v>
      </c>
      <c r="I858" s="97">
        <v>4</v>
      </c>
      <c r="J858" s="102">
        <f>สกลนคร!F166</f>
        <v>1148553.49</v>
      </c>
      <c r="K858" s="101">
        <f>สกลนคร!AH166</f>
        <v>1195763.8400000001</v>
      </c>
      <c r="L858" s="102">
        <f>สกลนคร!AI166</f>
        <v>3841449.0700000003</v>
      </c>
      <c r="M858" s="102">
        <f>สกลนคร!AJ166</f>
        <v>3563250.6</v>
      </c>
      <c r="N858" s="98"/>
      <c r="O858" s="98"/>
      <c r="P858" s="98"/>
      <c r="Q858" s="90">
        <f t="shared" si="31"/>
        <v>278198.4700000002</v>
      </c>
      <c r="R858" s="91">
        <f t="shared" si="32"/>
        <v>737.03934574059872</v>
      </c>
    </row>
    <row r="859" spans="1:18" ht="24.6" customHeight="1" x14ac:dyDescent="0.7">
      <c r="A859" s="97">
        <v>5</v>
      </c>
      <c r="B859" s="98" t="s">
        <v>47</v>
      </c>
      <c r="C859" s="98" t="s">
        <v>505</v>
      </c>
      <c r="D859" s="98" t="s">
        <v>134</v>
      </c>
      <c r="E859" s="98" t="s">
        <v>506</v>
      </c>
      <c r="F859" s="98" t="s">
        <v>166</v>
      </c>
      <c r="G859" s="98" t="s">
        <v>1224</v>
      </c>
      <c r="H859" s="99">
        <v>2800</v>
      </c>
      <c r="I859" s="97">
        <v>2</v>
      </c>
      <c r="J859" s="102">
        <f>สกลนคร!F167</f>
        <v>1060348.1100000001</v>
      </c>
      <c r="K859" s="101">
        <f>สกลนคร!AH167</f>
        <v>1083315.6900000002</v>
      </c>
      <c r="L859" s="102">
        <f>สกลนคร!AI167</f>
        <v>2529381.35</v>
      </c>
      <c r="M859" s="102">
        <f>สกลนคร!AJ167</f>
        <v>2503463.09</v>
      </c>
      <c r="N859" s="98"/>
      <c r="O859" s="98"/>
      <c r="P859" s="98"/>
      <c r="Q859" s="90">
        <f t="shared" si="31"/>
        <v>25918.260000000242</v>
      </c>
      <c r="R859" s="91">
        <f t="shared" si="32"/>
        <v>903.35048214285723</v>
      </c>
    </row>
    <row r="860" spans="1:18" ht="24.6" customHeight="1" x14ac:dyDescent="0.7">
      <c r="A860" s="97">
        <v>6</v>
      </c>
      <c r="B860" s="98" t="s">
        <v>47</v>
      </c>
      <c r="C860" s="98" t="s">
        <v>505</v>
      </c>
      <c r="D860" s="98" t="s">
        <v>134</v>
      </c>
      <c r="E860" s="98" t="s">
        <v>506</v>
      </c>
      <c r="F860" s="98" t="s">
        <v>166</v>
      </c>
      <c r="G860" s="98" t="s">
        <v>1225</v>
      </c>
      <c r="H860" s="99">
        <v>3862</v>
      </c>
      <c r="I860" s="97">
        <v>3</v>
      </c>
      <c r="J860" s="102">
        <f>สกลนคร!F168</f>
        <v>297969.32</v>
      </c>
      <c r="K860" s="101">
        <f>สกลนคร!AH168</f>
        <v>286621.73000000004</v>
      </c>
      <c r="L860" s="102">
        <f>สกลนคร!AI168</f>
        <v>3668222.26</v>
      </c>
      <c r="M860" s="102">
        <f>สกลนคร!AJ168</f>
        <v>3700248.96</v>
      </c>
      <c r="N860" s="98"/>
      <c r="O860" s="98"/>
      <c r="P860" s="98"/>
      <c r="Q860" s="90">
        <f t="shared" si="31"/>
        <v>-32026.700000000186</v>
      </c>
      <c r="R860" s="91">
        <f t="shared" si="32"/>
        <v>949.82451061626091</v>
      </c>
    </row>
    <row r="861" spans="1:18" s="109" customFormat="1" ht="24.6" customHeight="1" x14ac:dyDescent="0.7">
      <c r="A861" s="103">
        <v>15</v>
      </c>
      <c r="B861" s="104" t="s">
        <v>47</v>
      </c>
      <c r="C861" s="104"/>
      <c r="D861" s="104"/>
      <c r="E861" s="104" t="s">
        <v>63</v>
      </c>
      <c r="F861" s="104"/>
      <c r="G861" s="104" t="s">
        <v>508</v>
      </c>
      <c r="H861" s="110">
        <f>SUM(H856:H860)</f>
        <v>18043</v>
      </c>
      <c r="I861" s="103"/>
      <c r="J861" s="106">
        <f>SUM(J855:J860)</f>
        <v>5349481.0500000007</v>
      </c>
      <c r="K861" s="141">
        <f>SUM(K855:K860)</f>
        <v>5510297.1600000011</v>
      </c>
      <c r="L861" s="106">
        <f>SUM(L855:L860)</f>
        <v>15501015.709999999</v>
      </c>
      <c r="M861" s="106">
        <f>SUM(M855:M860)</f>
        <v>13932267.419999998</v>
      </c>
      <c r="N861" s="104">
        <v>5</v>
      </c>
      <c r="O861" s="104">
        <v>5</v>
      </c>
      <c r="P861" s="104">
        <f>N861-O861</f>
        <v>0</v>
      </c>
      <c r="Q861" s="107">
        <f t="shared" si="31"/>
        <v>1568748.290000001</v>
      </c>
      <c r="R861" s="108">
        <f>L861/H861</f>
        <v>859.11520866818148</v>
      </c>
    </row>
    <row r="862" spans="1:18" ht="24.6" customHeight="1" x14ac:dyDescent="0.7">
      <c r="A862" s="97">
        <v>1</v>
      </c>
      <c r="B862" s="98" t="s">
        <v>47</v>
      </c>
      <c r="C862" s="98" t="s">
        <v>509</v>
      </c>
      <c r="D862" s="98" t="s">
        <v>136</v>
      </c>
      <c r="E862" s="98" t="s">
        <v>510</v>
      </c>
      <c r="F862" s="98" t="s">
        <v>196</v>
      </c>
      <c r="G862" s="98" t="s">
        <v>511</v>
      </c>
      <c r="H862" s="99"/>
      <c r="I862" s="97"/>
      <c r="J862" s="100"/>
      <c r="K862" s="101"/>
      <c r="L862" s="102"/>
      <c r="M862" s="102"/>
      <c r="N862" s="98"/>
      <c r="O862" s="98"/>
      <c r="P862" s="98"/>
    </row>
    <row r="863" spans="1:18" ht="24.6" customHeight="1" x14ac:dyDescent="0.7">
      <c r="A863" s="97">
        <v>2</v>
      </c>
      <c r="B863" s="98" t="s">
        <v>47</v>
      </c>
      <c r="C863" s="98" t="s">
        <v>509</v>
      </c>
      <c r="D863" s="98" t="s">
        <v>136</v>
      </c>
      <c r="E863" s="98" t="s">
        <v>510</v>
      </c>
      <c r="F863" s="98" t="s">
        <v>166</v>
      </c>
      <c r="G863" s="98" t="s">
        <v>1226</v>
      </c>
      <c r="H863" s="99">
        <v>997</v>
      </c>
      <c r="I863" s="97">
        <v>1</v>
      </c>
      <c r="J863" s="102">
        <f>สกลนคร!F169</f>
        <v>345568.31</v>
      </c>
      <c r="K863" s="101">
        <f>สกลนคร!AH169</f>
        <v>413574.97000000003</v>
      </c>
      <c r="L863" s="102">
        <f>สกลนคร!AI169</f>
        <v>2562806.06</v>
      </c>
      <c r="M863" s="102">
        <f>สกลนคร!AJ169</f>
        <v>1922414.0399999998</v>
      </c>
      <c r="N863" s="98"/>
      <c r="O863" s="98"/>
      <c r="P863" s="98"/>
      <c r="Q863" s="90">
        <f t="shared" si="31"/>
        <v>640392.02000000025</v>
      </c>
      <c r="R863" s="91">
        <f t="shared" si="32"/>
        <v>2570.5176128385156</v>
      </c>
    </row>
    <row r="864" spans="1:18" ht="24.6" customHeight="1" x14ac:dyDescent="0.7">
      <c r="A864" s="97">
        <v>3</v>
      </c>
      <c r="B864" s="98" t="s">
        <v>47</v>
      </c>
      <c r="C864" s="98" t="s">
        <v>509</v>
      </c>
      <c r="D864" s="98" t="s">
        <v>136</v>
      </c>
      <c r="E864" s="98" t="s">
        <v>510</v>
      </c>
      <c r="F864" s="98" t="s">
        <v>166</v>
      </c>
      <c r="G864" s="98" t="s">
        <v>1227</v>
      </c>
      <c r="H864" s="99">
        <v>5720</v>
      </c>
      <c r="I864" s="97">
        <v>4</v>
      </c>
      <c r="J864" s="102">
        <f>สกลนคร!F170</f>
        <v>523818.97</v>
      </c>
      <c r="K864" s="101">
        <f>สกลนคร!AH170</f>
        <v>599348.69000000006</v>
      </c>
      <c r="L864" s="102">
        <f>สกลนคร!AI170</f>
        <v>3217068.6799999997</v>
      </c>
      <c r="M864" s="102">
        <f>สกลนคร!AJ170</f>
        <v>2804396.1599999997</v>
      </c>
      <c r="N864" s="98"/>
      <c r="O864" s="98"/>
      <c r="P864" s="98"/>
      <c r="Q864" s="90">
        <f t="shared" si="31"/>
        <v>412672.52</v>
      </c>
      <c r="R864" s="91">
        <f t="shared" si="32"/>
        <v>562.42459440559435</v>
      </c>
    </row>
    <row r="865" spans="1:18" ht="24.6" customHeight="1" x14ac:dyDescent="0.7">
      <c r="A865" s="97">
        <v>4</v>
      </c>
      <c r="B865" s="98" t="s">
        <v>47</v>
      </c>
      <c r="C865" s="98" t="s">
        <v>509</v>
      </c>
      <c r="D865" s="98" t="s">
        <v>136</v>
      </c>
      <c r="E865" s="98" t="s">
        <v>510</v>
      </c>
      <c r="F865" s="98" t="s">
        <v>166</v>
      </c>
      <c r="G865" s="98" t="s">
        <v>1228</v>
      </c>
      <c r="H865" s="99">
        <v>3258</v>
      </c>
      <c r="I865" s="97">
        <v>3</v>
      </c>
      <c r="J865" s="102">
        <f>สกลนคร!F171</f>
        <v>190223.62</v>
      </c>
      <c r="K865" s="101">
        <f>สกลนคร!AH171</f>
        <v>238140.72999999998</v>
      </c>
      <c r="L865" s="102">
        <f>สกลนคร!AI171</f>
        <v>2606401.5699999998</v>
      </c>
      <c r="M865" s="102">
        <f>สกลนคร!AJ171</f>
        <v>2162725.25</v>
      </c>
      <c r="N865" s="98"/>
      <c r="O865" s="98"/>
      <c r="P865" s="98"/>
      <c r="Q865" s="90">
        <f t="shared" si="31"/>
        <v>443676.31999999983</v>
      </c>
      <c r="R865" s="91">
        <f t="shared" si="32"/>
        <v>800.0004818907305</v>
      </c>
    </row>
    <row r="866" spans="1:18" ht="24.6" customHeight="1" x14ac:dyDescent="0.7">
      <c r="A866" s="97">
        <v>5</v>
      </c>
      <c r="B866" s="98" t="s">
        <v>47</v>
      </c>
      <c r="C866" s="98" t="s">
        <v>509</v>
      </c>
      <c r="D866" s="98" t="s">
        <v>136</v>
      </c>
      <c r="E866" s="98" t="s">
        <v>510</v>
      </c>
      <c r="F866" s="98" t="s">
        <v>166</v>
      </c>
      <c r="G866" s="98" t="s">
        <v>1229</v>
      </c>
      <c r="H866" s="99">
        <v>5165</v>
      </c>
      <c r="I866" s="97">
        <v>4</v>
      </c>
      <c r="J866" s="102">
        <f>สกลนคร!F172</f>
        <v>1071806.6599999999</v>
      </c>
      <c r="K866" s="101">
        <f>สกลนคร!AH172</f>
        <v>1162871.0099999998</v>
      </c>
      <c r="L866" s="102">
        <f>สกลนคร!AI172</f>
        <v>3854879.7800000003</v>
      </c>
      <c r="M866" s="102">
        <f>สกลนคร!AJ172</f>
        <v>2997514.32</v>
      </c>
      <c r="N866" s="98"/>
      <c r="O866" s="98"/>
      <c r="P866" s="98"/>
      <c r="Q866" s="90">
        <f t="shared" si="31"/>
        <v>857365.46000000043</v>
      </c>
      <c r="R866" s="91">
        <f t="shared" si="32"/>
        <v>746.34652081316563</v>
      </c>
    </row>
    <row r="867" spans="1:18" ht="24.6" customHeight="1" x14ac:dyDescent="0.7">
      <c r="A867" s="97">
        <v>6</v>
      </c>
      <c r="B867" s="98" t="s">
        <v>47</v>
      </c>
      <c r="C867" s="98" t="s">
        <v>509</v>
      </c>
      <c r="D867" s="98" t="s">
        <v>136</v>
      </c>
      <c r="E867" s="98" t="s">
        <v>510</v>
      </c>
      <c r="F867" s="98" t="s">
        <v>166</v>
      </c>
      <c r="G867" s="98" t="s">
        <v>1230</v>
      </c>
      <c r="H867" s="99">
        <v>3445</v>
      </c>
      <c r="I867" s="97">
        <v>3</v>
      </c>
      <c r="J867" s="102">
        <f>สกลนคร!F173</f>
        <v>1100187.32</v>
      </c>
      <c r="K867" s="101">
        <f>สกลนคร!AH173</f>
        <v>1214246</v>
      </c>
      <c r="L867" s="102">
        <f>สกลนคร!AI173</f>
        <v>3664145.63</v>
      </c>
      <c r="M867" s="102">
        <f>สกลนคร!AJ173</f>
        <v>2962891.94</v>
      </c>
      <c r="N867" s="98"/>
      <c r="O867" s="98"/>
      <c r="P867" s="98"/>
      <c r="Q867" s="90">
        <f t="shared" si="31"/>
        <v>701253.69</v>
      </c>
      <c r="R867" s="91">
        <f t="shared" si="32"/>
        <v>1063.612664731495</v>
      </c>
    </row>
    <row r="868" spans="1:18" ht="24.6" customHeight="1" x14ac:dyDescent="0.7">
      <c r="A868" s="97">
        <v>7</v>
      </c>
      <c r="B868" s="98" t="s">
        <v>47</v>
      </c>
      <c r="C868" s="98" t="s">
        <v>509</v>
      </c>
      <c r="D868" s="98" t="s">
        <v>136</v>
      </c>
      <c r="E868" s="98" t="s">
        <v>510</v>
      </c>
      <c r="F868" s="98" t="s">
        <v>166</v>
      </c>
      <c r="G868" s="98" t="s">
        <v>1231</v>
      </c>
      <c r="H868" s="99">
        <v>6336</v>
      </c>
      <c r="I868" s="97">
        <v>5</v>
      </c>
      <c r="J868" s="102">
        <f>สกลนคร!F174</f>
        <v>672334.09</v>
      </c>
      <c r="K868" s="101">
        <f>สกลนคร!AH174</f>
        <v>714214.9</v>
      </c>
      <c r="L868" s="102">
        <f>สกลนคร!AI174</f>
        <v>3783903.1599999997</v>
      </c>
      <c r="M868" s="102">
        <f>สกลนคร!AJ174</f>
        <v>3216710.4599999995</v>
      </c>
      <c r="N868" s="98"/>
      <c r="O868" s="98"/>
      <c r="P868" s="98"/>
      <c r="Q868" s="90">
        <f t="shared" si="31"/>
        <v>567192.70000000019</v>
      </c>
      <c r="R868" s="91">
        <f t="shared" si="32"/>
        <v>597.20693813131311</v>
      </c>
    </row>
    <row r="869" spans="1:18" s="109" customFormat="1" ht="24.6" customHeight="1" x14ac:dyDescent="0.7">
      <c r="A869" s="103">
        <v>16</v>
      </c>
      <c r="B869" s="104" t="s">
        <v>47</v>
      </c>
      <c r="C869" s="104"/>
      <c r="D869" s="104"/>
      <c r="E869" s="104" t="s">
        <v>63</v>
      </c>
      <c r="F869" s="104"/>
      <c r="G869" s="104" t="s">
        <v>512</v>
      </c>
      <c r="H869" s="110">
        <f>SUM(H863:H868)</f>
        <v>24921</v>
      </c>
      <c r="I869" s="103"/>
      <c r="J869" s="106">
        <f>SUM(J862:J868)</f>
        <v>3903938.9699999997</v>
      </c>
      <c r="K869" s="106">
        <f>SUM(K862:K868)</f>
        <v>4342396.3</v>
      </c>
      <c r="L869" s="106">
        <f>SUM(L862:L868)</f>
        <v>19689204.879999999</v>
      </c>
      <c r="M869" s="106">
        <f>SUM(M862:M868)</f>
        <v>16066652.169999998</v>
      </c>
      <c r="N869" s="104">
        <v>6</v>
      </c>
      <c r="O869" s="104">
        <v>6</v>
      </c>
      <c r="P869" s="104">
        <f>N869-O869</f>
        <v>0</v>
      </c>
      <c r="Q869" s="107">
        <f t="shared" si="31"/>
        <v>3622552.7100000009</v>
      </c>
      <c r="R869" s="108">
        <f>L869/H869</f>
        <v>790.06479996789847</v>
      </c>
    </row>
    <row r="870" spans="1:18" ht="24.6" customHeight="1" x14ac:dyDescent="0.7">
      <c r="A870" s="97">
        <v>1</v>
      </c>
      <c r="B870" s="98" t="s">
        <v>47</v>
      </c>
      <c r="C870" s="98" t="s">
        <v>513</v>
      </c>
      <c r="D870" s="98" t="s">
        <v>138</v>
      </c>
      <c r="E870" s="98" t="s">
        <v>514</v>
      </c>
      <c r="F870" s="98" t="s">
        <v>196</v>
      </c>
      <c r="G870" s="98" t="s">
        <v>515</v>
      </c>
      <c r="H870" s="99"/>
      <c r="I870" s="97"/>
      <c r="J870" s="100"/>
      <c r="K870" s="101"/>
      <c r="L870" s="102"/>
      <c r="M870" s="102"/>
      <c r="N870" s="98"/>
      <c r="O870" s="98"/>
      <c r="P870" s="98"/>
    </row>
    <row r="871" spans="1:18" ht="24.6" customHeight="1" x14ac:dyDescent="0.7">
      <c r="A871" s="97">
        <v>2</v>
      </c>
      <c r="B871" s="98" t="s">
        <v>47</v>
      </c>
      <c r="C871" s="98" t="s">
        <v>513</v>
      </c>
      <c r="D871" s="98" t="s">
        <v>138</v>
      </c>
      <c r="E871" s="98" t="s">
        <v>514</v>
      </c>
      <c r="F871" s="98" t="s">
        <v>166</v>
      </c>
      <c r="G871" s="98" t="s">
        <v>1232</v>
      </c>
      <c r="H871" s="99">
        <v>4782</v>
      </c>
      <c r="I871" s="97">
        <v>4</v>
      </c>
      <c r="J871" s="102">
        <f>สกลนคร!F175</f>
        <v>1777528.75</v>
      </c>
      <c r="K871" s="101">
        <f>สกลนคร!AH175</f>
        <v>2336830.3000000003</v>
      </c>
      <c r="L871" s="102">
        <f>สกลนคร!AI175</f>
        <v>4039261.43</v>
      </c>
      <c r="M871" s="102">
        <f>สกลนคร!AJ175</f>
        <v>2613588.98</v>
      </c>
      <c r="N871" s="98"/>
      <c r="O871" s="98"/>
      <c r="P871" s="98"/>
      <c r="Q871" s="90">
        <f t="shared" si="31"/>
        <v>1425672.4500000002</v>
      </c>
      <c r="R871" s="91">
        <f t="shared" si="32"/>
        <v>844.68034922626521</v>
      </c>
    </row>
    <row r="872" spans="1:18" ht="24.6" customHeight="1" x14ac:dyDescent="0.7">
      <c r="A872" s="97">
        <v>3</v>
      </c>
      <c r="B872" s="98" t="s">
        <v>47</v>
      </c>
      <c r="C872" s="98" t="s">
        <v>513</v>
      </c>
      <c r="D872" s="98" t="s">
        <v>138</v>
      </c>
      <c r="E872" s="98" t="s">
        <v>514</v>
      </c>
      <c r="F872" s="98" t="s">
        <v>166</v>
      </c>
      <c r="G872" s="98" t="s">
        <v>1233</v>
      </c>
      <c r="H872" s="99">
        <v>3511</v>
      </c>
      <c r="I872" s="97">
        <v>3</v>
      </c>
      <c r="J872" s="102">
        <f>สกลนคร!F176</f>
        <v>1385024.88</v>
      </c>
      <c r="K872" s="101">
        <f>สกลนคร!AH176</f>
        <v>1696525.6199999999</v>
      </c>
      <c r="L872" s="102">
        <f>สกลนคร!AI176</f>
        <v>4241843.7699999996</v>
      </c>
      <c r="M872" s="102">
        <f>สกลนคร!AJ176</f>
        <v>2262594.9</v>
      </c>
      <c r="N872" s="98"/>
      <c r="O872" s="98"/>
      <c r="P872" s="98"/>
      <c r="Q872" s="90">
        <f t="shared" si="31"/>
        <v>1979248.8699999996</v>
      </c>
      <c r="R872" s="91">
        <f t="shared" si="32"/>
        <v>1208.1582939333523</v>
      </c>
    </row>
    <row r="873" spans="1:18" ht="24.6" customHeight="1" x14ac:dyDescent="0.7">
      <c r="A873" s="97">
        <v>4</v>
      </c>
      <c r="B873" s="98" t="s">
        <v>47</v>
      </c>
      <c r="C873" s="98" t="s">
        <v>513</v>
      </c>
      <c r="D873" s="98" t="s">
        <v>138</v>
      </c>
      <c r="E873" s="98" t="s">
        <v>514</v>
      </c>
      <c r="F873" s="98" t="s">
        <v>166</v>
      </c>
      <c r="G873" s="98" t="s">
        <v>1234</v>
      </c>
      <c r="H873" s="99">
        <v>2116</v>
      </c>
      <c r="I873" s="97">
        <v>2</v>
      </c>
      <c r="J873" s="102">
        <f>สกลนคร!F177</f>
        <v>933288.81</v>
      </c>
      <c r="K873" s="101">
        <f>สกลนคร!AH177</f>
        <v>1238038.49</v>
      </c>
      <c r="L873" s="102">
        <f>สกลนคร!AI177</f>
        <v>2557925.29</v>
      </c>
      <c r="M873" s="102">
        <f>สกลนคร!AJ177</f>
        <v>1950624.04</v>
      </c>
      <c r="N873" s="98"/>
      <c r="O873" s="98"/>
      <c r="P873" s="98"/>
      <c r="Q873" s="90">
        <f t="shared" si="31"/>
        <v>607301.25</v>
      </c>
      <c r="R873" s="91">
        <f t="shared" si="32"/>
        <v>1208.8493809073725</v>
      </c>
    </row>
    <row r="874" spans="1:18" ht="24.6" customHeight="1" x14ac:dyDescent="0.7">
      <c r="A874" s="97">
        <v>5</v>
      </c>
      <c r="B874" s="98" t="s">
        <v>47</v>
      </c>
      <c r="C874" s="98" t="s">
        <v>513</v>
      </c>
      <c r="D874" s="98" t="s">
        <v>138</v>
      </c>
      <c r="E874" s="98" t="s">
        <v>514</v>
      </c>
      <c r="F874" s="98" t="s">
        <v>166</v>
      </c>
      <c r="G874" s="98" t="s">
        <v>1235</v>
      </c>
      <c r="H874" s="99">
        <v>5068</v>
      </c>
      <c r="I874" s="97">
        <v>4</v>
      </c>
      <c r="J874" s="102">
        <f>สกลนคร!F178</f>
        <v>1067507.93</v>
      </c>
      <c r="K874" s="101">
        <f>สกลนคร!AH178</f>
        <v>1667233.76</v>
      </c>
      <c r="L874" s="102">
        <f>สกลนคร!AI178</f>
        <v>3261275.82</v>
      </c>
      <c r="M874" s="102">
        <f>สกลนคร!AJ178</f>
        <v>2459244.7599999998</v>
      </c>
      <c r="N874" s="98"/>
      <c r="O874" s="98"/>
      <c r="P874" s="98"/>
      <c r="Q874" s="90">
        <f t="shared" si="31"/>
        <v>802031.06</v>
      </c>
      <c r="R874" s="91">
        <f t="shared" si="32"/>
        <v>643.50351617995261</v>
      </c>
    </row>
    <row r="875" spans="1:18" ht="24.6" customHeight="1" x14ac:dyDescent="0.7">
      <c r="A875" s="97">
        <v>6</v>
      </c>
      <c r="B875" s="98" t="s">
        <v>47</v>
      </c>
      <c r="C875" s="98" t="s">
        <v>513</v>
      </c>
      <c r="D875" s="98" t="s">
        <v>138</v>
      </c>
      <c r="E875" s="98" t="s">
        <v>514</v>
      </c>
      <c r="F875" s="98" t="s">
        <v>166</v>
      </c>
      <c r="G875" s="98" t="s">
        <v>1236</v>
      </c>
      <c r="H875" s="99">
        <v>2178</v>
      </c>
      <c r="I875" s="97">
        <v>2</v>
      </c>
      <c r="J875" s="102">
        <f>สกลนคร!F179</f>
        <v>1080604.25</v>
      </c>
      <c r="K875" s="101">
        <f>สกลนคร!AH179</f>
        <v>1369864.77</v>
      </c>
      <c r="L875" s="102">
        <f>สกลนคร!AI179</f>
        <v>2312881.4900000002</v>
      </c>
      <c r="M875" s="102">
        <f>สกลนคร!AJ179</f>
        <v>1521281.74</v>
      </c>
      <c r="N875" s="98"/>
      <c r="O875" s="98"/>
      <c r="P875" s="98"/>
      <c r="Q875" s="90">
        <f t="shared" si="31"/>
        <v>791599.75000000023</v>
      </c>
      <c r="R875" s="91">
        <f t="shared" si="32"/>
        <v>1061.9290587695134</v>
      </c>
    </row>
    <row r="876" spans="1:18" ht="24.6" customHeight="1" x14ac:dyDescent="0.7">
      <c r="A876" s="97">
        <v>7</v>
      </c>
      <c r="B876" s="98" t="s">
        <v>47</v>
      </c>
      <c r="C876" s="98" t="s">
        <v>513</v>
      </c>
      <c r="D876" s="98" t="s">
        <v>138</v>
      </c>
      <c r="E876" s="98" t="s">
        <v>514</v>
      </c>
      <c r="F876" s="98" t="s">
        <v>166</v>
      </c>
      <c r="G876" s="98" t="s">
        <v>1237</v>
      </c>
      <c r="H876" s="99">
        <v>3138</v>
      </c>
      <c r="I876" s="97">
        <v>3</v>
      </c>
      <c r="J876" s="102">
        <f>สกลนคร!F180</f>
        <v>1099641.3500000001</v>
      </c>
      <c r="K876" s="101">
        <f>สกลนคร!AH180</f>
        <v>1532396.81</v>
      </c>
      <c r="L876" s="102">
        <f>สกลนคร!AI180</f>
        <v>3057815.8099999996</v>
      </c>
      <c r="M876" s="102">
        <f>สกลนคร!AJ180</f>
        <v>1860287.75</v>
      </c>
      <c r="N876" s="98"/>
      <c r="O876" s="98"/>
      <c r="P876" s="98"/>
      <c r="Q876" s="90">
        <f t="shared" si="31"/>
        <v>1197528.0599999996</v>
      </c>
      <c r="R876" s="91">
        <f t="shared" si="32"/>
        <v>974.44735818992979</v>
      </c>
    </row>
    <row r="877" spans="1:18" ht="24.6" customHeight="1" x14ac:dyDescent="0.7">
      <c r="A877" s="97">
        <v>8</v>
      </c>
      <c r="B877" s="98" t="s">
        <v>47</v>
      </c>
      <c r="C877" s="98" t="s">
        <v>513</v>
      </c>
      <c r="D877" s="98" t="s">
        <v>138</v>
      </c>
      <c r="E877" s="98" t="s">
        <v>514</v>
      </c>
      <c r="F877" s="98" t="s">
        <v>166</v>
      </c>
      <c r="G877" s="98" t="s">
        <v>1238</v>
      </c>
      <c r="H877" s="99">
        <v>3606</v>
      </c>
      <c r="I877" s="97">
        <v>3</v>
      </c>
      <c r="J877" s="102">
        <f>สกลนคร!F181</f>
        <v>1051765.3799999999</v>
      </c>
      <c r="K877" s="101">
        <f>สกลนคร!AH181</f>
        <v>1422257.7</v>
      </c>
      <c r="L877" s="102">
        <f>สกลนคร!AI181</f>
        <v>3695559.75</v>
      </c>
      <c r="M877" s="102">
        <f>สกลนคร!AJ181</f>
        <v>3181292.06</v>
      </c>
      <c r="N877" s="98"/>
      <c r="O877" s="98"/>
      <c r="P877" s="98"/>
      <c r="Q877" s="90">
        <f t="shared" si="31"/>
        <v>514267.68999999994</v>
      </c>
      <c r="R877" s="91">
        <f t="shared" si="32"/>
        <v>1024.8363144758735</v>
      </c>
    </row>
    <row r="878" spans="1:18" s="109" customFormat="1" ht="24.6" customHeight="1" x14ac:dyDescent="0.7">
      <c r="A878" s="103">
        <v>17</v>
      </c>
      <c r="B878" s="104" t="s">
        <v>47</v>
      </c>
      <c r="C878" s="104"/>
      <c r="D878" s="104"/>
      <c r="E878" s="104" t="s">
        <v>63</v>
      </c>
      <c r="F878" s="104"/>
      <c r="G878" s="104" t="s">
        <v>516</v>
      </c>
      <c r="H878" s="110">
        <f>SUM(H871:H877)</f>
        <v>24399</v>
      </c>
      <c r="I878" s="103"/>
      <c r="J878" s="106">
        <f>SUM(J870:J877)</f>
        <v>8395361.3500000015</v>
      </c>
      <c r="K878" s="106">
        <f>SUM(K870:K877)</f>
        <v>11263147.449999999</v>
      </c>
      <c r="L878" s="106">
        <f>SUM(L870:L877)</f>
        <v>23166563.359999999</v>
      </c>
      <c r="M878" s="106">
        <f>SUM(M870:M877)</f>
        <v>15848914.23</v>
      </c>
      <c r="N878" s="104">
        <v>7</v>
      </c>
      <c r="O878" s="104">
        <v>7</v>
      </c>
      <c r="P878" s="104">
        <f>N878-O878</f>
        <v>0</v>
      </c>
      <c r="Q878" s="107">
        <f t="shared" si="31"/>
        <v>7317649.129999999</v>
      </c>
      <c r="R878" s="108">
        <f>L878/H878</f>
        <v>949.48823148489691</v>
      </c>
    </row>
    <row r="879" spans="1:18" ht="24.6" customHeight="1" x14ac:dyDescent="0.7">
      <c r="A879" s="97">
        <v>1</v>
      </c>
      <c r="B879" s="98" t="s">
        <v>47</v>
      </c>
      <c r="C879" s="98" t="s">
        <v>517</v>
      </c>
      <c r="D879" s="98" t="s">
        <v>518</v>
      </c>
      <c r="E879" s="98" t="s">
        <v>519</v>
      </c>
      <c r="F879" s="98" t="s">
        <v>196</v>
      </c>
      <c r="G879" s="98" t="s">
        <v>520</v>
      </c>
      <c r="H879" s="99"/>
      <c r="I879" s="97"/>
      <c r="J879" s="100"/>
      <c r="K879" s="101"/>
      <c r="L879" s="102"/>
      <c r="M879" s="102"/>
      <c r="N879" s="98"/>
      <c r="O879" s="98"/>
      <c r="P879" s="98"/>
    </row>
    <row r="880" spans="1:18" ht="24.6" customHeight="1" x14ac:dyDescent="0.7">
      <c r="A880" s="97">
        <v>2</v>
      </c>
      <c r="B880" s="98" t="s">
        <v>47</v>
      </c>
      <c r="C880" s="98" t="s">
        <v>517</v>
      </c>
      <c r="D880" s="98" t="s">
        <v>518</v>
      </c>
      <c r="E880" s="98" t="s">
        <v>519</v>
      </c>
      <c r="F880" s="98" t="s">
        <v>166</v>
      </c>
      <c r="G880" s="98" t="s">
        <v>1239</v>
      </c>
      <c r="H880" s="99">
        <v>3063</v>
      </c>
      <c r="I880" s="97">
        <v>3</v>
      </c>
      <c r="J880" s="102">
        <f>สกลนคร!F182</f>
        <v>570355.14</v>
      </c>
      <c r="K880" s="101">
        <f>สกลนคร!AH182</f>
        <v>653342.42000000004</v>
      </c>
      <c r="L880" s="102">
        <f>สกลนคร!AI182</f>
        <v>1629938.6500000001</v>
      </c>
      <c r="M880" s="102">
        <f>สกลนคร!AJ182</f>
        <v>1278017.7</v>
      </c>
      <c r="N880" s="98"/>
      <c r="O880" s="98"/>
      <c r="P880" s="98"/>
      <c r="Q880" s="90">
        <f t="shared" si="31"/>
        <v>351920.95000000019</v>
      </c>
      <c r="R880" s="91">
        <f t="shared" si="32"/>
        <v>532.13798563499836</v>
      </c>
    </row>
    <row r="881" spans="1:18" ht="24.6" customHeight="1" x14ac:dyDescent="0.7">
      <c r="A881" s="97">
        <v>3</v>
      </c>
      <c r="B881" s="98" t="s">
        <v>47</v>
      </c>
      <c r="C881" s="98" t="s">
        <v>517</v>
      </c>
      <c r="D881" s="98" t="s">
        <v>518</v>
      </c>
      <c r="E881" s="98" t="s">
        <v>519</v>
      </c>
      <c r="F881" s="98" t="s">
        <v>166</v>
      </c>
      <c r="G881" s="98" t="s">
        <v>1240</v>
      </c>
      <c r="H881" s="99">
        <v>2781</v>
      </c>
      <c r="I881" s="97">
        <v>2</v>
      </c>
      <c r="J881" s="102">
        <f>สกลนคร!F183</f>
        <v>383007.15</v>
      </c>
      <c r="K881" s="101">
        <f>สกลนคร!AH183</f>
        <v>415233.31000000006</v>
      </c>
      <c r="L881" s="102">
        <f>สกลนคร!AI183</f>
        <v>2600427.7799999998</v>
      </c>
      <c r="M881" s="102">
        <f>สกลนคร!AJ183</f>
        <v>2145565.4900000002</v>
      </c>
      <c r="N881" s="98"/>
      <c r="O881" s="98"/>
      <c r="P881" s="98"/>
      <c r="Q881" s="90">
        <f t="shared" si="31"/>
        <v>454862.28999999957</v>
      </c>
      <c r="R881" s="91">
        <f t="shared" si="32"/>
        <v>935.06932038834941</v>
      </c>
    </row>
    <row r="882" spans="1:18" ht="24.6" customHeight="1" x14ac:dyDescent="0.7">
      <c r="A882" s="97">
        <v>4</v>
      </c>
      <c r="B882" s="98" t="s">
        <v>47</v>
      </c>
      <c r="C882" s="98" t="s">
        <v>517</v>
      </c>
      <c r="D882" s="98" t="s">
        <v>518</v>
      </c>
      <c r="E882" s="98" t="s">
        <v>519</v>
      </c>
      <c r="F882" s="98" t="s">
        <v>166</v>
      </c>
      <c r="G882" s="98" t="s">
        <v>1241</v>
      </c>
      <c r="H882" s="99">
        <v>2236</v>
      </c>
      <c r="I882" s="97">
        <v>2</v>
      </c>
      <c r="J882" s="102">
        <f>สกลนคร!F184</f>
        <v>506155.72</v>
      </c>
      <c r="K882" s="101">
        <f>สกลนคร!AH184</f>
        <v>528770.4</v>
      </c>
      <c r="L882" s="102">
        <f>สกลนคร!AI184</f>
        <v>1564080.0599999998</v>
      </c>
      <c r="M882" s="102">
        <f>สกลนคร!AJ184</f>
        <v>1324162.3799999999</v>
      </c>
      <c r="N882" s="98"/>
      <c r="O882" s="98"/>
      <c r="P882" s="98"/>
      <c r="Q882" s="90">
        <f t="shared" si="31"/>
        <v>239917.67999999993</v>
      </c>
      <c r="R882" s="91">
        <f t="shared" si="32"/>
        <v>699.49913237924864</v>
      </c>
    </row>
    <row r="883" spans="1:18" ht="24.6" customHeight="1" x14ac:dyDescent="0.7">
      <c r="A883" s="97">
        <v>5</v>
      </c>
      <c r="B883" s="98" t="s">
        <v>47</v>
      </c>
      <c r="C883" s="98" t="s">
        <v>517</v>
      </c>
      <c r="D883" s="98" t="s">
        <v>518</v>
      </c>
      <c r="E883" s="98" t="s">
        <v>519</v>
      </c>
      <c r="F883" s="98" t="s">
        <v>166</v>
      </c>
      <c r="G883" s="98" t="s">
        <v>1242</v>
      </c>
      <c r="H883" s="99">
        <v>2004</v>
      </c>
      <c r="I883" s="97">
        <v>2</v>
      </c>
      <c r="J883" s="102">
        <f>สกลนคร!F185</f>
        <v>417257.49</v>
      </c>
      <c r="K883" s="101">
        <f>สกลนคร!AH185</f>
        <v>478558.08</v>
      </c>
      <c r="L883" s="102">
        <f>สกลนคร!AI185</f>
        <v>1540899.74</v>
      </c>
      <c r="M883" s="102">
        <f>สกลนคร!AJ185</f>
        <v>1242470.45</v>
      </c>
      <c r="N883" s="98"/>
      <c r="O883" s="98"/>
      <c r="P883" s="98"/>
      <c r="Q883" s="90">
        <f t="shared" si="31"/>
        <v>298429.29000000004</v>
      </c>
      <c r="R883" s="91">
        <f t="shared" si="32"/>
        <v>768.91204590818359</v>
      </c>
    </row>
    <row r="884" spans="1:18" ht="24.6" customHeight="1" x14ac:dyDescent="0.7">
      <c r="A884" s="97">
        <v>6</v>
      </c>
      <c r="B884" s="98" t="s">
        <v>47</v>
      </c>
      <c r="C884" s="98" t="s">
        <v>517</v>
      </c>
      <c r="D884" s="98" t="s">
        <v>518</v>
      </c>
      <c r="E884" s="98" t="s">
        <v>519</v>
      </c>
      <c r="F884" s="98" t="s">
        <v>166</v>
      </c>
      <c r="G884" s="98" t="s">
        <v>1243</v>
      </c>
      <c r="H884" s="99">
        <v>3574</v>
      </c>
      <c r="I884" s="97">
        <v>3</v>
      </c>
      <c r="J884" s="102">
        <f>สกลนคร!F186</f>
        <v>638379.56999999995</v>
      </c>
      <c r="K884" s="101">
        <f>สกลนคร!AH186</f>
        <v>701106.37</v>
      </c>
      <c r="L884" s="102">
        <f>สกลนคร!AI186</f>
        <v>2810301.9099999997</v>
      </c>
      <c r="M884" s="102">
        <f>สกลนคร!AJ186</f>
        <v>2331754.4200000004</v>
      </c>
      <c r="N884" s="98"/>
      <c r="O884" s="98"/>
      <c r="P884" s="98"/>
      <c r="Q884" s="90">
        <f t="shared" si="31"/>
        <v>478547.48999999929</v>
      </c>
      <c r="R884" s="91">
        <f t="shared" si="32"/>
        <v>786.31838556239495</v>
      </c>
    </row>
    <row r="885" spans="1:18" ht="24.6" customHeight="1" x14ac:dyDescent="0.7">
      <c r="A885" s="97">
        <v>7</v>
      </c>
      <c r="B885" s="98" t="s">
        <v>47</v>
      </c>
      <c r="C885" s="98" t="s">
        <v>517</v>
      </c>
      <c r="D885" s="98" t="s">
        <v>518</v>
      </c>
      <c r="E885" s="98" t="s">
        <v>519</v>
      </c>
      <c r="F885" s="98" t="s">
        <v>166</v>
      </c>
      <c r="G885" s="98" t="s">
        <v>1244</v>
      </c>
      <c r="H885" s="99">
        <v>6722</v>
      </c>
      <c r="I885" s="97">
        <v>5</v>
      </c>
      <c r="J885" s="102">
        <f>สกลนคร!F187</f>
        <v>887883.74</v>
      </c>
      <c r="K885" s="101">
        <f>สกลนคร!AH187</f>
        <v>1023997.63</v>
      </c>
      <c r="L885" s="102">
        <f>สกลนคร!AI187</f>
        <v>4063568.05</v>
      </c>
      <c r="M885" s="102">
        <f>สกลนคร!AJ187</f>
        <v>3462768.1300000004</v>
      </c>
      <c r="N885" s="98"/>
      <c r="O885" s="98"/>
      <c r="P885" s="98"/>
      <c r="Q885" s="90">
        <f t="shared" si="31"/>
        <v>600799.91999999946</v>
      </c>
      <c r="R885" s="91">
        <f t="shared" si="32"/>
        <v>604.5177105028265</v>
      </c>
    </row>
    <row r="886" spans="1:18" ht="24.6" customHeight="1" x14ac:dyDescent="0.7">
      <c r="A886" s="97">
        <v>8</v>
      </c>
      <c r="B886" s="98" t="s">
        <v>47</v>
      </c>
      <c r="C886" s="98" t="s">
        <v>517</v>
      </c>
      <c r="D886" s="98" t="s">
        <v>518</v>
      </c>
      <c r="E886" s="98" t="s">
        <v>519</v>
      </c>
      <c r="F886" s="98" t="s">
        <v>166</v>
      </c>
      <c r="G886" s="98" t="s">
        <v>1245</v>
      </c>
      <c r="H886" s="99">
        <v>1051</v>
      </c>
      <c r="I886" s="97">
        <v>1</v>
      </c>
      <c r="J886" s="102">
        <f>สกลนคร!F188</f>
        <v>248115.71</v>
      </c>
      <c r="K886" s="101">
        <f>สกลนคร!AH188</f>
        <v>337532.09</v>
      </c>
      <c r="L886" s="102">
        <f>สกลนคร!AI188</f>
        <v>1520004.96</v>
      </c>
      <c r="M886" s="102">
        <f>สกลนคร!AJ188</f>
        <v>1303285.08</v>
      </c>
      <c r="N886" s="98"/>
      <c r="O886" s="98"/>
      <c r="P886" s="98"/>
      <c r="Q886" s="90">
        <f t="shared" si="31"/>
        <v>216719.87999999989</v>
      </c>
      <c r="R886" s="91">
        <f t="shared" si="32"/>
        <v>1446.2463939105614</v>
      </c>
    </row>
    <row r="887" spans="1:18" ht="24.6" customHeight="1" x14ac:dyDescent="0.7">
      <c r="A887" s="97">
        <v>9</v>
      </c>
      <c r="B887" s="98" t="s">
        <v>47</v>
      </c>
      <c r="C887" s="98" t="s">
        <v>517</v>
      </c>
      <c r="D887" s="98" t="s">
        <v>518</v>
      </c>
      <c r="E887" s="98" t="s">
        <v>519</v>
      </c>
      <c r="F887" s="98" t="s">
        <v>166</v>
      </c>
      <c r="G887" s="98" t="s">
        <v>1246</v>
      </c>
      <c r="H887" s="99">
        <v>3165</v>
      </c>
      <c r="I887" s="97">
        <v>3</v>
      </c>
      <c r="J887" s="102">
        <f>สกลนคร!F189</f>
        <v>673397.69</v>
      </c>
      <c r="K887" s="101">
        <f>สกลนคร!AH189</f>
        <v>614332.27999999991</v>
      </c>
      <c r="L887" s="102">
        <f>สกลนคร!AI189</f>
        <v>2576589.2800000003</v>
      </c>
      <c r="M887" s="102">
        <f>สกลนคร!AJ189</f>
        <v>2088584.8599999999</v>
      </c>
      <c r="N887" s="98"/>
      <c r="O887" s="98"/>
      <c r="P887" s="98"/>
      <c r="Q887" s="90">
        <f t="shared" si="31"/>
        <v>488004.42000000039</v>
      </c>
      <c r="R887" s="91">
        <f t="shared" si="32"/>
        <v>814.0882401263824</v>
      </c>
    </row>
    <row r="888" spans="1:18" s="109" customFormat="1" ht="24.6" customHeight="1" x14ac:dyDescent="0.7">
      <c r="A888" s="103">
        <v>18</v>
      </c>
      <c r="B888" s="104" t="s">
        <v>47</v>
      </c>
      <c r="C888" s="104"/>
      <c r="D888" s="104"/>
      <c r="E888" s="104" t="s">
        <v>63</v>
      </c>
      <c r="F888" s="104"/>
      <c r="G888" s="104" t="s">
        <v>521</v>
      </c>
      <c r="H888" s="110">
        <f>SUM(H880:H887)</f>
        <v>24596</v>
      </c>
      <c r="I888" s="103"/>
      <c r="J888" s="106">
        <f>SUM(J879:J887)</f>
        <v>4324552.209999999</v>
      </c>
      <c r="K888" s="106">
        <f>SUM(K879:K887)</f>
        <v>4752872.58</v>
      </c>
      <c r="L888" s="106">
        <f>SUM(L879:L887)</f>
        <v>18305810.43</v>
      </c>
      <c r="M888" s="106">
        <f>SUM(M879:M887)</f>
        <v>15176608.510000002</v>
      </c>
      <c r="N888" s="104">
        <v>8</v>
      </c>
      <c r="O888" s="104">
        <v>8</v>
      </c>
      <c r="P888" s="104">
        <f>N888-O888</f>
        <v>0</v>
      </c>
      <c r="Q888" s="107">
        <f t="shared" si="31"/>
        <v>3129201.9199999981</v>
      </c>
      <c r="R888" s="108">
        <f t="shared" si="32"/>
        <v>744.25965319564159</v>
      </c>
    </row>
    <row r="889" spans="1:18" s="109" customFormat="1" ht="25.2" customHeight="1" thickBot="1" x14ac:dyDescent="0.75">
      <c r="A889" s="118"/>
      <c r="B889" s="119" t="s">
        <v>47</v>
      </c>
      <c r="C889" s="119" t="s">
        <v>47</v>
      </c>
      <c r="D889" s="119" t="s">
        <v>47</v>
      </c>
      <c r="E889" s="119" t="s">
        <v>47</v>
      </c>
      <c r="F889" s="119"/>
      <c r="G889" s="119" t="s">
        <v>522</v>
      </c>
      <c r="H889" s="120">
        <f>H710+H718+H725+H741+H750+H761+H767+H787+H795+H807+H820+H842+H848+H854+H861+H869+H878+H888</f>
        <v>664335</v>
      </c>
      <c r="I889" s="118"/>
      <c r="J889" s="121">
        <f t="shared" ref="J889:O889" si="33">J710+J718+J725+J741+J750+J761+J767+J787+J795+J807+J820+J842+J848+J854+J861+J869+J878+J888</f>
        <v>128395182.08999999</v>
      </c>
      <c r="K889" s="122">
        <f t="shared" si="33"/>
        <v>148986032.81800002</v>
      </c>
      <c r="L889" s="121">
        <f t="shared" si="33"/>
        <v>558536047.98000002</v>
      </c>
      <c r="M889" s="121">
        <f t="shared" si="33"/>
        <v>467245604.73199999</v>
      </c>
      <c r="N889" s="119">
        <f t="shared" si="33"/>
        <v>168</v>
      </c>
      <c r="O889" s="119">
        <f t="shared" si="33"/>
        <v>168</v>
      </c>
      <c r="P889" s="119">
        <f>N889-O889</f>
        <v>0</v>
      </c>
      <c r="Q889" s="107">
        <f t="shared" si="31"/>
        <v>91290443.248000026</v>
      </c>
      <c r="R889" s="108">
        <f t="shared" si="32"/>
        <v>840.74457612499725</v>
      </c>
    </row>
    <row r="890" spans="1:18" ht="25.8" customHeight="1" thickTop="1" thickBot="1" x14ac:dyDescent="0.75">
      <c r="A890" s="123"/>
      <c r="B890" s="124"/>
      <c r="C890" s="124"/>
      <c r="D890" s="124"/>
      <c r="E890" s="360" t="s">
        <v>523</v>
      </c>
      <c r="F890" s="361"/>
      <c r="G890" s="362"/>
      <c r="H890" s="125"/>
      <c r="I890" s="123"/>
      <c r="J890" s="126">
        <f>J889/O889</f>
        <v>764257.03624999989</v>
      </c>
      <c r="K890" s="127">
        <f>K889/O889</f>
        <v>886821.62391666672</v>
      </c>
      <c r="L890" s="126">
        <f>L889/O889</f>
        <v>3324619.3332142858</v>
      </c>
      <c r="M890" s="126">
        <f>M889/O889</f>
        <v>2781223.8376904763</v>
      </c>
      <c r="N890" s="171"/>
      <c r="O890" s="171"/>
      <c r="P890" s="171"/>
      <c r="Q890" s="90">
        <f t="shared" si="31"/>
        <v>543395.49552380946</v>
      </c>
    </row>
    <row r="891" spans="1:18" ht="25.2" customHeight="1" thickTop="1" x14ac:dyDescent="0.7">
      <c r="A891" s="128">
        <v>1</v>
      </c>
      <c r="B891" s="129" t="s">
        <v>44</v>
      </c>
      <c r="C891" s="129" t="s">
        <v>524</v>
      </c>
      <c r="D891" s="129" t="s">
        <v>525</v>
      </c>
      <c r="E891" s="129" t="s">
        <v>526</v>
      </c>
      <c r="F891" s="129" t="s">
        <v>163</v>
      </c>
      <c r="G891" s="129" t="s">
        <v>527</v>
      </c>
      <c r="H891" s="130"/>
      <c r="I891" s="128"/>
      <c r="J891" s="131"/>
      <c r="K891" s="132"/>
      <c r="L891" s="133"/>
      <c r="M891" s="133"/>
      <c r="N891" s="129"/>
      <c r="O891" s="129"/>
      <c r="P891" s="129"/>
    </row>
    <row r="892" spans="1:18" ht="24.6" customHeight="1" x14ac:dyDescent="0.7">
      <c r="A892" s="97">
        <v>2</v>
      </c>
      <c r="B892" s="98" t="s">
        <v>44</v>
      </c>
      <c r="C892" s="98" t="s">
        <v>524</v>
      </c>
      <c r="D892" s="98" t="s">
        <v>525</v>
      </c>
      <c r="E892" s="98" t="s">
        <v>526</v>
      </c>
      <c r="F892" s="98" t="s">
        <v>166</v>
      </c>
      <c r="G892" s="98" t="s">
        <v>1247</v>
      </c>
      <c r="H892" s="99">
        <v>3670</v>
      </c>
      <c r="I892" s="97">
        <v>3</v>
      </c>
      <c r="J892" s="100">
        <f>นครพนม!F4</f>
        <v>865610.88</v>
      </c>
      <c r="K892" s="101">
        <f>นครพนม!AP4</f>
        <v>791972.89</v>
      </c>
      <c r="L892" s="102">
        <f>นครพนม!AQ4</f>
        <v>1867026.5699999998</v>
      </c>
      <c r="M892" s="102">
        <f>นครพนม!AR4</f>
        <v>1411992.84</v>
      </c>
      <c r="N892" s="98"/>
      <c r="O892" s="98"/>
      <c r="P892" s="98"/>
      <c r="Q892" s="90">
        <f t="shared" si="31"/>
        <v>455033.72999999975</v>
      </c>
      <c r="R892" s="91">
        <f t="shared" si="32"/>
        <v>508.72658583106261</v>
      </c>
    </row>
    <row r="893" spans="1:18" ht="24.6" customHeight="1" x14ac:dyDescent="0.7">
      <c r="A893" s="97">
        <v>3</v>
      </c>
      <c r="B893" s="98" t="s">
        <v>44</v>
      </c>
      <c r="C893" s="98" t="s">
        <v>524</v>
      </c>
      <c r="D893" s="98" t="s">
        <v>525</v>
      </c>
      <c r="E893" s="98" t="s">
        <v>526</v>
      </c>
      <c r="F893" s="98" t="s">
        <v>166</v>
      </c>
      <c r="G893" s="98" t="s">
        <v>1248</v>
      </c>
      <c r="H893" s="99">
        <v>5247</v>
      </c>
      <c r="I893" s="97">
        <v>4</v>
      </c>
      <c r="J893" s="100">
        <f>นครพนม!F5</f>
        <v>560143.18000000005</v>
      </c>
      <c r="K893" s="101">
        <f>นครพนม!AP5</f>
        <v>690188.74</v>
      </c>
      <c r="L893" s="102">
        <f>นครพนม!AQ5</f>
        <v>2148878.25</v>
      </c>
      <c r="M893" s="102">
        <f>นครพนม!AR5</f>
        <v>1870431.88</v>
      </c>
      <c r="N893" s="98"/>
      <c r="O893" s="98"/>
      <c r="P893" s="98"/>
      <c r="Q893" s="90">
        <f t="shared" si="31"/>
        <v>278446.37000000011</v>
      </c>
      <c r="R893" s="91">
        <f t="shared" si="32"/>
        <v>409.54416809605488</v>
      </c>
    </row>
    <row r="894" spans="1:18" ht="24.6" customHeight="1" x14ac:dyDescent="0.7">
      <c r="A894" s="97">
        <v>4</v>
      </c>
      <c r="B894" s="98" t="s">
        <v>44</v>
      </c>
      <c r="C894" s="98" t="s">
        <v>524</v>
      </c>
      <c r="D894" s="98" t="s">
        <v>525</v>
      </c>
      <c r="E894" s="98" t="s">
        <v>526</v>
      </c>
      <c r="F894" s="98" t="s">
        <v>166</v>
      </c>
      <c r="G894" s="98" t="s">
        <v>1249</v>
      </c>
      <c r="H894" s="99">
        <v>4843</v>
      </c>
      <c r="I894" s="97">
        <v>4</v>
      </c>
      <c r="J894" s="100">
        <f>นครพนม!F6</f>
        <v>678074.18</v>
      </c>
      <c r="K894" s="101">
        <f>นครพนม!AP6</f>
        <v>560029.75000000012</v>
      </c>
      <c r="L894" s="102">
        <f>นครพนม!AQ6</f>
        <v>2813405.11</v>
      </c>
      <c r="M894" s="102">
        <f>นครพนม!AR6</f>
        <v>2550361.0099999998</v>
      </c>
      <c r="N894" s="98"/>
      <c r="O894" s="98"/>
      <c r="P894" s="98"/>
      <c r="Q894" s="90">
        <f t="shared" si="31"/>
        <v>263044.10000000009</v>
      </c>
      <c r="R894" s="91">
        <f t="shared" si="32"/>
        <v>580.92197191823243</v>
      </c>
    </row>
    <row r="895" spans="1:18" ht="24.6" customHeight="1" x14ac:dyDescent="0.7">
      <c r="A895" s="97">
        <v>5</v>
      </c>
      <c r="B895" s="98" t="s">
        <v>44</v>
      </c>
      <c r="C895" s="98" t="s">
        <v>524</v>
      </c>
      <c r="D895" s="98" t="s">
        <v>525</v>
      </c>
      <c r="E895" s="98" t="s">
        <v>526</v>
      </c>
      <c r="F895" s="98" t="s">
        <v>166</v>
      </c>
      <c r="G895" s="98" t="s">
        <v>1250</v>
      </c>
      <c r="H895" s="99">
        <v>4324</v>
      </c>
      <c r="I895" s="97">
        <v>3</v>
      </c>
      <c r="J895" s="100">
        <f>นครพนม!F7</f>
        <v>748052.9</v>
      </c>
      <c r="K895" s="101">
        <f>นครพนม!AP7</f>
        <v>656214.48</v>
      </c>
      <c r="L895" s="102">
        <f>นครพนม!AQ7</f>
        <v>1559686.82</v>
      </c>
      <c r="M895" s="102">
        <f>นครพนม!AR7</f>
        <v>1345510.03</v>
      </c>
      <c r="N895" s="98"/>
      <c r="O895" s="98"/>
      <c r="P895" s="98"/>
      <c r="Q895" s="90">
        <f t="shared" si="31"/>
        <v>214176.79000000004</v>
      </c>
      <c r="R895" s="91">
        <f t="shared" si="32"/>
        <v>360.70462997224791</v>
      </c>
    </row>
    <row r="896" spans="1:18" ht="24.6" customHeight="1" x14ac:dyDescent="0.7">
      <c r="A896" s="97">
        <v>6</v>
      </c>
      <c r="B896" s="98" t="s">
        <v>44</v>
      </c>
      <c r="C896" s="98" t="s">
        <v>524</v>
      </c>
      <c r="D896" s="98" t="s">
        <v>525</v>
      </c>
      <c r="E896" s="98" t="s">
        <v>526</v>
      </c>
      <c r="F896" s="98" t="s">
        <v>166</v>
      </c>
      <c r="G896" s="98" t="s">
        <v>1251</v>
      </c>
      <c r="H896" s="99">
        <v>4095</v>
      </c>
      <c r="I896" s="97">
        <v>3</v>
      </c>
      <c r="J896" s="100">
        <f>นครพนม!F8</f>
        <v>656256.14</v>
      </c>
      <c r="K896" s="101">
        <f>นครพนม!AP8</f>
        <v>608181.31000000006</v>
      </c>
      <c r="L896" s="102">
        <f>นครพนม!AQ8</f>
        <v>1899698.12</v>
      </c>
      <c r="M896" s="102">
        <f>นครพนม!AR8</f>
        <v>1599865.6099999999</v>
      </c>
      <c r="N896" s="98"/>
      <c r="O896" s="98"/>
      <c r="P896" s="98"/>
      <c r="Q896" s="90">
        <f t="shared" si="31"/>
        <v>299832.51000000024</v>
      </c>
      <c r="R896" s="91">
        <f t="shared" si="32"/>
        <v>463.90674481074484</v>
      </c>
    </row>
    <row r="897" spans="1:18" ht="24.6" customHeight="1" x14ac:dyDescent="0.7">
      <c r="A897" s="97">
        <v>7</v>
      </c>
      <c r="B897" s="98" t="s">
        <v>44</v>
      </c>
      <c r="C897" s="98" t="s">
        <v>524</v>
      </c>
      <c r="D897" s="98" t="s">
        <v>525</v>
      </c>
      <c r="E897" s="98" t="s">
        <v>526</v>
      </c>
      <c r="F897" s="98" t="s">
        <v>166</v>
      </c>
      <c r="G897" s="98" t="s">
        <v>1252</v>
      </c>
      <c r="H897" s="99">
        <v>3972</v>
      </c>
      <c r="I897" s="97">
        <v>3</v>
      </c>
      <c r="J897" s="100">
        <f>นครพนม!F9</f>
        <v>495988.1</v>
      </c>
      <c r="K897" s="101">
        <f>นครพนม!AP9</f>
        <v>630757.34</v>
      </c>
      <c r="L897" s="102">
        <f>นครพนม!AQ9</f>
        <v>1314955.96</v>
      </c>
      <c r="M897" s="102">
        <f>นครพนม!AR9</f>
        <v>900569.97</v>
      </c>
      <c r="N897" s="98"/>
      <c r="O897" s="98"/>
      <c r="P897" s="98"/>
      <c r="Q897" s="90">
        <f t="shared" si="31"/>
        <v>414385.99</v>
      </c>
      <c r="R897" s="91">
        <f t="shared" si="32"/>
        <v>331.05638469284992</v>
      </c>
    </row>
    <row r="898" spans="1:18" ht="24.6" customHeight="1" x14ac:dyDescent="0.7">
      <c r="A898" s="97">
        <v>8</v>
      </c>
      <c r="B898" s="98" t="s">
        <v>44</v>
      </c>
      <c r="C898" s="98" t="s">
        <v>524</v>
      </c>
      <c r="D898" s="98" t="s">
        <v>525</v>
      </c>
      <c r="E898" s="98" t="s">
        <v>526</v>
      </c>
      <c r="F898" s="98" t="s">
        <v>166</v>
      </c>
      <c r="G898" s="98" t="s">
        <v>1253</v>
      </c>
      <c r="H898" s="99">
        <v>2524</v>
      </c>
      <c r="I898" s="97">
        <v>2</v>
      </c>
      <c r="J898" s="100">
        <f>นครพนม!F10</f>
        <v>478061.12</v>
      </c>
      <c r="K898" s="101">
        <f>นครพนม!AP10</f>
        <v>539964.83000000007</v>
      </c>
      <c r="L898" s="102">
        <f>นครพนม!AQ10</f>
        <v>2042511.8599999999</v>
      </c>
      <c r="M898" s="102">
        <f>นครพนม!AR10</f>
        <v>1962399.29</v>
      </c>
      <c r="N898" s="98"/>
      <c r="O898" s="98"/>
      <c r="P898" s="98"/>
      <c r="Q898" s="90">
        <f t="shared" si="31"/>
        <v>80112.569999999832</v>
      </c>
      <c r="R898" s="91">
        <f t="shared" si="32"/>
        <v>809.23607765451663</v>
      </c>
    </row>
    <row r="899" spans="1:18" ht="24.6" customHeight="1" x14ac:dyDescent="0.7">
      <c r="A899" s="97">
        <v>9</v>
      </c>
      <c r="B899" s="98" t="s">
        <v>44</v>
      </c>
      <c r="C899" s="98" t="s">
        <v>524</v>
      </c>
      <c r="D899" s="98" t="s">
        <v>525</v>
      </c>
      <c r="E899" s="98" t="s">
        <v>526</v>
      </c>
      <c r="F899" s="98" t="s">
        <v>166</v>
      </c>
      <c r="G899" s="98" t="s">
        <v>1254</v>
      </c>
      <c r="H899" s="99">
        <v>2586</v>
      </c>
      <c r="I899" s="97">
        <v>2</v>
      </c>
      <c r="J899" s="100">
        <f>นครพนม!F11</f>
        <v>518017.26</v>
      </c>
      <c r="K899" s="101">
        <f>นครพนม!AP11</f>
        <v>594843.19999999995</v>
      </c>
      <c r="L899" s="102">
        <f>นครพนม!AQ11</f>
        <v>2040740.16</v>
      </c>
      <c r="M899" s="102">
        <f>นครพนม!AR11</f>
        <v>1942191.4</v>
      </c>
      <c r="N899" s="98"/>
      <c r="O899" s="98"/>
      <c r="P899" s="98"/>
      <c r="Q899" s="90">
        <f t="shared" si="31"/>
        <v>98548.760000000009</v>
      </c>
      <c r="R899" s="91">
        <f t="shared" si="32"/>
        <v>789.14932714617169</v>
      </c>
    </row>
    <row r="900" spans="1:18" ht="24.6" customHeight="1" x14ac:dyDescent="0.7">
      <c r="A900" s="97">
        <v>10</v>
      </c>
      <c r="B900" s="98" t="s">
        <v>44</v>
      </c>
      <c r="C900" s="98" t="s">
        <v>524</v>
      </c>
      <c r="D900" s="98" t="s">
        <v>525</v>
      </c>
      <c r="E900" s="98" t="s">
        <v>526</v>
      </c>
      <c r="F900" s="98" t="s">
        <v>166</v>
      </c>
      <c r="G900" s="98" t="s">
        <v>1255</v>
      </c>
      <c r="H900" s="99">
        <v>2657</v>
      </c>
      <c r="I900" s="97">
        <v>2</v>
      </c>
      <c r="J900" s="100">
        <f>นครพนม!F12</f>
        <v>681398.23</v>
      </c>
      <c r="K900" s="101">
        <f>นครพนม!AP12</f>
        <v>839477.05</v>
      </c>
      <c r="L900" s="102">
        <f>นครพนม!AQ12</f>
        <v>1343199.75</v>
      </c>
      <c r="M900" s="102">
        <f>นครพนม!AR12</f>
        <v>1392355.65</v>
      </c>
      <c r="N900" s="98"/>
      <c r="O900" s="98"/>
      <c r="P900" s="98"/>
      <c r="Q900" s="90">
        <f t="shared" si="31"/>
        <v>-49155.899999999907</v>
      </c>
      <c r="R900" s="91">
        <f t="shared" si="32"/>
        <v>505.53246142265715</v>
      </c>
    </row>
    <row r="901" spans="1:18" ht="24.6" customHeight="1" x14ac:dyDescent="0.7">
      <c r="A901" s="97">
        <v>11</v>
      </c>
      <c r="B901" s="98" t="s">
        <v>44</v>
      </c>
      <c r="C901" s="98" t="s">
        <v>524</v>
      </c>
      <c r="D901" s="98" t="s">
        <v>525</v>
      </c>
      <c r="E901" s="98" t="s">
        <v>526</v>
      </c>
      <c r="F901" s="98" t="s">
        <v>166</v>
      </c>
      <c r="G901" s="98" t="s">
        <v>1256</v>
      </c>
      <c r="H901" s="99">
        <v>2342</v>
      </c>
      <c r="I901" s="97">
        <v>2</v>
      </c>
      <c r="J901" s="100">
        <f>นครพนม!F13</f>
        <v>501412.42</v>
      </c>
      <c r="K901" s="101">
        <f>นครพนม!AP13</f>
        <v>543823.41999999993</v>
      </c>
      <c r="L901" s="102">
        <f>นครพนม!AQ13</f>
        <v>1471827.6099999999</v>
      </c>
      <c r="M901" s="102">
        <f>นครพนม!AR13</f>
        <v>1413578.8299999998</v>
      </c>
      <c r="N901" s="98"/>
      <c r="O901" s="98"/>
      <c r="P901" s="98"/>
      <c r="Q901" s="90">
        <f t="shared" si="31"/>
        <v>58248.780000000028</v>
      </c>
      <c r="R901" s="91">
        <f t="shared" si="32"/>
        <v>628.44902220324502</v>
      </c>
    </row>
    <row r="902" spans="1:18" ht="24.6" customHeight="1" x14ac:dyDescent="0.7">
      <c r="A902" s="97">
        <v>12</v>
      </c>
      <c r="B902" s="98" t="s">
        <v>44</v>
      </c>
      <c r="C902" s="98" t="s">
        <v>524</v>
      </c>
      <c r="D902" s="98" t="s">
        <v>525</v>
      </c>
      <c r="E902" s="98" t="s">
        <v>526</v>
      </c>
      <c r="F902" s="98" t="s">
        <v>166</v>
      </c>
      <c r="G902" s="98" t="s">
        <v>1257</v>
      </c>
      <c r="H902" s="99">
        <v>2776</v>
      </c>
      <c r="I902" s="97">
        <v>2</v>
      </c>
      <c r="J902" s="100">
        <f>นครพนม!F14</f>
        <v>495873.12</v>
      </c>
      <c r="K902" s="101">
        <f>นครพนม!AP14</f>
        <v>713209.23</v>
      </c>
      <c r="L902" s="102">
        <f>นครพนม!AQ14</f>
        <v>1650913.83</v>
      </c>
      <c r="M902" s="102">
        <f>นครพนม!AR14</f>
        <v>1446404.69</v>
      </c>
      <c r="N902" s="98"/>
      <c r="O902" s="98"/>
      <c r="P902" s="98"/>
      <c r="Q902" s="90">
        <f t="shared" ref="Q902:Q965" si="34">L902-M902</f>
        <v>204509.14000000013</v>
      </c>
      <c r="R902" s="91">
        <f t="shared" ref="R902:R965" si="35">L902/H902</f>
        <v>594.70959293948124</v>
      </c>
    </row>
    <row r="903" spans="1:18" ht="24.6" customHeight="1" x14ac:dyDescent="0.7">
      <c r="A903" s="97">
        <v>13</v>
      </c>
      <c r="B903" s="98" t="s">
        <v>44</v>
      </c>
      <c r="C903" s="98" t="s">
        <v>524</v>
      </c>
      <c r="D903" s="98" t="s">
        <v>525</v>
      </c>
      <c r="E903" s="98" t="s">
        <v>526</v>
      </c>
      <c r="F903" s="98" t="s">
        <v>166</v>
      </c>
      <c r="G903" s="98" t="s">
        <v>1258</v>
      </c>
      <c r="H903" s="99">
        <v>3352</v>
      </c>
      <c r="I903" s="97">
        <v>3</v>
      </c>
      <c r="J903" s="100">
        <f>นครพนม!F15</f>
        <v>963578.58</v>
      </c>
      <c r="K903" s="101">
        <f>นครพนม!AP15</f>
        <v>876399.95</v>
      </c>
      <c r="L903" s="102">
        <f>นครพนม!AQ15</f>
        <v>2323927.1000000006</v>
      </c>
      <c r="M903" s="102">
        <f>นครพนม!AR15</f>
        <v>1756297.91</v>
      </c>
      <c r="N903" s="98"/>
      <c r="O903" s="98"/>
      <c r="P903" s="98"/>
      <c r="Q903" s="90">
        <f t="shared" si="34"/>
        <v>567629.19000000064</v>
      </c>
      <c r="R903" s="91">
        <f t="shared" si="35"/>
        <v>693.29567422434388</v>
      </c>
    </row>
    <row r="904" spans="1:18" ht="24.6" customHeight="1" x14ac:dyDescent="0.7">
      <c r="A904" s="97">
        <v>14</v>
      </c>
      <c r="B904" s="98" t="s">
        <v>44</v>
      </c>
      <c r="C904" s="98" t="s">
        <v>524</v>
      </c>
      <c r="D904" s="98" t="s">
        <v>525</v>
      </c>
      <c r="E904" s="98" t="s">
        <v>526</v>
      </c>
      <c r="F904" s="98" t="s">
        <v>166</v>
      </c>
      <c r="G904" s="98" t="s">
        <v>1259</v>
      </c>
      <c r="H904" s="99">
        <v>2657</v>
      </c>
      <c r="I904" s="97">
        <v>2</v>
      </c>
      <c r="J904" s="100">
        <f>นครพนม!F16</f>
        <v>371627.88</v>
      </c>
      <c r="K904" s="101">
        <f>นครพนม!AP16</f>
        <v>444255.95</v>
      </c>
      <c r="L904" s="102">
        <f>นครพนม!AQ16</f>
        <v>2205377.6700000004</v>
      </c>
      <c r="M904" s="102">
        <f>นครพนม!AR16</f>
        <v>1980304.51</v>
      </c>
      <c r="N904" s="98"/>
      <c r="O904" s="98"/>
      <c r="P904" s="98"/>
      <c r="Q904" s="90">
        <f t="shared" si="34"/>
        <v>225073.16000000038</v>
      </c>
      <c r="R904" s="91">
        <f t="shared" si="35"/>
        <v>830.02546857357936</v>
      </c>
    </row>
    <row r="905" spans="1:18" ht="24.6" customHeight="1" x14ac:dyDescent="0.7">
      <c r="A905" s="97">
        <v>15</v>
      </c>
      <c r="B905" s="98" t="s">
        <v>44</v>
      </c>
      <c r="C905" s="98" t="s">
        <v>524</v>
      </c>
      <c r="D905" s="98" t="s">
        <v>525</v>
      </c>
      <c r="E905" s="98" t="s">
        <v>526</v>
      </c>
      <c r="F905" s="98" t="s">
        <v>166</v>
      </c>
      <c r="G905" s="98" t="s">
        <v>1260</v>
      </c>
      <c r="H905" s="99">
        <v>1514</v>
      </c>
      <c r="I905" s="97">
        <v>2</v>
      </c>
      <c r="J905" s="100">
        <f>นครพนม!F17</f>
        <v>336365.47</v>
      </c>
      <c r="K905" s="101">
        <f>นครพนม!AP17</f>
        <v>394669.43999999994</v>
      </c>
      <c r="L905" s="102">
        <f>นครพนม!AQ17</f>
        <v>1689928.49</v>
      </c>
      <c r="M905" s="102">
        <f>นครพนม!AR17</f>
        <v>1552283.87</v>
      </c>
      <c r="N905" s="98"/>
      <c r="O905" s="98"/>
      <c r="P905" s="98"/>
      <c r="Q905" s="90">
        <f t="shared" si="34"/>
        <v>137644.61999999988</v>
      </c>
      <c r="R905" s="91">
        <f t="shared" si="35"/>
        <v>1116.2011162483486</v>
      </c>
    </row>
    <row r="906" spans="1:18" ht="24.6" customHeight="1" x14ac:dyDescent="0.7">
      <c r="A906" s="97">
        <v>16</v>
      </c>
      <c r="B906" s="98" t="s">
        <v>44</v>
      </c>
      <c r="C906" s="98" t="s">
        <v>524</v>
      </c>
      <c r="D906" s="98" t="s">
        <v>525</v>
      </c>
      <c r="E906" s="98" t="s">
        <v>526</v>
      </c>
      <c r="F906" s="98" t="s">
        <v>166</v>
      </c>
      <c r="G906" s="98" t="s">
        <v>1261</v>
      </c>
      <c r="H906" s="99">
        <v>2063</v>
      </c>
      <c r="I906" s="97">
        <v>2</v>
      </c>
      <c r="J906" s="100">
        <f>นครพนม!F18</f>
        <v>252247.25</v>
      </c>
      <c r="K906" s="101">
        <f>นครพนม!AP18</f>
        <v>494494.08999999997</v>
      </c>
      <c r="L906" s="102">
        <f>นครพนม!AQ18</f>
        <v>1920403.02</v>
      </c>
      <c r="M906" s="102">
        <f>นครพนม!AR18</f>
        <v>1371516.56</v>
      </c>
      <c r="N906" s="98"/>
      <c r="O906" s="98"/>
      <c r="P906" s="98"/>
      <c r="Q906" s="90">
        <f t="shared" si="34"/>
        <v>548886.46</v>
      </c>
      <c r="R906" s="91">
        <f t="shared" si="35"/>
        <v>930.87882695104213</v>
      </c>
    </row>
    <row r="907" spans="1:18" ht="24.6" customHeight="1" x14ac:dyDescent="0.7">
      <c r="A907" s="97">
        <v>17</v>
      </c>
      <c r="B907" s="98" t="s">
        <v>44</v>
      </c>
      <c r="C907" s="98" t="s">
        <v>524</v>
      </c>
      <c r="D907" s="98" t="s">
        <v>525</v>
      </c>
      <c r="E907" s="98" t="s">
        <v>526</v>
      </c>
      <c r="F907" s="98" t="s">
        <v>166</v>
      </c>
      <c r="G907" s="98" t="s">
        <v>1262</v>
      </c>
      <c r="H907" s="99">
        <v>3822</v>
      </c>
      <c r="I907" s="97">
        <v>3</v>
      </c>
      <c r="J907" s="100">
        <f>นครพนม!F19</f>
        <v>371431.8</v>
      </c>
      <c r="K907" s="101">
        <f>นครพนม!AP19</f>
        <v>465811.70999999996</v>
      </c>
      <c r="L907" s="102">
        <f>นครพนม!AQ19</f>
        <v>2080809.0499999998</v>
      </c>
      <c r="M907" s="102">
        <f>นครพนม!AR19</f>
        <v>1678440.06</v>
      </c>
      <c r="N907" s="98"/>
      <c r="O907" s="98"/>
      <c r="P907" s="98"/>
      <c r="Q907" s="90">
        <f t="shared" si="34"/>
        <v>402368.98999999976</v>
      </c>
      <c r="R907" s="91">
        <f t="shared" si="35"/>
        <v>544.42936944008363</v>
      </c>
    </row>
    <row r="908" spans="1:18" ht="24.6" customHeight="1" x14ac:dyDescent="0.7">
      <c r="A908" s="97">
        <v>18</v>
      </c>
      <c r="B908" s="98" t="s">
        <v>44</v>
      </c>
      <c r="C908" s="98" t="s">
        <v>524</v>
      </c>
      <c r="D908" s="98" t="s">
        <v>525</v>
      </c>
      <c r="E908" s="98" t="s">
        <v>526</v>
      </c>
      <c r="F908" s="98" t="s">
        <v>166</v>
      </c>
      <c r="G908" s="98" t="s">
        <v>1263</v>
      </c>
      <c r="H908" s="99">
        <v>2841</v>
      </c>
      <c r="I908" s="97">
        <v>2</v>
      </c>
      <c r="J908" s="100">
        <f>นครพนม!F20</f>
        <v>521762.17</v>
      </c>
      <c r="K908" s="101">
        <f>นครพนม!AP20</f>
        <v>624798.02</v>
      </c>
      <c r="L908" s="102">
        <f>นครพนม!AQ20</f>
        <v>2092040.2999999998</v>
      </c>
      <c r="M908" s="102">
        <f>นครพนม!AR20</f>
        <v>1942661.04</v>
      </c>
      <c r="N908" s="98"/>
      <c r="O908" s="98"/>
      <c r="P908" s="98"/>
      <c r="Q908" s="90">
        <f t="shared" si="34"/>
        <v>149379.25999999978</v>
      </c>
      <c r="R908" s="91">
        <f t="shared" si="35"/>
        <v>736.3746216121084</v>
      </c>
    </row>
    <row r="909" spans="1:18" ht="24.6" customHeight="1" x14ac:dyDescent="0.7">
      <c r="A909" s="97">
        <v>19</v>
      </c>
      <c r="B909" s="98" t="s">
        <v>44</v>
      </c>
      <c r="C909" s="98" t="s">
        <v>524</v>
      </c>
      <c r="D909" s="98" t="s">
        <v>525</v>
      </c>
      <c r="E909" s="98" t="s">
        <v>526</v>
      </c>
      <c r="F909" s="98" t="s">
        <v>166</v>
      </c>
      <c r="G909" s="98" t="s">
        <v>1264</v>
      </c>
      <c r="H909" s="99">
        <v>4029</v>
      </c>
      <c r="I909" s="97">
        <v>3</v>
      </c>
      <c r="J909" s="100">
        <f>นครพนม!F21</f>
        <v>774823.22</v>
      </c>
      <c r="K909" s="101">
        <f>นครพนม!AP21</f>
        <v>816533.07</v>
      </c>
      <c r="L909" s="102">
        <f>นครพนม!AQ21</f>
        <v>3570709.96</v>
      </c>
      <c r="M909" s="102">
        <f>นครพนม!AR21</f>
        <v>3312930.57</v>
      </c>
      <c r="N909" s="98"/>
      <c r="O909" s="98"/>
      <c r="P909" s="98"/>
      <c r="Q909" s="90">
        <f t="shared" si="34"/>
        <v>257779.39000000013</v>
      </c>
      <c r="R909" s="91">
        <f t="shared" si="35"/>
        <v>886.25216182675604</v>
      </c>
    </row>
    <row r="910" spans="1:18" ht="24.6" customHeight="1" x14ac:dyDescent="0.7">
      <c r="A910" s="97">
        <v>20</v>
      </c>
      <c r="B910" s="98" t="s">
        <v>44</v>
      </c>
      <c r="C910" s="98" t="s">
        <v>524</v>
      </c>
      <c r="D910" s="98" t="s">
        <v>525</v>
      </c>
      <c r="E910" s="98" t="s">
        <v>526</v>
      </c>
      <c r="F910" s="98" t="s">
        <v>166</v>
      </c>
      <c r="G910" s="98" t="s">
        <v>1265</v>
      </c>
      <c r="H910" s="99">
        <v>3626</v>
      </c>
      <c r="I910" s="97">
        <v>3</v>
      </c>
      <c r="J910" s="100">
        <f>นครพนม!F22</f>
        <v>961586.75</v>
      </c>
      <c r="K910" s="101">
        <f>นครพนม!AP22</f>
        <v>1177546.03</v>
      </c>
      <c r="L910" s="102">
        <f>นครพนม!AQ22</f>
        <v>1437316.92</v>
      </c>
      <c r="M910" s="102">
        <f>นครพนม!AR22</f>
        <v>1369818.28</v>
      </c>
      <c r="N910" s="98"/>
      <c r="O910" s="98"/>
      <c r="P910" s="98"/>
      <c r="Q910" s="90">
        <f t="shared" si="34"/>
        <v>67498.639999999898</v>
      </c>
      <c r="R910" s="91">
        <f t="shared" si="35"/>
        <v>396.39186982901265</v>
      </c>
    </row>
    <row r="911" spans="1:18" ht="24.6" customHeight="1" x14ac:dyDescent="0.7">
      <c r="A911" s="97">
        <v>21</v>
      </c>
      <c r="B911" s="98" t="s">
        <v>44</v>
      </c>
      <c r="C911" s="98" t="s">
        <v>524</v>
      </c>
      <c r="D911" s="98" t="s">
        <v>525</v>
      </c>
      <c r="E911" s="98" t="s">
        <v>526</v>
      </c>
      <c r="F911" s="98" t="s">
        <v>166</v>
      </c>
      <c r="G911" s="98" t="s">
        <v>1266</v>
      </c>
      <c r="H911" s="99">
        <v>2137</v>
      </c>
      <c r="I911" s="97">
        <v>2</v>
      </c>
      <c r="J911" s="100">
        <f>นครพนม!F23</f>
        <v>339539.24</v>
      </c>
      <c r="K911" s="101">
        <f>นครพนม!AP23</f>
        <v>555754.16999999993</v>
      </c>
      <c r="L911" s="102">
        <f>นครพนม!AQ23</f>
        <v>1797178.29</v>
      </c>
      <c r="M911" s="102">
        <f>นครพนม!AR23</f>
        <v>1723305.55</v>
      </c>
      <c r="N911" s="98"/>
      <c r="O911" s="98"/>
      <c r="P911" s="98"/>
      <c r="Q911" s="90">
        <f t="shared" si="34"/>
        <v>73872.739999999991</v>
      </c>
      <c r="R911" s="91">
        <f t="shared" si="35"/>
        <v>840.98188582124476</v>
      </c>
    </row>
    <row r="912" spans="1:18" ht="24.6" customHeight="1" x14ac:dyDescent="0.7">
      <c r="A912" s="97">
        <v>22</v>
      </c>
      <c r="B912" s="98" t="s">
        <v>44</v>
      </c>
      <c r="C912" s="98" t="s">
        <v>524</v>
      </c>
      <c r="D912" s="98" t="s">
        <v>525</v>
      </c>
      <c r="E912" s="98" t="s">
        <v>526</v>
      </c>
      <c r="F912" s="98" t="s">
        <v>166</v>
      </c>
      <c r="G912" s="98" t="s">
        <v>1267</v>
      </c>
      <c r="H912" s="99">
        <v>2602</v>
      </c>
      <c r="I912" s="97">
        <v>2</v>
      </c>
      <c r="J912" s="100">
        <f>นครพนม!F24</f>
        <v>453505.39</v>
      </c>
      <c r="K912" s="101">
        <f>นครพนม!AP24</f>
        <v>615467.43999999994</v>
      </c>
      <c r="L912" s="102">
        <f>นครพนม!AQ24</f>
        <v>1179710</v>
      </c>
      <c r="M912" s="102">
        <f>นครพนม!AR24</f>
        <v>1162858.1100000001</v>
      </c>
      <c r="N912" s="98"/>
      <c r="O912" s="98"/>
      <c r="P912" s="98"/>
      <c r="Q912" s="90">
        <f t="shared" si="34"/>
        <v>16851.889999999898</v>
      </c>
      <c r="R912" s="91">
        <f t="shared" si="35"/>
        <v>453.38585703305148</v>
      </c>
    </row>
    <row r="913" spans="1:18" ht="24.6" customHeight="1" x14ac:dyDescent="0.7">
      <c r="A913" s="97">
        <v>23</v>
      </c>
      <c r="B913" s="98" t="s">
        <v>44</v>
      </c>
      <c r="C913" s="98" t="s">
        <v>524</v>
      </c>
      <c r="D913" s="98" t="s">
        <v>525</v>
      </c>
      <c r="E913" s="98" t="s">
        <v>526</v>
      </c>
      <c r="F913" s="98" t="s">
        <v>166</v>
      </c>
      <c r="G913" s="98" t="s">
        <v>1268</v>
      </c>
      <c r="H913" s="99">
        <v>6245</v>
      </c>
      <c r="I913" s="97">
        <v>5</v>
      </c>
      <c r="J913" s="100">
        <f>นครพนม!F25</f>
        <v>415033.85</v>
      </c>
      <c r="K913" s="101">
        <f>นครพนม!AP25</f>
        <v>641272.43999999994</v>
      </c>
      <c r="L913" s="102">
        <f>นครพนม!AQ25</f>
        <v>2364447.94</v>
      </c>
      <c r="M913" s="102">
        <f>นครพนม!AR25</f>
        <v>2033177.19</v>
      </c>
      <c r="N913" s="98"/>
      <c r="O913" s="98"/>
      <c r="P913" s="98"/>
      <c r="Q913" s="90">
        <f t="shared" si="34"/>
        <v>331270.75</v>
      </c>
      <c r="R913" s="91">
        <f t="shared" si="35"/>
        <v>378.61456204963969</v>
      </c>
    </row>
    <row r="914" spans="1:18" ht="24.6" customHeight="1" x14ac:dyDescent="0.7">
      <c r="A914" s="97">
        <v>24</v>
      </c>
      <c r="B914" s="98" t="s">
        <v>44</v>
      </c>
      <c r="C914" s="98" t="s">
        <v>524</v>
      </c>
      <c r="D914" s="98" t="s">
        <v>525</v>
      </c>
      <c r="E914" s="98" t="s">
        <v>526</v>
      </c>
      <c r="F914" s="98" t="s">
        <v>166</v>
      </c>
      <c r="G914" s="98" t="s">
        <v>1269</v>
      </c>
      <c r="H914" s="99">
        <v>5141</v>
      </c>
      <c r="I914" s="97">
        <v>4</v>
      </c>
      <c r="J914" s="100">
        <f>นครพนม!F26</f>
        <v>290907.11</v>
      </c>
      <c r="K914" s="101">
        <f>นครพนม!AP26</f>
        <v>358742.51999999996</v>
      </c>
      <c r="L914" s="102">
        <f>นครพนม!AQ26</f>
        <v>2030821.9100000001</v>
      </c>
      <c r="M914" s="102">
        <f>นครพนม!AR26</f>
        <v>1661032.7799999998</v>
      </c>
      <c r="N914" s="98"/>
      <c r="O914" s="98"/>
      <c r="P914" s="98"/>
      <c r="Q914" s="90">
        <f t="shared" si="34"/>
        <v>369789.13000000035</v>
      </c>
      <c r="R914" s="91">
        <f t="shared" si="35"/>
        <v>395.02468585878239</v>
      </c>
    </row>
    <row r="915" spans="1:18" ht="24.6" customHeight="1" x14ac:dyDescent="0.7">
      <c r="A915" s="97">
        <v>25</v>
      </c>
      <c r="B915" s="98" t="s">
        <v>44</v>
      </c>
      <c r="C915" s="98" t="s">
        <v>524</v>
      </c>
      <c r="D915" s="98" t="s">
        <v>525</v>
      </c>
      <c r="E915" s="98" t="s">
        <v>526</v>
      </c>
      <c r="F915" s="98" t="s">
        <v>166</v>
      </c>
      <c r="G915" s="98" t="s">
        <v>1270</v>
      </c>
      <c r="H915" s="99">
        <v>2939</v>
      </c>
      <c r="I915" s="97">
        <v>2</v>
      </c>
      <c r="J915" s="100">
        <f>นครพนม!F27</f>
        <v>455164.97</v>
      </c>
      <c r="K915" s="101">
        <f>นครพนม!AP27</f>
        <v>491965.43</v>
      </c>
      <c r="L915" s="102">
        <f>นครพนม!AQ27</f>
        <v>1579088.6099999999</v>
      </c>
      <c r="M915" s="102">
        <f>นครพนม!AR27</f>
        <v>1252446.48</v>
      </c>
      <c r="N915" s="98"/>
      <c r="O915" s="98"/>
      <c r="P915" s="98"/>
      <c r="Q915" s="90">
        <f t="shared" si="34"/>
        <v>326642.12999999989</v>
      </c>
      <c r="R915" s="91">
        <f t="shared" si="35"/>
        <v>537.28772031303163</v>
      </c>
    </row>
    <row r="916" spans="1:18" ht="24.6" customHeight="1" x14ac:dyDescent="0.7">
      <c r="A916" s="97">
        <v>26</v>
      </c>
      <c r="B916" s="98" t="s">
        <v>44</v>
      </c>
      <c r="C916" s="98" t="s">
        <v>524</v>
      </c>
      <c r="D916" s="98" t="s">
        <v>525</v>
      </c>
      <c r="E916" s="98" t="s">
        <v>526</v>
      </c>
      <c r="F916" s="98" t="s">
        <v>166</v>
      </c>
      <c r="G916" s="98" t="s">
        <v>1271</v>
      </c>
      <c r="H916" s="99">
        <v>2933</v>
      </c>
      <c r="I916" s="97">
        <v>2</v>
      </c>
      <c r="J916" s="100">
        <f>นครพนม!F28</f>
        <v>494879.41</v>
      </c>
      <c r="K916" s="101">
        <f>นครพนม!AP28</f>
        <v>648051.44999999995</v>
      </c>
      <c r="L916" s="102">
        <f>นครพนม!AQ28</f>
        <v>1167833.1000000001</v>
      </c>
      <c r="M916" s="102">
        <f>นครพนม!AR28</f>
        <v>931757.41</v>
      </c>
      <c r="N916" s="98"/>
      <c r="O916" s="98"/>
      <c r="P916" s="98"/>
      <c r="Q916" s="90">
        <f t="shared" si="34"/>
        <v>236075.69000000006</v>
      </c>
      <c r="R916" s="91">
        <f t="shared" si="35"/>
        <v>398.17016706443917</v>
      </c>
    </row>
    <row r="917" spans="1:18" s="109" customFormat="1" ht="24.6" customHeight="1" x14ac:dyDescent="0.7">
      <c r="A917" s="103">
        <v>1</v>
      </c>
      <c r="B917" s="104" t="s">
        <v>44</v>
      </c>
      <c r="C917" s="104"/>
      <c r="D917" s="104"/>
      <c r="E917" s="104" t="s">
        <v>63</v>
      </c>
      <c r="F917" s="104"/>
      <c r="G917" s="104" t="s">
        <v>528</v>
      </c>
      <c r="H917" s="110">
        <f>SUM(H891:H916)</f>
        <v>84937</v>
      </c>
      <c r="I917" s="103"/>
      <c r="J917" s="106">
        <f>SUM(J891:J916)</f>
        <v>13681340.620000003</v>
      </c>
      <c r="K917" s="141">
        <f>SUM(K891:K916)</f>
        <v>15774423.949999996</v>
      </c>
      <c r="L917" s="106">
        <f>SUM(L892:L916)</f>
        <v>47592436.399999999</v>
      </c>
      <c r="M917" s="106">
        <f>SUM(M892:M916)</f>
        <v>41564491.519999988</v>
      </c>
      <c r="N917" s="104">
        <v>25</v>
      </c>
      <c r="O917" s="104">
        <v>25</v>
      </c>
      <c r="P917" s="104">
        <f>N917-O917</f>
        <v>0</v>
      </c>
      <c r="Q917" s="107">
        <f t="shared" si="34"/>
        <v>6027944.8800000101</v>
      </c>
      <c r="R917" s="108">
        <f>L917/H917</f>
        <v>560.32631715271316</v>
      </c>
    </row>
    <row r="918" spans="1:18" ht="24.6" customHeight="1" x14ac:dyDescent="0.7">
      <c r="A918" s="97">
        <v>1</v>
      </c>
      <c r="B918" s="98" t="s">
        <v>44</v>
      </c>
      <c r="C918" s="98" t="s">
        <v>529</v>
      </c>
      <c r="D918" s="98" t="s">
        <v>65</v>
      </c>
      <c r="E918" s="98" t="s">
        <v>530</v>
      </c>
      <c r="F918" s="98" t="s">
        <v>196</v>
      </c>
      <c r="G918" s="98" t="s">
        <v>531</v>
      </c>
      <c r="H918" s="99"/>
      <c r="I918" s="97"/>
      <c r="J918" s="100"/>
      <c r="K918" s="101"/>
      <c r="L918" s="102"/>
      <c r="M918" s="102"/>
      <c r="N918" s="98"/>
      <c r="O918" s="98"/>
      <c r="P918" s="98"/>
    </row>
    <row r="919" spans="1:18" ht="24.6" customHeight="1" x14ac:dyDescent="0.7">
      <c r="A919" s="97">
        <v>2</v>
      </c>
      <c r="B919" s="98" t="s">
        <v>44</v>
      </c>
      <c r="C919" s="98" t="s">
        <v>529</v>
      </c>
      <c r="D919" s="98" t="s">
        <v>65</v>
      </c>
      <c r="E919" s="98" t="s">
        <v>530</v>
      </c>
      <c r="F919" s="98" t="s">
        <v>166</v>
      </c>
      <c r="G919" s="98" t="s">
        <v>1272</v>
      </c>
      <c r="H919" s="99">
        <v>4015</v>
      </c>
      <c r="I919" s="97">
        <v>3</v>
      </c>
      <c r="J919" s="100">
        <f>นครพนม!F29</f>
        <v>527849.39</v>
      </c>
      <c r="K919" s="101">
        <f>นครพนม!AP29</f>
        <v>541483.97</v>
      </c>
      <c r="L919" s="102">
        <f>นครพนม!AQ29</f>
        <v>2913474.5</v>
      </c>
      <c r="M919" s="102">
        <f>นครพนม!AR29</f>
        <v>2568725.79</v>
      </c>
      <c r="N919" s="98"/>
      <c r="O919" s="98"/>
      <c r="P919" s="98"/>
      <c r="Q919" s="90">
        <f t="shared" si="34"/>
        <v>344748.70999999996</v>
      </c>
      <c r="R919" s="91">
        <f t="shared" si="35"/>
        <v>725.6474470734745</v>
      </c>
    </row>
    <row r="920" spans="1:18" ht="24.6" customHeight="1" x14ac:dyDescent="0.7">
      <c r="A920" s="97">
        <v>3</v>
      </c>
      <c r="B920" s="98" t="s">
        <v>44</v>
      </c>
      <c r="C920" s="98" t="s">
        <v>529</v>
      </c>
      <c r="D920" s="98" t="s">
        <v>65</v>
      </c>
      <c r="E920" s="98" t="s">
        <v>530</v>
      </c>
      <c r="F920" s="98" t="s">
        <v>166</v>
      </c>
      <c r="G920" s="98" t="s">
        <v>1273</v>
      </c>
      <c r="H920" s="99">
        <v>5032</v>
      </c>
      <c r="I920" s="97">
        <v>4</v>
      </c>
      <c r="J920" s="100">
        <f>นครพนม!F30</f>
        <v>327495.46999999997</v>
      </c>
      <c r="K920" s="101">
        <f>นครพนม!AP30</f>
        <v>888286</v>
      </c>
      <c r="L920" s="102">
        <f>นครพนม!AQ30</f>
        <v>2691836.45</v>
      </c>
      <c r="M920" s="102">
        <f>นครพนม!AR30</f>
        <v>2751028.25</v>
      </c>
      <c r="N920" s="98"/>
      <c r="O920" s="98"/>
      <c r="P920" s="98"/>
      <c r="Q920" s="90">
        <f t="shared" si="34"/>
        <v>-59191.799999999814</v>
      </c>
      <c r="R920" s="91">
        <f t="shared" si="35"/>
        <v>534.94365063593011</v>
      </c>
    </row>
    <row r="921" spans="1:18" ht="24.6" customHeight="1" x14ac:dyDescent="0.7">
      <c r="A921" s="97">
        <v>4</v>
      </c>
      <c r="B921" s="98" t="s">
        <v>44</v>
      </c>
      <c r="C921" s="98" t="s">
        <v>529</v>
      </c>
      <c r="D921" s="98" t="s">
        <v>65</v>
      </c>
      <c r="E921" s="98" t="s">
        <v>530</v>
      </c>
      <c r="F921" s="98" t="s">
        <v>166</v>
      </c>
      <c r="G921" s="98" t="s">
        <v>1274</v>
      </c>
      <c r="H921" s="99">
        <v>2960</v>
      </c>
      <c r="I921" s="97">
        <v>2</v>
      </c>
      <c r="J921" s="100">
        <f>นครพนม!F31</f>
        <v>191806</v>
      </c>
      <c r="K921" s="101">
        <f>นครพนม!AP31</f>
        <v>277994.06</v>
      </c>
      <c r="L921" s="102">
        <f>นครพนม!AQ31</f>
        <v>1987583.6</v>
      </c>
      <c r="M921" s="102">
        <f>นครพนม!AR31</f>
        <v>1858301.5299999998</v>
      </c>
      <c r="N921" s="98"/>
      <c r="O921" s="98"/>
      <c r="P921" s="98"/>
      <c r="Q921" s="90">
        <f t="shared" si="34"/>
        <v>129282.0700000003</v>
      </c>
      <c r="R921" s="91">
        <f t="shared" si="35"/>
        <v>671.48094594594602</v>
      </c>
    </row>
    <row r="922" spans="1:18" ht="24.6" customHeight="1" x14ac:dyDescent="0.7">
      <c r="A922" s="97">
        <v>5</v>
      </c>
      <c r="B922" s="98" t="s">
        <v>44</v>
      </c>
      <c r="C922" s="98" t="s">
        <v>529</v>
      </c>
      <c r="D922" s="98" t="s">
        <v>65</v>
      </c>
      <c r="E922" s="98" t="s">
        <v>530</v>
      </c>
      <c r="F922" s="98" t="s">
        <v>166</v>
      </c>
      <c r="G922" s="98" t="s">
        <v>1275</v>
      </c>
      <c r="H922" s="99">
        <v>3363</v>
      </c>
      <c r="I922" s="97">
        <v>3</v>
      </c>
      <c r="J922" s="100">
        <f>นครพนม!F32</f>
        <v>334474.73</v>
      </c>
      <c r="K922" s="100">
        <f>นครพนม!AP32</f>
        <v>348371.44</v>
      </c>
      <c r="L922" s="102">
        <f>นครพนม!AQ32</f>
        <v>1534627.8199999998</v>
      </c>
      <c r="M922" s="102">
        <f>นครพนม!AR32</f>
        <v>1345180.76</v>
      </c>
      <c r="N922" s="98"/>
      <c r="O922" s="98"/>
      <c r="P922" s="98"/>
      <c r="Q922" s="90">
        <f t="shared" si="34"/>
        <v>189447.05999999982</v>
      </c>
      <c r="R922" s="91">
        <f t="shared" si="35"/>
        <v>456.3270353850728</v>
      </c>
    </row>
    <row r="923" spans="1:18" ht="24.6" customHeight="1" x14ac:dyDescent="0.7">
      <c r="A923" s="97">
        <v>6</v>
      </c>
      <c r="B923" s="98" t="s">
        <v>44</v>
      </c>
      <c r="C923" s="98" t="s">
        <v>529</v>
      </c>
      <c r="D923" s="98" t="s">
        <v>65</v>
      </c>
      <c r="E923" s="98" t="s">
        <v>530</v>
      </c>
      <c r="F923" s="98" t="s">
        <v>166</v>
      </c>
      <c r="G923" s="98" t="s">
        <v>1276</v>
      </c>
      <c r="H923" s="99">
        <v>3862</v>
      </c>
      <c r="I923" s="97">
        <v>3</v>
      </c>
      <c r="J923" s="100">
        <f>นครพนม!F33</f>
        <v>840049.74</v>
      </c>
      <c r="K923" s="101">
        <f>นครพนม!AP33</f>
        <v>923605.78</v>
      </c>
      <c r="L923" s="102">
        <f>นครพนม!AQ33</f>
        <v>2921034.13</v>
      </c>
      <c r="M923" s="102">
        <f>นครพนม!AR33</f>
        <v>2293698.0300000003</v>
      </c>
      <c r="N923" s="98"/>
      <c r="O923" s="98"/>
      <c r="P923" s="98"/>
      <c r="Q923" s="90">
        <f t="shared" si="34"/>
        <v>627336.09999999963</v>
      </c>
      <c r="R923" s="91">
        <f t="shared" si="35"/>
        <v>756.35270067322631</v>
      </c>
    </row>
    <row r="924" spans="1:18" ht="24.6" customHeight="1" x14ac:dyDescent="0.7">
      <c r="A924" s="97">
        <v>7</v>
      </c>
      <c r="B924" s="98" t="s">
        <v>44</v>
      </c>
      <c r="C924" s="98" t="s">
        <v>529</v>
      </c>
      <c r="D924" s="98" t="s">
        <v>65</v>
      </c>
      <c r="E924" s="98" t="s">
        <v>530</v>
      </c>
      <c r="F924" s="98" t="s">
        <v>166</v>
      </c>
      <c r="G924" s="98" t="s">
        <v>1277</v>
      </c>
      <c r="H924" s="99">
        <v>4449</v>
      </c>
      <c r="I924" s="97">
        <v>3</v>
      </c>
      <c r="J924" s="100">
        <f>นครพนม!F34</f>
        <v>202646.68</v>
      </c>
      <c r="K924" s="101">
        <f>นครพนม!AP34</f>
        <v>228206.63999999998</v>
      </c>
      <c r="L924" s="102">
        <f>นครพนม!AQ34</f>
        <v>957395.46000000008</v>
      </c>
      <c r="M924" s="102">
        <f>นครพนม!AR34</f>
        <v>878650.75</v>
      </c>
      <c r="N924" s="98"/>
      <c r="O924" s="98"/>
      <c r="P924" s="98"/>
      <c r="Q924" s="90">
        <f t="shared" si="34"/>
        <v>78744.710000000079</v>
      </c>
      <c r="R924" s="91">
        <f t="shared" si="35"/>
        <v>215.19340525960891</v>
      </c>
    </row>
    <row r="925" spans="1:18" s="154" customFormat="1" ht="24.6" customHeight="1" x14ac:dyDescent="0.7">
      <c r="A925" s="148">
        <v>8</v>
      </c>
      <c r="B925" s="149" t="s">
        <v>44</v>
      </c>
      <c r="C925" s="149" t="s">
        <v>529</v>
      </c>
      <c r="D925" s="149" t="s">
        <v>65</v>
      </c>
      <c r="E925" s="149" t="s">
        <v>530</v>
      </c>
      <c r="F925" s="149" t="s">
        <v>166</v>
      </c>
      <c r="G925" s="149" t="s">
        <v>1278</v>
      </c>
      <c r="H925" s="144">
        <v>2114</v>
      </c>
      <c r="I925" s="148">
        <v>2</v>
      </c>
      <c r="J925" s="150">
        <f>นครพนม!F35</f>
        <v>76076.98</v>
      </c>
      <c r="K925" s="151">
        <f>นครพนม!AP35</f>
        <v>154190.63</v>
      </c>
      <c r="L925" s="150">
        <f>นครพนม!AQ35</f>
        <v>627965.2699999999</v>
      </c>
      <c r="M925" s="150">
        <f>นครพนม!AR35</f>
        <v>541746.85000000009</v>
      </c>
      <c r="N925" s="149"/>
      <c r="O925" s="149"/>
      <c r="P925" s="149"/>
      <c r="Q925" s="152">
        <f t="shared" si="34"/>
        <v>86218.419999999809</v>
      </c>
      <c r="R925" s="153">
        <f t="shared" si="35"/>
        <v>297.05074266792803</v>
      </c>
    </row>
    <row r="926" spans="1:18" ht="24.6" customHeight="1" x14ac:dyDescent="0.7">
      <c r="A926" s="97">
        <v>9</v>
      </c>
      <c r="B926" s="98" t="s">
        <v>44</v>
      </c>
      <c r="C926" s="98" t="s">
        <v>529</v>
      </c>
      <c r="D926" s="98" t="s">
        <v>65</v>
      </c>
      <c r="E926" s="98" t="s">
        <v>530</v>
      </c>
      <c r="F926" s="98" t="s">
        <v>166</v>
      </c>
      <c r="G926" s="98" t="s">
        <v>1279</v>
      </c>
      <c r="H926" s="99">
        <v>2727</v>
      </c>
      <c r="I926" s="97">
        <v>2</v>
      </c>
      <c r="J926" s="100">
        <f>นครพนม!F36</f>
        <v>457899.38</v>
      </c>
      <c r="K926" s="101">
        <f>นครพนม!AP36</f>
        <v>647826.80000000005</v>
      </c>
      <c r="L926" s="102">
        <f>นครพนม!AQ36</f>
        <v>805179.36</v>
      </c>
      <c r="M926" s="102">
        <f>นครพนม!AR36</f>
        <v>672601.54</v>
      </c>
      <c r="N926" s="98"/>
      <c r="O926" s="98"/>
      <c r="P926" s="98"/>
      <c r="Q926" s="90">
        <f t="shared" si="34"/>
        <v>132577.81999999995</v>
      </c>
      <c r="R926" s="91">
        <f t="shared" si="35"/>
        <v>295.2619581958196</v>
      </c>
    </row>
    <row r="927" spans="1:18" ht="24.6" customHeight="1" x14ac:dyDescent="0.7">
      <c r="A927" s="97">
        <v>10</v>
      </c>
      <c r="B927" s="98" t="s">
        <v>44</v>
      </c>
      <c r="C927" s="98" t="s">
        <v>529</v>
      </c>
      <c r="D927" s="98" t="s">
        <v>65</v>
      </c>
      <c r="E927" s="98" t="s">
        <v>530</v>
      </c>
      <c r="F927" s="98" t="s">
        <v>166</v>
      </c>
      <c r="G927" s="98" t="s">
        <v>1280</v>
      </c>
      <c r="H927" s="99">
        <v>2481</v>
      </c>
      <c r="I927" s="97">
        <v>2</v>
      </c>
      <c r="J927" s="100">
        <f>นครพนม!F37</f>
        <v>439535.87</v>
      </c>
      <c r="K927" s="101">
        <f>นครพนม!AP37</f>
        <v>812192.35000000009</v>
      </c>
      <c r="L927" s="102">
        <f>นครพนม!AQ37</f>
        <v>1788794.33</v>
      </c>
      <c r="M927" s="102">
        <f>นครพนม!AR37</f>
        <v>1525918.24</v>
      </c>
      <c r="N927" s="98"/>
      <c r="O927" s="98"/>
      <c r="P927" s="98"/>
      <c r="Q927" s="90">
        <f t="shared" si="34"/>
        <v>262876.09000000008</v>
      </c>
      <c r="R927" s="91">
        <f t="shared" si="35"/>
        <v>720.9973115679162</v>
      </c>
    </row>
    <row r="928" spans="1:18" s="109" customFormat="1" ht="24.6" customHeight="1" x14ac:dyDescent="0.7">
      <c r="A928" s="103">
        <v>2</v>
      </c>
      <c r="B928" s="104" t="s">
        <v>44</v>
      </c>
      <c r="C928" s="104"/>
      <c r="D928" s="104"/>
      <c r="E928" s="104" t="s">
        <v>63</v>
      </c>
      <c r="F928" s="104"/>
      <c r="G928" s="104" t="s">
        <v>532</v>
      </c>
      <c r="H928" s="110">
        <f>SUM(H918:H927)</f>
        <v>31003</v>
      </c>
      <c r="I928" s="103"/>
      <c r="J928" s="106">
        <f>SUM(J918:J927)</f>
        <v>3397834.24</v>
      </c>
      <c r="K928" s="141">
        <f>SUM(K918:K927)</f>
        <v>4822157.67</v>
      </c>
      <c r="L928" s="106">
        <f>SUM(L918:L927)</f>
        <v>16227890.92</v>
      </c>
      <c r="M928" s="106">
        <f>SUM(M918:M927)</f>
        <v>14435851.74</v>
      </c>
      <c r="N928" s="104">
        <v>9</v>
      </c>
      <c r="O928" s="104">
        <v>9</v>
      </c>
      <c r="P928" s="104">
        <f>N928-O928</f>
        <v>0</v>
      </c>
      <c r="Q928" s="107">
        <f t="shared" si="34"/>
        <v>1792039.1799999997</v>
      </c>
      <c r="R928" s="108">
        <f>L928/H928</f>
        <v>523.42969777118344</v>
      </c>
    </row>
    <row r="929" spans="1:18" ht="24.6" customHeight="1" x14ac:dyDescent="0.7">
      <c r="A929" s="97">
        <v>1</v>
      </c>
      <c r="B929" s="98" t="s">
        <v>44</v>
      </c>
      <c r="C929" s="98" t="s">
        <v>533</v>
      </c>
      <c r="D929" s="98" t="s">
        <v>72</v>
      </c>
      <c r="E929" s="98" t="s">
        <v>534</v>
      </c>
      <c r="F929" s="98" t="s">
        <v>196</v>
      </c>
      <c r="G929" s="98" t="s">
        <v>535</v>
      </c>
      <c r="H929" s="99"/>
      <c r="I929" s="97"/>
      <c r="J929" s="100"/>
      <c r="K929" s="101"/>
      <c r="L929" s="102"/>
      <c r="M929" s="102"/>
      <c r="N929" s="98"/>
      <c r="O929" s="98"/>
      <c r="P929" s="98"/>
    </row>
    <row r="930" spans="1:18" ht="24.6" customHeight="1" x14ac:dyDescent="0.7">
      <c r="A930" s="97">
        <v>2</v>
      </c>
      <c r="B930" s="98" t="s">
        <v>44</v>
      </c>
      <c r="C930" s="98" t="s">
        <v>533</v>
      </c>
      <c r="D930" s="98" t="s">
        <v>72</v>
      </c>
      <c r="E930" s="98" t="s">
        <v>534</v>
      </c>
      <c r="F930" s="98" t="s">
        <v>166</v>
      </c>
      <c r="G930" s="98" t="s">
        <v>1281</v>
      </c>
      <c r="H930" s="99">
        <v>3561</v>
      </c>
      <c r="I930" s="97">
        <v>3</v>
      </c>
      <c r="J930" s="100">
        <f>นครพนม!F38</f>
        <v>847539.95</v>
      </c>
      <c r="K930" s="101">
        <f>นครพนม!AP38</f>
        <v>989007.05999999994</v>
      </c>
      <c r="L930" s="102">
        <f>นครพนม!AQ38</f>
        <v>1853847.62</v>
      </c>
      <c r="M930" s="102">
        <f>นครพนม!AR38</f>
        <v>1294334.01</v>
      </c>
      <c r="N930" s="98"/>
      <c r="O930" s="98"/>
      <c r="P930" s="98"/>
      <c r="Q930" s="90">
        <f t="shared" si="34"/>
        <v>559513.6100000001</v>
      </c>
      <c r="R930" s="91">
        <f t="shared" si="35"/>
        <v>520.59747823645046</v>
      </c>
    </row>
    <row r="931" spans="1:18" ht="24.6" customHeight="1" x14ac:dyDescent="0.7">
      <c r="A931" s="97">
        <v>3</v>
      </c>
      <c r="B931" s="98" t="s">
        <v>44</v>
      </c>
      <c r="C931" s="98" t="s">
        <v>533</v>
      </c>
      <c r="D931" s="98" t="s">
        <v>72</v>
      </c>
      <c r="E931" s="98" t="s">
        <v>534</v>
      </c>
      <c r="F931" s="98" t="s">
        <v>166</v>
      </c>
      <c r="G931" s="98" t="s">
        <v>1282</v>
      </c>
      <c r="H931" s="99">
        <v>4235</v>
      </c>
      <c r="I931" s="97">
        <v>3</v>
      </c>
      <c r="J931" s="100">
        <f>นครพนม!F39</f>
        <v>891054.3</v>
      </c>
      <c r="K931" s="101">
        <f>นครพนม!AP39</f>
        <v>1377775.8</v>
      </c>
      <c r="L931" s="102">
        <f>นครพนม!AQ39</f>
        <v>2026821.2</v>
      </c>
      <c r="M931" s="102">
        <f>นครพนม!AR39</f>
        <v>1445532.5899999999</v>
      </c>
      <c r="N931" s="98"/>
      <c r="O931" s="98"/>
      <c r="P931" s="98"/>
      <c r="Q931" s="90">
        <f t="shared" si="34"/>
        <v>581288.6100000001</v>
      </c>
      <c r="R931" s="91">
        <f t="shared" si="35"/>
        <v>478.58824085005904</v>
      </c>
    </row>
    <row r="932" spans="1:18" ht="24.6" customHeight="1" x14ac:dyDescent="0.7">
      <c r="A932" s="97">
        <v>4</v>
      </c>
      <c r="B932" s="98" t="s">
        <v>44</v>
      </c>
      <c r="C932" s="98" t="s">
        <v>533</v>
      </c>
      <c r="D932" s="98" t="s">
        <v>72</v>
      </c>
      <c r="E932" s="98" t="s">
        <v>534</v>
      </c>
      <c r="F932" s="98" t="s">
        <v>166</v>
      </c>
      <c r="G932" s="98" t="s">
        <v>1283</v>
      </c>
      <c r="H932" s="99">
        <v>1123</v>
      </c>
      <c r="I932" s="97">
        <v>1</v>
      </c>
      <c r="J932" s="100">
        <f>นครพนม!F40</f>
        <v>449581.72</v>
      </c>
      <c r="K932" s="101">
        <f>นครพนม!AP40</f>
        <v>616975.47</v>
      </c>
      <c r="L932" s="102">
        <f>นครพนม!AQ40</f>
        <v>1598935.6099999999</v>
      </c>
      <c r="M932" s="102">
        <f>นครพนม!AR40</f>
        <v>1642408.71</v>
      </c>
      <c r="N932" s="98"/>
      <c r="O932" s="98"/>
      <c r="P932" s="98"/>
      <c r="Q932" s="90">
        <f t="shared" si="34"/>
        <v>-43473.100000000093</v>
      </c>
      <c r="R932" s="91">
        <f t="shared" si="35"/>
        <v>1423.8073107747105</v>
      </c>
    </row>
    <row r="933" spans="1:18" ht="24.6" customHeight="1" x14ac:dyDescent="0.7">
      <c r="A933" s="97">
        <v>5</v>
      </c>
      <c r="B933" s="98" t="s">
        <v>44</v>
      </c>
      <c r="C933" s="98" t="s">
        <v>533</v>
      </c>
      <c r="D933" s="98" t="s">
        <v>72</v>
      </c>
      <c r="E933" s="98" t="s">
        <v>534</v>
      </c>
      <c r="F933" s="98" t="s">
        <v>166</v>
      </c>
      <c r="G933" s="98" t="s">
        <v>1284</v>
      </c>
      <c r="H933" s="99">
        <v>1984</v>
      </c>
      <c r="I933" s="97">
        <v>2</v>
      </c>
      <c r="J933" s="100">
        <f>นครพนม!F41</f>
        <v>747035.08</v>
      </c>
      <c r="K933" s="101">
        <f>นครพนม!AP41</f>
        <v>853946.61999999988</v>
      </c>
      <c r="L933" s="102">
        <f>นครพนม!AQ41</f>
        <v>1868281.1099999999</v>
      </c>
      <c r="M933" s="102">
        <f>นครพนม!AR41</f>
        <v>1589868.9100000001</v>
      </c>
      <c r="N933" s="98"/>
      <c r="O933" s="98"/>
      <c r="P933" s="98"/>
      <c r="Q933" s="90">
        <f t="shared" si="34"/>
        <v>278412.19999999972</v>
      </c>
      <c r="R933" s="91">
        <f t="shared" si="35"/>
        <v>941.67394657258058</v>
      </c>
    </row>
    <row r="934" spans="1:18" ht="24.6" customHeight="1" x14ac:dyDescent="0.7">
      <c r="A934" s="97">
        <v>6</v>
      </c>
      <c r="B934" s="98" t="s">
        <v>44</v>
      </c>
      <c r="C934" s="98" t="s">
        <v>533</v>
      </c>
      <c r="D934" s="98" t="s">
        <v>72</v>
      </c>
      <c r="E934" s="98" t="s">
        <v>534</v>
      </c>
      <c r="F934" s="98" t="s">
        <v>166</v>
      </c>
      <c r="G934" s="98" t="s">
        <v>1285</v>
      </c>
      <c r="H934" s="99">
        <v>2515</v>
      </c>
      <c r="I934" s="97">
        <v>2</v>
      </c>
      <c r="J934" s="100">
        <f>นครพนม!F42</f>
        <v>226551.98</v>
      </c>
      <c r="K934" s="101">
        <f>นครพนม!AP42</f>
        <v>545699.33000000007</v>
      </c>
      <c r="L934" s="102">
        <f>นครพนม!AQ42</f>
        <v>1608001.23</v>
      </c>
      <c r="M934" s="102">
        <f>นครพนม!AR42</f>
        <v>1453701.58</v>
      </c>
      <c r="N934" s="98"/>
      <c r="O934" s="98"/>
      <c r="P934" s="98"/>
      <c r="Q934" s="90">
        <f t="shared" si="34"/>
        <v>154299.64999999991</v>
      </c>
      <c r="R934" s="91">
        <f t="shared" si="35"/>
        <v>639.36430616302187</v>
      </c>
    </row>
    <row r="935" spans="1:18" ht="24.6" customHeight="1" x14ac:dyDescent="0.7">
      <c r="A935" s="97">
        <v>7</v>
      </c>
      <c r="B935" s="98" t="s">
        <v>44</v>
      </c>
      <c r="C935" s="98" t="s">
        <v>533</v>
      </c>
      <c r="D935" s="98" t="s">
        <v>72</v>
      </c>
      <c r="E935" s="98" t="s">
        <v>534</v>
      </c>
      <c r="F935" s="98" t="s">
        <v>166</v>
      </c>
      <c r="G935" s="98" t="s">
        <v>1286</v>
      </c>
      <c r="H935" s="99">
        <v>2195</v>
      </c>
      <c r="I935" s="97">
        <v>2</v>
      </c>
      <c r="J935" s="100">
        <f>นครพนม!F43</f>
        <v>368827.74</v>
      </c>
      <c r="K935" s="101">
        <f>นครพนม!AP43</f>
        <v>655055.69999999995</v>
      </c>
      <c r="L935" s="102">
        <f>นครพนม!AQ43</f>
        <v>1926749.19</v>
      </c>
      <c r="M935" s="102">
        <f>นครพนม!AR43</f>
        <v>1658810.8599999999</v>
      </c>
      <c r="N935" s="98"/>
      <c r="O935" s="98"/>
      <c r="P935" s="98"/>
      <c r="Q935" s="90">
        <f t="shared" si="34"/>
        <v>267938.33000000007</v>
      </c>
      <c r="R935" s="91">
        <f t="shared" si="35"/>
        <v>877.79006378132112</v>
      </c>
    </row>
    <row r="936" spans="1:18" ht="24.6" customHeight="1" x14ac:dyDescent="0.7">
      <c r="A936" s="97">
        <v>8</v>
      </c>
      <c r="B936" s="98" t="s">
        <v>44</v>
      </c>
      <c r="C936" s="98" t="s">
        <v>533</v>
      </c>
      <c r="D936" s="98" t="s">
        <v>72</v>
      </c>
      <c r="E936" s="98" t="s">
        <v>534</v>
      </c>
      <c r="F936" s="98" t="s">
        <v>166</v>
      </c>
      <c r="G936" s="98" t="s">
        <v>1287</v>
      </c>
      <c r="H936" s="99">
        <v>2113</v>
      </c>
      <c r="I936" s="97">
        <v>2</v>
      </c>
      <c r="J936" s="100">
        <f>นครพนม!F44</f>
        <v>784664.1</v>
      </c>
      <c r="K936" s="101">
        <f>นครพนม!AP44</f>
        <v>1031509.86</v>
      </c>
      <c r="L936" s="102">
        <f>นครพนม!AQ44</f>
        <v>610015.29999999993</v>
      </c>
      <c r="M936" s="102">
        <f>นครพนม!AR44</f>
        <v>375648.08</v>
      </c>
      <c r="N936" s="98"/>
      <c r="O936" s="98"/>
      <c r="P936" s="98"/>
      <c r="Q936" s="90">
        <f t="shared" si="34"/>
        <v>234367.21999999991</v>
      </c>
      <c r="R936" s="91">
        <f t="shared" si="35"/>
        <v>288.69630856601987</v>
      </c>
    </row>
    <row r="937" spans="1:18" ht="24.6" customHeight="1" x14ac:dyDescent="0.7">
      <c r="A937" s="97">
        <v>9</v>
      </c>
      <c r="B937" s="98" t="s">
        <v>44</v>
      </c>
      <c r="C937" s="98" t="s">
        <v>533</v>
      </c>
      <c r="D937" s="98" t="s">
        <v>72</v>
      </c>
      <c r="E937" s="98" t="s">
        <v>534</v>
      </c>
      <c r="F937" s="98" t="s">
        <v>166</v>
      </c>
      <c r="G937" s="98" t="s">
        <v>1288</v>
      </c>
      <c r="H937" s="99">
        <v>2880</v>
      </c>
      <c r="I937" s="97">
        <v>2</v>
      </c>
      <c r="J937" s="100">
        <f>นครพนม!F45</f>
        <v>1411676.25</v>
      </c>
      <c r="K937" s="101">
        <f>นครพนม!AP45</f>
        <v>1490969.0399999998</v>
      </c>
      <c r="L937" s="102">
        <f>นครพนม!AQ45</f>
        <v>2175148.3899999997</v>
      </c>
      <c r="M937" s="102">
        <f>นครพนม!AR45</f>
        <v>1606843.17</v>
      </c>
      <c r="N937" s="98"/>
      <c r="O937" s="98"/>
      <c r="P937" s="98"/>
      <c r="Q937" s="90">
        <f t="shared" si="34"/>
        <v>568305.21999999974</v>
      </c>
      <c r="R937" s="91">
        <f t="shared" si="35"/>
        <v>755.25985763888877</v>
      </c>
    </row>
    <row r="938" spans="1:18" ht="24.6" customHeight="1" x14ac:dyDescent="0.7">
      <c r="A938" s="97">
        <v>10</v>
      </c>
      <c r="B938" s="98" t="s">
        <v>44</v>
      </c>
      <c r="C938" s="98" t="s">
        <v>533</v>
      </c>
      <c r="D938" s="98" t="s">
        <v>72</v>
      </c>
      <c r="E938" s="98" t="s">
        <v>534</v>
      </c>
      <c r="F938" s="98" t="s">
        <v>166</v>
      </c>
      <c r="G938" s="98" t="s">
        <v>1289</v>
      </c>
      <c r="H938" s="99">
        <v>2008</v>
      </c>
      <c r="I938" s="97">
        <v>2</v>
      </c>
      <c r="J938" s="100">
        <f>นครพนม!F46</f>
        <v>311996</v>
      </c>
      <c r="K938" s="101">
        <f>นครพนม!AP46</f>
        <v>417086.44</v>
      </c>
      <c r="L938" s="102">
        <f>นครพนม!AQ46</f>
        <v>1682356.98</v>
      </c>
      <c r="M938" s="102">
        <f>นครพนม!AR46</f>
        <v>1556675.7000000002</v>
      </c>
      <c r="N938" s="98"/>
      <c r="O938" s="98"/>
      <c r="P938" s="98"/>
      <c r="Q938" s="90">
        <f t="shared" si="34"/>
        <v>125681.2799999998</v>
      </c>
      <c r="R938" s="91">
        <f t="shared" si="35"/>
        <v>837.82718127490034</v>
      </c>
    </row>
    <row r="939" spans="1:18" ht="24.6" customHeight="1" x14ac:dyDescent="0.7">
      <c r="A939" s="97">
        <v>11</v>
      </c>
      <c r="B939" s="98" t="s">
        <v>44</v>
      </c>
      <c r="C939" s="98" t="s">
        <v>533</v>
      </c>
      <c r="D939" s="98" t="s">
        <v>72</v>
      </c>
      <c r="E939" s="98" t="s">
        <v>534</v>
      </c>
      <c r="F939" s="98" t="s">
        <v>166</v>
      </c>
      <c r="G939" s="98" t="s">
        <v>1290</v>
      </c>
      <c r="H939" s="99">
        <v>1706</v>
      </c>
      <c r="I939" s="97">
        <v>2</v>
      </c>
      <c r="J939" s="100">
        <f>นครพนม!F47</f>
        <v>490917.47</v>
      </c>
      <c r="K939" s="101">
        <f>นครพนม!AP47</f>
        <v>564931.61</v>
      </c>
      <c r="L939" s="102">
        <f>นครพนม!AQ47</f>
        <v>1166639.72</v>
      </c>
      <c r="M939" s="102">
        <f>นครพนม!AR47</f>
        <v>955323.94000000006</v>
      </c>
      <c r="N939" s="98"/>
      <c r="O939" s="98"/>
      <c r="P939" s="98"/>
      <c r="Q939" s="90">
        <f t="shared" si="34"/>
        <v>211315.77999999991</v>
      </c>
      <c r="R939" s="91">
        <f t="shared" si="35"/>
        <v>683.8450879249707</v>
      </c>
    </row>
    <row r="940" spans="1:18" ht="24.6" customHeight="1" x14ac:dyDescent="0.7">
      <c r="A940" s="97">
        <v>12</v>
      </c>
      <c r="B940" s="98" t="s">
        <v>44</v>
      </c>
      <c r="C940" s="98" t="s">
        <v>533</v>
      </c>
      <c r="D940" s="98" t="s">
        <v>72</v>
      </c>
      <c r="E940" s="98" t="s">
        <v>534</v>
      </c>
      <c r="F940" s="98" t="s">
        <v>166</v>
      </c>
      <c r="G940" s="98" t="s">
        <v>1291</v>
      </c>
      <c r="H940" s="99">
        <v>1846</v>
      </c>
      <c r="I940" s="97">
        <v>2</v>
      </c>
      <c r="J940" s="100">
        <f>นครพนม!F48</f>
        <v>199833.48</v>
      </c>
      <c r="K940" s="101">
        <f>นครพนม!AP48</f>
        <v>432078.7</v>
      </c>
      <c r="L940" s="102">
        <f>นครพนม!AQ48</f>
        <v>1788931.78</v>
      </c>
      <c r="M940" s="102">
        <f>นครพนม!AR48</f>
        <v>1314658.04</v>
      </c>
      <c r="N940" s="98"/>
      <c r="O940" s="98"/>
      <c r="P940" s="98"/>
      <c r="Q940" s="90">
        <f t="shared" si="34"/>
        <v>474273.74</v>
      </c>
      <c r="R940" s="91">
        <f t="shared" si="35"/>
        <v>969.0854712892741</v>
      </c>
    </row>
    <row r="941" spans="1:18" ht="24.6" customHeight="1" x14ac:dyDescent="0.7">
      <c r="A941" s="97">
        <v>13</v>
      </c>
      <c r="B941" s="98" t="s">
        <v>44</v>
      </c>
      <c r="C941" s="98" t="s">
        <v>533</v>
      </c>
      <c r="D941" s="98" t="s">
        <v>72</v>
      </c>
      <c r="E941" s="98" t="s">
        <v>534</v>
      </c>
      <c r="F941" s="98" t="s">
        <v>166</v>
      </c>
      <c r="G941" s="98" t="s">
        <v>1292</v>
      </c>
      <c r="H941" s="99">
        <v>2707</v>
      </c>
      <c r="I941" s="97">
        <v>2</v>
      </c>
      <c r="J941" s="100">
        <f>นครพนม!F49</f>
        <v>703385.33</v>
      </c>
      <c r="K941" s="101">
        <f>นครพนม!AP49</f>
        <v>744119.62</v>
      </c>
      <c r="L941" s="102">
        <f>นครพนม!AQ49</f>
        <v>1795619.6400000001</v>
      </c>
      <c r="M941" s="102">
        <f>นครพนม!AR49</f>
        <v>1366008.7</v>
      </c>
      <c r="N941" s="98"/>
      <c r="O941" s="98"/>
      <c r="P941" s="98"/>
      <c r="Q941" s="90">
        <f t="shared" si="34"/>
        <v>429610.94000000018</v>
      </c>
      <c r="R941" s="91">
        <f t="shared" si="35"/>
        <v>663.32458071666053</v>
      </c>
    </row>
    <row r="942" spans="1:18" ht="24.6" customHeight="1" x14ac:dyDescent="0.7">
      <c r="A942" s="97">
        <v>14</v>
      </c>
      <c r="B942" s="98" t="s">
        <v>44</v>
      </c>
      <c r="C942" s="98" t="s">
        <v>533</v>
      </c>
      <c r="D942" s="98" t="s">
        <v>72</v>
      </c>
      <c r="E942" s="98" t="s">
        <v>534</v>
      </c>
      <c r="F942" s="98" t="s">
        <v>166</v>
      </c>
      <c r="G942" s="98" t="s">
        <v>1293</v>
      </c>
      <c r="H942" s="99">
        <v>2688</v>
      </c>
      <c r="I942" s="97">
        <v>2</v>
      </c>
      <c r="J942" s="100">
        <f>นครพนม!F50</f>
        <v>344706.71</v>
      </c>
      <c r="K942" s="101">
        <f>นครพนม!AP50</f>
        <v>801232.13</v>
      </c>
      <c r="L942" s="102">
        <f>นครพนม!AQ50</f>
        <v>1916451.78</v>
      </c>
      <c r="M942" s="102">
        <f>นครพนม!AR50</f>
        <v>1462631.03</v>
      </c>
      <c r="N942" s="98"/>
      <c r="O942" s="98"/>
      <c r="P942" s="98"/>
      <c r="Q942" s="90">
        <f t="shared" si="34"/>
        <v>453820.75</v>
      </c>
      <c r="R942" s="91">
        <f t="shared" si="35"/>
        <v>712.96569196428572</v>
      </c>
    </row>
    <row r="943" spans="1:18" ht="24.6" customHeight="1" x14ac:dyDescent="0.7">
      <c r="A943" s="97">
        <v>15</v>
      </c>
      <c r="B943" s="98" t="s">
        <v>44</v>
      </c>
      <c r="C943" s="98" t="s">
        <v>533</v>
      </c>
      <c r="D943" s="98" t="s">
        <v>72</v>
      </c>
      <c r="E943" s="98" t="s">
        <v>534</v>
      </c>
      <c r="F943" s="98" t="s">
        <v>166</v>
      </c>
      <c r="G943" s="98" t="s">
        <v>1294</v>
      </c>
      <c r="H943" s="99">
        <v>2663</v>
      </c>
      <c r="I943" s="97">
        <v>2</v>
      </c>
      <c r="J943" s="100">
        <f>นครพนม!F51</f>
        <v>535025.56999999995</v>
      </c>
      <c r="K943" s="101">
        <f>นครพนม!AP51</f>
        <v>1029136.89</v>
      </c>
      <c r="L943" s="102">
        <f>นครพนม!AQ51</f>
        <v>2071613.63</v>
      </c>
      <c r="M943" s="102">
        <f>นครพนม!AR51</f>
        <v>1413371.32</v>
      </c>
      <c r="N943" s="98"/>
      <c r="O943" s="98"/>
      <c r="P943" s="98"/>
      <c r="Q943" s="90">
        <f t="shared" si="34"/>
        <v>658242.30999999982</v>
      </c>
      <c r="R943" s="91">
        <f t="shared" si="35"/>
        <v>777.92475779196388</v>
      </c>
    </row>
    <row r="944" spans="1:18" ht="24.6" customHeight="1" x14ac:dyDescent="0.7">
      <c r="A944" s="97">
        <v>16</v>
      </c>
      <c r="B944" s="98" t="s">
        <v>44</v>
      </c>
      <c r="C944" s="98" t="s">
        <v>533</v>
      </c>
      <c r="D944" s="98" t="s">
        <v>72</v>
      </c>
      <c r="E944" s="98" t="s">
        <v>534</v>
      </c>
      <c r="F944" s="98" t="s">
        <v>166</v>
      </c>
      <c r="G944" s="98" t="s">
        <v>1295</v>
      </c>
      <c r="H944" s="99">
        <v>1880</v>
      </c>
      <c r="I944" s="97">
        <v>2</v>
      </c>
      <c r="J944" s="100">
        <f>นครพนม!F52</f>
        <v>869063.34</v>
      </c>
      <c r="K944" s="101">
        <f>นครพนม!AP52</f>
        <v>1012181.54</v>
      </c>
      <c r="L944" s="102">
        <f>นครพนม!AQ52</f>
        <v>1348987.45</v>
      </c>
      <c r="M944" s="102">
        <f>นครพนม!AR52</f>
        <v>1203963.8599999999</v>
      </c>
      <c r="N944" s="98"/>
      <c r="O944" s="98"/>
      <c r="P944" s="98"/>
      <c r="Q944" s="90">
        <f t="shared" si="34"/>
        <v>145023.59000000008</v>
      </c>
      <c r="R944" s="91">
        <f t="shared" si="35"/>
        <v>717.54651595744679</v>
      </c>
    </row>
    <row r="945" spans="1:18" ht="24.6" customHeight="1" x14ac:dyDescent="0.7">
      <c r="A945" s="111">
        <v>17</v>
      </c>
      <c r="B945" s="112" t="s">
        <v>44</v>
      </c>
      <c r="C945" s="112" t="s">
        <v>533</v>
      </c>
      <c r="D945" s="112" t="s">
        <v>72</v>
      </c>
      <c r="E945" s="112" t="s">
        <v>534</v>
      </c>
      <c r="F945" s="112" t="s">
        <v>166</v>
      </c>
      <c r="G945" s="112" t="s">
        <v>1296</v>
      </c>
      <c r="H945" s="113">
        <v>2375</v>
      </c>
      <c r="I945" s="111">
        <v>2</v>
      </c>
      <c r="J945" s="100">
        <f>นครพนม!F53</f>
        <v>421996.53</v>
      </c>
      <c r="K945" s="101">
        <f>นครพนม!AP53</f>
        <v>461013.45</v>
      </c>
      <c r="L945" s="102">
        <f>นครพนม!AQ53</f>
        <v>892210.23</v>
      </c>
      <c r="M945" s="102">
        <f>นครพนม!AR53</f>
        <v>459033.92</v>
      </c>
      <c r="N945" s="98"/>
      <c r="O945" s="98"/>
      <c r="P945" s="98"/>
      <c r="Q945" s="90">
        <f t="shared" si="34"/>
        <v>433176.31</v>
      </c>
      <c r="R945" s="91">
        <f t="shared" si="35"/>
        <v>375.66746526315791</v>
      </c>
    </row>
    <row r="946" spans="1:18" ht="24.6" customHeight="1" x14ac:dyDescent="0.7">
      <c r="A946" s="111">
        <v>18</v>
      </c>
      <c r="B946" s="112" t="s">
        <v>44</v>
      </c>
      <c r="C946" s="112" t="s">
        <v>533</v>
      </c>
      <c r="D946" s="112" t="s">
        <v>72</v>
      </c>
      <c r="E946" s="112" t="s">
        <v>534</v>
      </c>
      <c r="F946" s="112" t="s">
        <v>166</v>
      </c>
      <c r="G946" s="112" t="s">
        <v>1297</v>
      </c>
      <c r="H946" s="113">
        <v>1804</v>
      </c>
      <c r="I946" s="111">
        <v>2</v>
      </c>
      <c r="J946" s="100">
        <f>นครพนม!F54</f>
        <v>280177.5</v>
      </c>
      <c r="K946" s="101">
        <f>นครพนม!AP54</f>
        <v>581430.61</v>
      </c>
      <c r="L946" s="102">
        <f>นครพนม!AQ54</f>
        <v>1819172.8900000001</v>
      </c>
      <c r="M946" s="102">
        <f>นครพนม!AR54</f>
        <v>1325774.8899999999</v>
      </c>
      <c r="N946" s="98"/>
      <c r="O946" s="98"/>
      <c r="P946" s="98"/>
      <c r="Q946" s="90">
        <f t="shared" si="34"/>
        <v>493398.00000000023</v>
      </c>
      <c r="R946" s="91">
        <f t="shared" si="35"/>
        <v>1008.4106929046563</v>
      </c>
    </row>
    <row r="947" spans="1:18" s="109" customFormat="1" ht="24.6" customHeight="1" x14ac:dyDescent="0.7">
      <c r="A947" s="103">
        <v>3</v>
      </c>
      <c r="B947" s="104" t="s">
        <v>44</v>
      </c>
      <c r="C947" s="104"/>
      <c r="D947" s="104"/>
      <c r="E947" s="104" t="s">
        <v>63</v>
      </c>
      <c r="F947" s="104"/>
      <c r="G947" s="104" t="s">
        <v>536</v>
      </c>
      <c r="H947" s="110">
        <f>SUM(H929:H946)</f>
        <v>40283</v>
      </c>
      <c r="I947" s="103"/>
      <c r="J947" s="106">
        <f>SUM(J929:J946)</f>
        <v>9884033.0499999989</v>
      </c>
      <c r="K947" s="106">
        <f>SUM(K929:K946)</f>
        <v>13604149.870000001</v>
      </c>
      <c r="L947" s="106">
        <f>SUM(L929:L946)</f>
        <v>28149783.75</v>
      </c>
      <c r="M947" s="106">
        <f>SUM(M929:M946)</f>
        <v>22124589.310000002</v>
      </c>
      <c r="N947" s="104">
        <v>17</v>
      </c>
      <c r="O947" s="104">
        <v>17</v>
      </c>
      <c r="P947" s="104">
        <f>N947-O947</f>
        <v>0</v>
      </c>
      <c r="Q947" s="107">
        <f t="shared" si="34"/>
        <v>6025194.4399999976</v>
      </c>
      <c r="R947" s="108">
        <f>L947/H947</f>
        <v>698.80057964898344</v>
      </c>
    </row>
    <row r="948" spans="1:18" ht="24.6" customHeight="1" x14ac:dyDescent="0.7">
      <c r="A948" s="97">
        <v>1</v>
      </c>
      <c r="B948" s="98" t="s">
        <v>44</v>
      </c>
      <c r="C948" s="98" t="s">
        <v>537</v>
      </c>
      <c r="D948" s="98" t="s">
        <v>79</v>
      </c>
      <c r="E948" s="98" t="s">
        <v>538</v>
      </c>
      <c r="F948" s="98" t="s">
        <v>196</v>
      </c>
      <c r="G948" s="98" t="s">
        <v>539</v>
      </c>
      <c r="H948" s="99"/>
      <c r="I948" s="97"/>
      <c r="J948" s="100"/>
      <c r="K948" s="101"/>
      <c r="L948" s="102"/>
      <c r="M948" s="102"/>
      <c r="N948" s="98"/>
      <c r="O948" s="98"/>
      <c r="P948" s="98"/>
    </row>
    <row r="949" spans="1:18" ht="24.6" customHeight="1" x14ac:dyDescent="0.7">
      <c r="A949" s="97">
        <v>2</v>
      </c>
      <c r="B949" s="98" t="s">
        <v>44</v>
      </c>
      <c r="C949" s="98" t="s">
        <v>537</v>
      </c>
      <c r="D949" s="98" t="s">
        <v>79</v>
      </c>
      <c r="E949" s="98" t="s">
        <v>538</v>
      </c>
      <c r="F949" s="98" t="s">
        <v>166</v>
      </c>
      <c r="G949" s="98" t="s">
        <v>1298</v>
      </c>
      <c r="H949" s="99">
        <v>2423</v>
      </c>
      <c r="I949" s="97">
        <v>2</v>
      </c>
      <c r="J949" s="100">
        <f>นครพนม!F55</f>
        <v>589348.84</v>
      </c>
      <c r="K949" s="101">
        <f>นครพนม!AP55</f>
        <v>637186.48</v>
      </c>
      <c r="L949" s="102">
        <f>นครพนม!AQ55</f>
        <v>1569220.47</v>
      </c>
      <c r="M949" s="102">
        <f>นครพนม!AR55</f>
        <v>1202845.6199999999</v>
      </c>
      <c r="N949" s="98"/>
      <c r="O949" s="98"/>
      <c r="P949" s="98"/>
      <c r="Q949" s="90">
        <f t="shared" si="34"/>
        <v>366374.85000000009</v>
      </c>
      <c r="R949" s="91">
        <f t="shared" si="35"/>
        <v>647.63535699546014</v>
      </c>
    </row>
    <row r="950" spans="1:18" ht="24.6" customHeight="1" x14ac:dyDescent="0.7">
      <c r="A950" s="97">
        <v>3</v>
      </c>
      <c r="B950" s="98" t="s">
        <v>44</v>
      </c>
      <c r="C950" s="98" t="s">
        <v>537</v>
      </c>
      <c r="D950" s="98" t="s">
        <v>79</v>
      </c>
      <c r="E950" s="98" t="s">
        <v>538</v>
      </c>
      <c r="F950" s="98" t="s">
        <v>166</v>
      </c>
      <c r="G950" s="98" t="s">
        <v>1299</v>
      </c>
      <c r="H950" s="99">
        <v>1424</v>
      </c>
      <c r="I950" s="97">
        <v>1</v>
      </c>
      <c r="J950" s="100">
        <f>นครพนม!F56</f>
        <v>287451.46999999997</v>
      </c>
      <c r="K950" s="101">
        <f>นครพนม!AP56</f>
        <v>375558.74</v>
      </c>
      <c r="L950" s="102">
        <f>นครพนม!AQ56</f>
        <v>1008040.73</v>
      </c>
      <c r="M950" s="102">
        <f>นครพนม!AR56</f>
        <v>905902.64000000013</v>
      </c>
      <c r="N950" s="98"/>
      <c r="O950" s="98"/>
      <c r="P950" s="98"/>
      <c r="Q950" s="90">
        <f t="shared" si="34"/>
        <v>102138.08999999985</v>
      </c>
      <c r="R950" s="91">
        <f t="shared" si="35"/>
        <v>707.89377106741574</v>
      </c>
    </row>
    <row r="951" spans="1:18" ht="24.6" customHeight="1" x14ac:dyDescent="0.7">
      <c r="A951" s="97">
        <v>4</v>
      </c>
      <c r="B951" s="98" t="s">
        <v>44</v>
      </c>
      <c r="C951" s="98" t="s">
        <v>537</v>
      </c>
      <c r="D951" s="98" t="s">
        <v>79</v>
      </c>
      <c r="E951" s="98" t="s">
        <v>538</v>
      </c>
      <c r="F951" s="98" t="s">
        <v>166</v>
      </c>
      <c r="G951" s="98" t="s">
        <v>1300</v>
      </c>
      <c r="H951" s="99">
        <v>1355</v>
      </c>
      <c r="I951" s="97">
        <v>1</v>
      </c>
      <c r="J951" s="100">
        <f>นครพนม!F57</f>
        <v>209043.88</v>
      </c>
      <c r="K951" s="101">
        <f>นครพนม!AP57</f>
        <v>236262.96000000002</v>
      </c>
      <c r="L951" s="102">
        <f>นครพนม!AQ57</f>
        <v>1068731.1599999999</v>
      </c>
      <c r="M951" s="102">
        <f>นครพนม!AR57</f>
        <v>928714.4800000001</v>
      </c>
      <c r="N951" s="98"/>
      <c r="O951" s="98"/>
      <c r="P951" s="98"/>
      <c r="Q951" s="90">
        <f t="shared" si="34"/>
        <v>140016.67999999982</v>
      </c>
      <c r="R951" s="91">
        <f t="shared" si="35"/>
        <v>788.73148339483384</v>
      </c>
    </row>
    <row r="952" spans="1:18" ht="24.6" customHeight="1" x14ac:dyDescent="0.7">
      <c r="A952" s="97">
        <v>5</v>
      </c>
      <c r="B952" s="98" t="s">
        <v>44</v>
      </c>
      <c r="C952" s="98" t="s">
        <v>537</v>
      </c>
      <c r="D952" s="98" t="s">
        <v>79</v>
      </c>
      <c r="E952" s="98" t="s">
        <v>538</v>
      </c>
      <c r="F952" s="98" t="s">
        <v>166</v>
      </c>
      <c r="G952" s="98" t="s">
        <v>1301</v>
      </c>
      <c r="H952" s="99">
        <v>2385</v>
      </c>
      <c r="I952" s="97">
        <v>2</v>
      </c>
      <c r="J952" s="100">
        <f>นครพนม!F58</f>
        <v>877628.52</v>
      </c>
      <c r="K952" s="101">
        <f>นครพนม!AP58</f>
        <v>917191.64999999991</v>
      </c>
      <c r="L952" s="102">
        <f>นครพนม!AQ58</f>
        <v>1427746.24</v>
      </c>
      <c r="M952" s="102">
        <f>นครพนม!AR58</f>
        <v>1091056.01</v>
      </c>
      <c r="N952" s="98"/>
      <c r="O952" s="98"/>
      <c r="P952" s="98"/>
      <c r="Q952" s="90">
        <f t="shared" si="34"/>
        <v>336690.23</v>
      </c>
      <c r="R952" s="91">
        <f t="shared" si="35"/>
        <v>598.63574004192867</v>
      </c>
    </row>
    <row r="953" spans="1:18" ht="24.6" customHeight="1" x14ac:dyDescent="0.7">
      <c r="A953" s="97">
        <v>6</v>
      </c>
      <c r="B953" s="98" t="s">
        <v>44</v>
      </c>
      <c r="C953" s="98" t="s">
        <v>537</v>
      </c>
      <c r="D953" s="98" t="s">
        <v>79</v>
      </c>
      <c r="E953" s="98" t="s">
        <v>538</v>
      </c>
      <c r="F953" s="98" t="s">
        <v>166</v>
      </c>
      <c r="G953" s="98" t="s">
        <v>1302</v>
      </c>
      <c r="H953" s="99">
        <v>1462</v>
      </c>
      <c r="I953" s="97">
        <v>1</v>
      </c>
      <c r="J953" s="100">
        <f>นครพนม!F59</f>
        <v>429990.22</v>
      </c>
      <c r="K953" s="101">
        <f>นครพนม!AP59</f>
        <v>467700.55</v>
      </c>
      <c r="L953" s="102">
        <f>นครพนม!AQ59</f>
        <v>1389711.12</v>
      </c>
      <c r="M953" s="102">
        <f>นครพนม!AR59</f>
        <v>1097513.43</v>
      </c>
      <c r="N953" s="98"/>
      <c r="O953" s="98"/>
      <c r="P953" s="98"/>
      <c r="Q953" s="90">
        <f t="shared" si="34"/>
        <v>292197.69000000018</v>
      </c>
      <c r="R953" s="91">
        <f t="shared" si="35"/>
        <v>950.55480164158689</v>
      </c>
    </row>
    <row r="954" spans="1:18" ht="24.6" customHeight="1" x14ac:dyDescent="0.7">
      <c r="A954" s="97">
        <v>7</v>
      </c>
      <c r="B954" s="98" t="s">
        <v>44</v>
      </c>
      <c r="C954" s="98" t="s">
        <v>537</v>
      </c>
      <c r="D954" s="98" t="s">
        <v>79</v>
      </c>
      <c r="E954" s="98" t="s">
        <v>538</v>
      </c>
      <c r="F954" s="98" t="s">
        <v>166</v>
      </c>
      <c r="G954" s="298" t="s">
        <v>1303</v>
      </c>
      <c r="H954" s="99">
        <v>2682</v>
      </c>
      <c r="I954" s="97">
        <v>2</v>
      </c>
      <c r="J954" s="100">
        <f>นครพนม!F60</f>
        <v>225824.58</v>
      </c>
      <c r="K954" s="101">
        <f>นครพนม!AP60</f>
        <v>268506.02999999997</v>
      </c>
      <c r="L954" s="102">
        <f>นครพนม!AQ60</f>
        <v>1954342.5</v>
      </c>
      <c r="M954" s="102">
        <f>นครพนม!AR60</f>
        <v>1735113.9100000001</v>
      </c>
      <c r="N954" s="98"/>
      <c r="O954" s="98"/>
      <c r="P954" s="98"/>
      <c r="Q954" s="90">
        <f t="shared" si="34"/>
        <v>219228.58999999985</v>
      </c>
      <c r="R954" s="91">
        <f t="shared" si="35"/>
        <v>728.68847874720359</v>
      </c>
    </row>
    <row r="955" spans="1:18" ht="24.6" customHeight="1" x14ac:dyDescent="0.7">
      <c r="A955" s="97">
        <v>8</v>
      </c>
      <c r="B955" s="98" t="s">
        <v>44</v>
      </c>
      <c r="C955" s="98" t="s">
        <v>537</v>
      </c>
      <c r="D955" s="98" t="s">
        <v>79</v>
      </c>
      <c r="E955" s="98" t="s">
        <v>538</v>
      </c>
      <c r="F955" s="98" t="s">
        <v>166</v>
      </c>
      <c r="G955" s="98" t="s">
        <v>1304</v>
      </c>
      <c r="H955" s="99">
        <v>4067</v>
      </c>
      <c r="I955" s="97">
        <v>3</v>
      </c>
      <c r="J955" s="100">
        <f>นครพนม!F61</f>
        <v>600995.30000000005</v>
      </c>
      <c r="K955" s="101">
        <f>นครพนม!AP61</f>
        <v>617214.21</v>
      </c>
      <c r="L955" s="102">
        <f>นครพนม!AQ61</f>
        <v>1780068.56</v>
      </c>
      <c r="M955" s="102">
        <f>นครพนม!AR61</f>
        <v>1477527.7200000002</v>
      </c>
      <c r="N955" s="98"/>
      <c r="O955" s="98"/>
      <c r="P955" s="98"/>
      <c r="Q955" s="90">
        <f t="shared" si="34"/>
        <v>302540.83999999985</v>
      </c>
      <c r="R955" s="91">
        <f t="shared" si="35"/>
        <v>437.68590115564297</v>
      </c>
    </row>
    <row r="956" spans="1:18" ht="24.6" customHeight="1" x14ac:dyDescent="0.7">
      <c r="A956" s="97">
        <v>9</v>
      </c>
      <c r="B956" s="98" t="s">
        <v>44</v>
      </c>
      <c r="C956" s="98" t="s">
        <v>537</v>
      </c>
      <c r="D956" s="98" t="s">
        <v>79</v>
      </c>
      <c r="E956" s="98" t="s">
        <v>538</v>
      </c>
      <c r="F956" s="98" t="s">
        <v>166</v>
      </c>
      <c r="G956" s="98" t="s">
        <v>1305</v>
      </c>
      <c r="H956" s="99">
        <v>2581</v>
      </c>
      <c r="I956" s="97">
        <v>2</v>
      </c>
      <c r="J956" s="100">
        <f>นครพนม!F62</f>
        <v>430955.87</v>
      </c>
      <c r="K956" s="101">
        <f>นครพนม!AP62</f>
        <v>490079.83999999997</v>
      </c>
      <c r="L956" s="102">
        <f>นครพนม!AQ62</f>
        <v>1938684.42</v>
      </c>
      <c r="M956" s="102">
        <f>นครพนม!AR62</f>
        <v>1616588.7000000002</v>
      </c>
      <c r="N956" s="98"/>
      <c r="O956" s="98"/>
      <c r="P956" s="98"/>
      <c r="Q956" s="90">
        <f t="shared" si="34"/>
        <v>322095.71999999974</v>
      </c>
      <c r="R956" s="91">
        <f t="shared" si="35"/>
        <v>751.13693142192949</v>
      </c>
    </row>
    <row r="957" spans="1:18" ht="24.6" customHeight="1" x14ac:dyDescent="0.7">
      <c r="A957" s="97">
        <v>10</v>
      </c>
      <c r="B957" s="98" t="s">
        <v>44</v>
      </c>
      <c r="C957" s="98" t="s">
        <v>537</v>
      </c>
      <c r="D957" s="98" t="s">
        <v>79</v>
      </c>
      <c r="E957" s="98" t="s">
        <v>538</v>
      </c>
      <c r="F957" s="98" t="s">
        <v>166</v>
      </c>
      <c r="G957" s="98" t="s">
        <v>1306</v>
      </c>
      <c r="H957" s="99">
        <v>1424</v>
      </c>
      <c r="I957" s="97">
        <v>1</v>
      </c>
      <c r="J957" s="100">
        <f>นครพนม!F63</f>
        <v>233931.76</v>
      </c>
      <c r="K957" s="101">
        <f>นครพนม!AP63</f>
        <v>245372.46000000002</v>
      </c>
      <c r="L957" s="102">
        <f>นครพนม!AQ63</f>
        <v>2025499.2799999998</v>
      </c>
      <c r="M957" s="102">
        <f>นครพนม!AR63</f>
        <v>1935366.94</v>
      </c>
      <c r="N957" s="98"/>
      <c r="O957" s="98"/>
      <c r="P957" s="98"/>
      <c r="Q957" s="90">
        <f t="shared" si="34"/>
        <v>90132.339999999851</v>
      </c>
      <c r="R957" s="91">
        <f t="shared" si="35"/>
        <v>1422.4011797752808</v>
      </c>
    </row>
    <row r="958" spans="1:18" s="109" customFormat="1" ht="24.6" customHeight="1" x14ac:dyDescent="0.7">
      <c r="A958" s="103">
        <v>4</v>
      </c>
      <c r="B958" s="104" t="s">
        <v>44</v>
      </c>
      <c r="C958" s="104"/>
      <c r="D958" s="104"/>
      <c r="E958" s="104" t="s">
        <v>63</v>
      </c>
      <c r="F958" s="104"/>
      <c r="G958" s="104" t="s">
        <v>540</v>
      </c>
      <c r="H958" s="110">
        <f>SUM(H948:H957)</f>
        <v>19803</v>
      </c>
      <c r="I958" s="103"/>
      <c r="J958" s="106">
        <f>SUM(J948:J957)</f>
        <v>3885170.4399999995</v>
      </c>
      <c r="K958" s="106">
        <f>SUM(K948:K957)</f>
        <v>4255072.92</v>
      </c>
      <c r="L958" s="106">
        <f>SUM(L948:L957)</f>
        <v>14162044.48</v>
      </c>
      <c r="M958" s="106">
        <f>SUM(M948:M957)</f>
        <v>11990629.450000001</v>
      </c>
      <c r="N958" s="104">
        <v>9</v>
      </c>
      <c r="O958" s="104">
        <v>9</v>
      </c>
      <c r="P958" s="104">
        <f>N958-O958</f>
        <v>0</v>
      </c>
      <c r="Q958" s="107">
        <f t="shared" si="34"/>
        <v>2171415.0299999993</v>
      </c>
      <c r="R958" s="108">
        <f>L958/H958</f>
        <v>715.14641619956569</v>
      </c>
    </row>
    <row r="959" spans="1:18" ht="24.6" customHeight="1" x14ac:dyDescent="0.7">
      <c r="A959" s="97">
        <v>1</v>
      </c>
      <c r="B959" s="98" t="s">
        <v>44</v>
      </c>
      <c r="C959" s="98" t="s">
        <v>541</v>
      </c>
      <c r="D959" s="98" t="s">
        <v>122</v>
      </c>
      <c r="E959" s="98" t="s">
        <v>542</v>
      </c>
      <c r="F959" s="98" t="s">
        <v>315</v>
      </c>
      <c r="G959" s="98" t="s">
        <v>543</v>
      </c>
      <c r="H959" s="99"/>
      <c r="I959" s="97"/>
      <c r="J959" s="100"/>
      <c r="K959" s="101"/>
      <c r="L959" s="102"/>
      <c r="M959" s="102"/>
      <c r="N959" s="98"/>
      <c r="O959" s="98"/>
      <c r="P959" s="98"/>
    </row>
    <row r="960" spans="1:18" ht="24.6" customHeight="1" x14ac:dyDescent="0.7">
      <c r="A960" s="97">
        <v>2</v>
      </c>
      <c r="B960" s="98" t="s">
        <v>44</v>
      </c>
      <c r="C960" s="98" t="s">
        <v>541</v>
      </c>
      <c r="D960" s="98" t="s">
        <v>122</v>
      </c>
      <c r="E960" s="98" t="s">
        <v>542</v>
      </c>
      <c r="F960" s="98" t="s">
        <v>166</v>
      </c>
      <c r="G960" s="98" t="s">
        <v>1307</v>
      </c>
      <c r="H960" s="99">
        <v>4840</v>
      </c>
      <c r="I960" s="97">
        <v>4</v>
      </c>
      <c r="J960" s="100">
        <f>นครพนม!F64</f>
        <v>1300361.6200000001</v>
      </c>
      <c r="K960" s="101">
        <f>นครพนม!AP64</f>
        <v>1689661.27</v>
      </c>
      <c r="L960" s="102">
        <f>นครพนม!AQ64</f>
        <v>2822610.04</v>
      </c>
      <c r="M960" s="102">
        <f>นครพนม!AR64</f>
        <v>2383994.91</v>
      </c>
      <c r="N960" s="98"/>
      <c r="O960" s="98"/>
      <c r="P960" s="98"/>
      <c r="Q960" s="90">
        <f t="shared" si="34"/>
        <v>438615.12999999989</v>
      </c>
      <c r="R960" s="91">
        <f t="shared" si="35"/>
        <v>583.1838925619835</v>
      </c>
    </row>
    <row r="961" spans="1:18" ht="24.6" customHeight="1" x14ac:dyDescent="0.7">
      <c r="A961" s="97">
        <v>3</v>
      </c>
      <c r="B961" s="98" t="s">
        <v>44</v>
      </c>
      <c r="C961" s="98" t="s">
        <v>541</v>
      </c>
      <c r="D961" s="98" t="s">
        <v>122</v>
      </c>
      <c r="E961" s="98" t="s">
        <v>542</v>
      </c>
      <c r="F961" s="98" t="s">
        <v>166</v>
      </c>
      <c r="G961" s="98" t="s">
        <v>1308</v>
      </c>
      <c r="H961" s="99">
        <v>1989</v>
      </c>
      <c r="I961" s="97">
        <v>2</v>
      </c>
      <c r="J961" s="100">
        <f>นครพนม!F65</f>
        <v>837732.13</v>
      </c>
      <c r="K961" s="101">
        <f>นครพนม!AP65</f>
        <v>805298.16</v>
      </c>
      <c r="L961" s="102">
        <f>นครพนม!AQ65</f>
        <v>1312638.0499999998</v>
      </c>
      <c r="M961" s="102">
        <f>นครพนม!AR65</f>
        <v>1168552.1000000001</v>
      </c>
      <c r="N961" s="98"/>
      <c r="O961" s="98"/>
      <c r="P961" s="98"/>
      <c r="Q961" s="90">
        <f t="shared" si="34"/>
        <v>144085.94999999972</v>
      </c>
      <c r="R961" s="91">
        <f t="shared" si="35"/>
        <v>659.94874308697831</v>
      </c>
    </row>
    <row r="962" spans="1:18" ht="24.6" customHeight="1" x14ac:dyDescent="0.7">
      <c r="A962" s="97">
        <v>4</v>
      </c>
      <c r="B962" s="98" t="s">
        <v>44</v>
      </c>
      <c r="C962" s="98" t="s">
        <v>541</v>
      </c>
      <c r="D962" s="98" t="s">
        <v>122</v>
      </c>
      <c r="E962" s="98" t="s">
        <v>542</v>
      </c>
      <c r="F962" s="98" t="s">
        <v>166</v>
      </c>
      <c r="G962" s="98" t="s">
        <v>1309</v>
      </c>
      <c r="H962" s="99">
        <v>1664</v>
      </c>
      <c r="I962" s="97">
        <v>2</v>
      </c>
      <c r="J962" s="100">
        <f>นครพนม!F66</f>
        <v>421078.86</v>
      </c>
      <c r="K962" s="101">
        <f>นครพนม!AP66</f>
        <v>499307.82999999996</v>
      </c>
      <c r="L962" s="102">
        <f>นครพนม!AQ66</f>
        <v>1629993.99</v>
      </c>
      <c r="M962" s="102">
        <f>นครพนม!AR66</f>
        <v>1636116.92</v>
      </c>
      <c r="N962" s="98"/>
      <c r="O962" s="98"/>
      <c r="P962" s="98"/>
      <c r="Q962" s="90">
        <f t="shared" si="34"/>
        <v>-6122.9299999999348</v>
      </c>
      <c r="R962" s="91">
        <f t="shared" si="35"/>
        <v>979.56369591346152</v>
      </c>
    </row>
    <row r="963" spans="1:18" ht="24.6" customHeight="1" x14ac:dyDescent="0.7">
      <c r="A963" s="97">
        <v>5</v>
      </c>
      <c r="B963" s="98" t="s">
        <v>44</v>
      </c>
      <c r="C963" s="98" t="s">
        <v>541</v>
      </c>
      <c r="D963" s="98" t="s">
        <v>122</v>
      </c>
      <c r="E963" s="98" t="s">
        <v>542</v>
      </c>
      <c r="F963" s="98" t="s">
        <v>166</v>
      </c>
      <c r="G963" s="98" t="s">
        <v>1310</v>
      </c>
      <c r="H963" s="99">
        <v>4566</v>
      </c>
      <c r="I963" s="97">
        <v>4</v>
      </c>
      <c r="J963" s="100">
        <f>นครพนม!F67</f>
        <v>536083.56999999995</v>
      </c>
      <c r="K963" s="101">
        <f>นครพนม!AP67</f>
        <v>718398.62999999989</v>
      </c>
      <c r="L963" s="102">
        <f>นครพนม!AQ67</f>
        <v>2234618.7199999997</v>
      </c>
      <c r="M963" s="102">
        <f>นครพนม!AR67</f>
        <v>2210404.67</v>
      </c>
      <c r="N963" s="98"/>
      <c r="O963" s="98"/>
      <c r="P963" s="98"/>
      <c r="Q963" s="90">
        <f t="shared" si="34"/>
        <v>24214.049999999814</v>
      </c>
      <c r="R963" s="91">
        <f t="shared" si="35"/>
        <v>489.40401226456413</v>
      </c>
    </row>
    <row r="964" spans="1:18" ht="24.6" customHeight="1" x14ac:dyDescent="0.7">
      <c r="A964" s="97">
        <v>6</v>
      </c>
      <c r="B964" s="98" t="s">
        <v>44</v>
      </c>
      <c r="C964" s="98" t="s">
        <v>541</v>
      </c>
      <c r="D964" s="98" t="s">
        <v>122</v>
      </c>
      <c r="E964" s="98" t="s">
        <v>542</v>
      </c>
      <c r="F964" s="98" t="s">
        <v>166</v>
      </c>
      <c r="G964" s="98" t="s">
        <v>1311</v>
      </c>
      <c r="H964" s="99">
        <v>3846</v>
      </c>
      <c r="I964" s="97">
        <v>3</v>
      </c>
      <c r="J964" s="100">
        <f>นครพนม!F68</f>
        <v>556895.92000000004</v>
      </c>
      <c r="K964" s="101">
        <f>นครพนม!AP68</f>
        <v>600916.98</v>
      </c>
      <c r="L964" s="102">
        <f>นครพนม!AQ68</f>
        <v>3600942.97</v>
      </c>
      <c r="M964" s="102">
        <f>นครพนม!AR68</f>
        <v>3515208.8600000003</v>
      </c>
      <c r="N964" s="98"/>
      <c r="O964" s="98"/>
      <c r="P964" s="98"/>
      <c r="Q964" s="90">
        <f t="shared" si="34"/>
        <v>85734.10999999987</v>
      </c>
      <c r="R964" s="91">
        <f t="shared" si="35"/>
        <v>936.28262350494026</v>
      </c>
    </row>
    <row r="965" spans="1:18" ht="24.6" customHeight="1" x14ac:dyDescent="0.7">
      <c r="A965" s="97">
        <v>7</v>
      </c>
      <c r="B965" s="98" t="s">
        <v>44</v>
      </c>
      <c r="C965" s="98" t="s">
        <v>541</v>
      </c>
      <c r="D965" s="98" t="s">
        <v>122</v>
      </c>
      <c r="E965" s="98" t="s">
        <v>542</v>
      </c>
      <c r="F965" s="98" t="s">
        <v>166</v>
      </c>
      <c r="G965" s="98" t="s">
        <v>1312</v>
      </c>
      <c r="H965" s="99">
        <v>2300</v>
      </c>
      <c r="I965" s="97">
        <v>2</v>
      </c>
      <c r="J965" s="100">
        <f>นครพนม!F69</f>
        <v>725023.66</v>
      </c>
      <c r="K965" s="101">
        <f>นครพนม!AP69</f>
        <v>941300.44000000006</v>
      </c>
      <c r="L965" s="102">
        <f>นครพนม!AQ69</f>
        <v>1448507.06</v>
      </c>
      <c r="M965" s="102">
        <f>นครพนม!AR69</f>
        <v>1451625.48</v>
      </c>
      <c r="N965" s="98"/>
      <c r="O965" s="98"/>
      <c r="P965" s="98"/>
      <c r="Q965" s="90">
        <f t="shared" si="34"/>
        <v>-3118.4199999999255</v>
      </c>
      <c r="R965" s="91">
        <f t="shared" si="35"/>
        <v>629.78567826086964</v>
      </c>
    </row>
    <row r="966" spans="1:18" ht="24.6" customHeight="1" x14ac:dyDescent="0.7">
      <c r="A966" s="97">
        <v>8</v>
      </c>
      <c r="B966" s="98" t="s">
        <v>44</v>
      </c>
      <c r="C966" s="98" t="s">
        <v>541</v>
      </c>
      <c r="D966" s="98" t="s">
        <v>122</v>
      </c>
      <c r="E966" s="98" t="s">
        <v>542</v>
      </c>
      <c r="F966" s="98" t="s">
        <v>166</v>
      </c>
      <c r="G966" s="98" t="s">
        <v>1313</v>
      </c>
      <c r="H966" s="99">
        <v>2685</v>
      </c>
      <c r="I966" s="97">
        <v>2</v>
      </c>
      <c r="J966" s="100">
        <f>นครพนม!F70</f>
        <v>812741.89</v>
      </c>
      <c r="K966" s="101">
        <f>นครพนม!AP70</f>
        <v>889370.33000000007</v>
      </c>
      <c r="L966" s="102">
        <f>นครพนม!AQ70</f>
        <v>2019294.35</v>
      </c>
      <c r="M966" s="102">
        <f>นครพนม!AR70</f>
        <v>2017186.86</v>
      </c>
      <c r="N966" s="98"/>
      <c r="O966" s="98"/>
      <c r="P966" s="98"/>
      <c r="Q966" s="90">
        <f t="shared" ref="Q966:Q1028" si="36">L966-M966</f>
        <v>2107.4899999999907</v>
      </c>
      <c r="R966" s="91">
        <f t="shared" ref="R966:R1027" si="37">L966/H966</f>
        <v>752.06493482309133</v>
      </c>
    </row>
    <row r="967" spans="1:18" ht="24.6" customHeight="1" x14ac:dyDescent="0.7">
      <c r="A967" s="97">
        <v>9</v>
      </c>
      <c r="B967" s="98" t="s">
        <v>44</v>
      </c>
      <c r="C967" s="98" t="s">
        <v>541</v>
      </c>
      <c r="D967" s="98" t="s">
        <v>122</v>
      </c>
      <c r="E967" s="98" t="s">
        <v>542</v>
      </c>
      <c r="F967" s="98" t="s">
        <v>166</v>
      </c>
      <c r="G967" s="98" t="s">
        <v>1314</v>
      </c>
      <c r="H967" s="99">
        <v>4912</v>
      </c>
      <c r="I967" s="97">
        <v>4</v>
      </c>
      <c r="J967" s="100">
        <f>นครพนม!F71</f>
        <v>910104.84</v>
      </c>
      <c r="K967" s="101">
        <f>นครพนม!AP71</f>
        <v>896765.64</v>
      </c>
      <c r="L967" s="102">
        <f>นครพนม!AQ71</f>
        <v>2274953.29</v>
      </c>
      <c r="M967" s="102">
        <f>นครพนม!AR71</f>
        <v>2090317.58</v>
      </c>
      <c r="N967" s="98"/>
      <c r="O967" s="98"/>
      <c r="P967" s="98"/>
      <c r="Q967" s="90">
        <f t="shared" si="36"/>
        <v>184635.70999999996</v>
      </c>
      <c r="R967" s="91">
        <f t="shared" si="37"/>
        <v>463.14195643322478</v>
      </c>
    </row>
    <row r="968" spans="1:18" ht="24.6" customHeight="1" x14ac:dyDescent="0.7">
      <c r="A968" s="97">
        <v>10</v>
      </c>
      <c r="B968" s="98" t="s">
        <v>44</v>
      </c>
      <c r="C968" s="98" t="s">
        <v>541</v>
      </c>
      <c r="D968" s="98" t="s">
        <v>122</v>
      </c>
      <c r="E968" s="98" t="s">
        <v>542</v>
      </c>
      <c r="F968" s="98" t="s">
        <v>166</v>
      </c>
      <c r="G968" s="98" t="s">
        <v>1315</v>
      </c>
      <c r="H968" s="99">
        <v>4333</v>
      </c>
      <c r="I968" s="97">
        <v>3</v>
      </c>
      <c r="J968" s="100">
        <f>นครพนม!F72</f>
        <v>614334.98</v>
      </c>
      <c r="K968" s="101">
        <f>นครพนม!AP72</f>
        <v>578096.48</v>
      </c>
      <c r="L968" s="102">
        <f>นครพนม!AQ72</f>
        <v>2485749.94</v>
      </c>
      <c r="M968" s="102">
        <f>นครพนม!AR72</f>
        <v>2139511.12</v>
      </c>
      <c r="N968" s="98"/>
      <c r="O968" s="98"/>
      <c r="P968" s="98"/>
      <c r="Q968" s="90">
        <f t="shared" si="36"/>
        <v>346238.81999999983</v>
      </c>
      <c r="R968" s="91">
        <f t="shared" si="37"/>
        <v>573.67873067159007</v>
      </c>
    </row>
    <row r="969" spans="1:18" ht="24.6" customHeight="1" x14ac:dyDescent="0.7">
      <c r="A969" s="97">
        <v>11</v>
      </c>
      <c r="B969" s="98" t="s">
        <v>44</v>
      </c>
      <c r="C969" s="98" t="s">
        <v>541</v>
      </c>
      <c r="D969" s="98" t="s">
        <v>122</v>
      </c>
      <c r="E969" s="98" t="s">
        <v>542</v>
      </c>
      <c r="F969" s="98" t="s">
        <v>166</v>
      </c>
      <c r="G969" s="98" t="s">
        <v>1316</v>
      </c>
      <c r="H969" s="99">
        <v>3150</v>
      </c>
      <c r="I969" s="97">
        <v>3</v>
      </c>
      <c r="J969" s="100">
        <f>นครพนม!F73</f>
        <v>739721.92</v>
      </c>
      <c r="K969" s="101">
        <f>นครพนม!AP73</f>
        <v>758120.15000000014</v>
      </c>
      <c r="L969" s="102">
        <f>นครพนม!AQ73</f>
        <v>2130493.94</v>
      </c>
      <c r="M969" s="102">
        <f>นครพนม!AR73</f>
        <v>1954122.3499999999</v>
      </c>
      <c r="N969" s="98"/>
      <c r="O969" s="98"/>
      <c r="P969" s="98"/>
      <c r="Q969" s="90">
        <f t="shared" si="36"/>
        <v>176371.59000000008</v>
      </c>
      <c r="R969" s="91">
        <f t="shared" si="37"/>
        <v>676.34728253968251</v>
      </c>
    </row>
    <row r="970" spans="1:18" ht="24.6" customHeight="1" x14ac:dyDescent="0.7">
      <c r="A970" s="97">
        <v>12</v>
      </c>
      <c r="B970" s="98" t="s">
        <v>44</v>
      </c>
      <c r="C970" s="98" t="s">
        <v>541</v>
      </c>
      <c r="D970" s="98" t="s">
        <v>122</v>
      </c>
      <c r="E970" s="98" t="s">
        <v>542</v>
      </c>
      <c r="F970" s="98" t="s">
        <v>166</v>
      </c>
      <c r="G970" s="98" t="s">
        <v>1317</v>
      </c>
      <c r="H970" s="99">
        <v>1574</v>
      </c>
      <c r="I970" s="97">
        <v>2</v>
      </c>
      <c r="J970" s="100">
        <f>นครพนม!F74</f>
        <v>998437.55</v>
      </c>
      <c r="K970" s="101">
        <f>นครพนม!AP74</f>
        <v>820892.06000000017</v>
      </c>
      <c r="L970" s="102">
        <f>นครพนม!AQ74</f>
        <v>1769568.21</v>
      </c>
      <c r="M970" s="102">
        <f>นครพนม!AR74</f>
        <v>1804243.66</v>
      </c>
      <c r="N970" s="98"/>
      <c r="O970" s="98"/>
      <c r="P970" s="98"/>
      <c r="Q970" s="90">
        <f t="shared" si="36"/>
        <v>-34675.449999999953</v>
      </c>
      <c r="R970" s="91">
        <f t="shared" si="37"/>
        <v>1124.2491804320202</v>
      </c>
    </row>
    <row r="971" spans="1:18" ht="24.6" customHeight="1" x14ac:dyDescent="0.7">
      <c r="A971" s="97">
        <v>13</v>
      </c>
      <c r="B971" s="98" t="s">
        <v>44</v>
      </c>
      <c r="C971" s="98" t="s">
        <v>541</v>
      </c>
      <c r="D971" s="98" t="s">
        <v>122</v>
      </c>
      <c r="E971" s="98" t="s">
        <v>542</v>
      </c>
      <c r="F971" s="98" t="s">
        <v>166</v>
      </c>
      <c r="G971" s="98" t="s">
        <v>1318</v>
      </c>
      <c r="H971" s="99">
        <v>4253</v>
      </c>
      <c r="I971" s="97">
        <v>3</v>
      </c>
      <c r="J971" s="100">
        <f>นครพนม!F75</f>
        <v>550296.41</v>
      </c>
      <c r="K971" s="101">
        <f>นครพนม!AP75</f>
        <v>687213.54</v>
      </c>
      <c r="L971" s="102">
        <f>นครพนม!AQ75</f>
        <v>1946350.49</v>
      </c>
      <c r="M971" s="102">
        <f>นครพนม!AR75</f>
        <v>1976293.83</v>
      </c>
      <c r="N971" s="98"/>
      <c r="O971" s="98"/>
      <c r="P971" s="98"/>
      <c r="Q971" s="90">
        <f t="shared" si="36"/>
        <v>-29943.340000000084</v>
      </c>
      <c r="R971" s="91">
        <f t="shared" si="37"/>
        <v>457.64177992005642</v>
      </c>
    </row>
    <row r="972" spans="1:18" ht="24.6" customHeight="1" x14ac:dyDescent="0.7">
      <c r="A972" s="97">
        <v>14</v>
      </c>
      <c r="B972" s="98" t="s">
        <v>44</v>
      </c>
      <c r="C972" s="98" t="s">
        <v>541</v>
      </c>
      <c r="D972" s="98" t="s">
        <v>122</v>
      </c>
      <c r="E972" s="98" t="s">
        <v>542</v>
      </c>
      <c r="F972" s="98" t="s">
        <v>166</v>
      </c>
      <c r="G972" s="98" t="s">
        <v>1319</v>
      </c>
      <c r="H972" s="99">
        <v>4225</v>
      </c>
      <c r="I972" s="97">
        <v>3</v>
      </c>
      <c r="J972" s="100">
        <f>นครพนม!F76</f>
        <v>894071.45</v>
      </c>
      <c r="K972" s="101">
        <f>นครพนม!AP76</f>
        <v>962569.39999999991</v>
      </c>
      <c r="L972" s="102">
        <f>นครพนม!AQ76</f>
        <v>1995799.5299999998</v>
      </c>
      <c r="M972" s="102">
        <f>นครพนม!AR76</f>
        <v>1625627.5899999999</v>
      </c>
      <c r="N972" s="98"/>
      <c r="O972" s="98"/>
      <c r="P972" s="98"/>
      <c r="Q972" s="90">
        <f t="shared" si="36"/>
        <v>370171.93999999994</v>
      </c>
      <c r="R972" s="91">
        <f t="shared" si="37"/>
        <v>472.37858698224846</v>
      </c>
    </row>
    <row r="973" spans="1:18" ht="24.6" customHeight="1" x14ac:dyDescent="0.7">
      <c r="A973" s="97">
        <v>15</v>
      </c>
      <c r="B973" s="98" t="s">
        <v>44</v>
      </c>
      <c r="C973" s="98" t="s">
        <v>541</v>
      </c>
      <c r="D973" s="98" t="s">
        <v>122</v>
      </c>
      <c r="E973" s="98" t="s">
        <v>542</v>
      </c>
      <c r="F973" s="98" t="s">
        <v>166</v>
      </c>
      <c r="G973" s="98" t="s">
        <v>1320</v>
      </c>
      <c r="H973" s="99">
        <v>3156</v>
      </c>
      <c r="I973" s="97">
        <v>3</v>
      </c>
      <c r="J973" s="100">
        <f>นครพนม!F77</f>
        <v>919896.39</v>
      </c>
      <c r="K973" s="101">
        <f>นครพนม!AP77</f>
        <v>674672.98</v>
      </c>
      <c r="L973" s="102">
        <f>นครพนม!AQ77</f>
        <v>1895201.3699999999</v>
      </c>
      <c r="M973" s="102">
        <f>นครพนม!AR77</f>
        <v>1836836.19</v>
      </c>
      <c r="N973" s="98"/>
      <c r="O973" s="98"/>
      <c r="P973" s="98"/>
      <c r="Q973" s="90">
        <f t="shared" si="36"/>
        <v>58365.179999999935</v>
      </c>
      <c r="R973" s="91">
        <f t="shared" si="37"/>
        <v>600.50740494296576</v>
      </c>
    </row>
    <row r="974" spans="1:18" ht="24.6" customHeight="1" x14ac:dyDescent="0.7">
      <c r="A974" s="97">
        <v>16</v>
      </c>
      <c r="B974" s="98" t="s">
        <v>44</v>
      </c>
      <c r="C974" s="98" t="s">
        <v>541</v>
      </c>
      <c r="D974" s="98" t="s">
        <v>122</v>
      </c>
      <c r="E974" s="98" t="s">
        <v>542</v>
      </c>
      <c r="F974" s="98" t="s">
        <v>166</v>
      </c>
      <c r="G974" s="98" t="s">
        <v>1321</v>
      </c>
      <c r="H974" s="99">
        <v>2114</v>
      </c>
      <c r="I974" s="97">
        <v>2</v>
      </c>
      <c r="J974" s="100">
        <f>นครพนม!F78</f>
        <v>655712.76</v>
      </c>
      <c r="K974" s="101">
        <f>นครพนม!AP78</f>
        <v>744527.96</v>
      </c>
      <c r="L974" s="102">
        <f>นครพนม!AQ78</f>
        <v>1904408.67</v>
      </c>
      <c r="M974" s="102">
        <f>นครพนม!AR78</f>
        <v>1730904.32</v>
      </c>
      <c r="N974" s="98"/>
      <c r="O974" s="98"/>
      <c r="P974" s="98"/>
      <c r="Q974" s="90">
        <f t="shared" si="36"/>
        <v>173504.34999999986</v>
      </c>
      <c r="R974" s="91">
        <f t="shared" si="37"/>
        <v>900.85556764427622</v>
      </c>
    </row>
    <row r="975" spans="1:18" s="109" customFormat="1" ht="24.6" customHeight="1" x14ac:dyDescent="0.7">
      <c r="A975" s="103">
        <v>5</v>
      </c>
      <c r="B975" s="104" t="s">
        <v>44</v>
      </c>
      <c r="C975" s="104"/>
      <c r="D975" s="104"/>
      <c r="E975" s="104" t="s">
        <v>63</v>
      </c>
      <c r="F975" s="104"/>
      <c r="G975" s="104" t="s">
        <v>544</v>
      </c>
      <c r="H975" s="110">
        <f>SUM(H959:H973)</f>
        <v>47493</v>
      </c>
      <c r="I975" s="103"/>
      <c r="J975" s="106">
        <f>SUM(J959:J974)</f>
        <v>11472493.949999999</v>
      </c>
      <c r="K975" s="106">
        <f>SUM(K959:K974)</f>
        <v>12267111.850000001</v>
      </c>
      <c r="L975" s="106">
        <f>SUM(L959:L974)</f>
        <v>31471130.620000005</v>
      </c>
      <c r="M975" s="106">
        <f>SUM(M959:M974)</f>
        <v>29540946.440000005</v>
      </c>
      <c r="N975" s="104">
        <v>15</v>
      </c>
      <c r="O975" s="104">
        <v>15</v>
      </c>
      <c r="P975" s="104">
        <f>N975-O975</f>
        <v>0</v>
      </c>
      <c r="Q975" s="107">
        <f t="shared" si="36"/>
        <v>1930184.1799999997</v>
      </c>
      <c r="R975" s="108">
        <f>L975/H975</f>
        <v>662.64777167161492</v>
      </c>
    </row>
    <row r="976" spans="1:18" ht="24.6" customHeight="1" x14ac:dyDescent="0.7">
      <c r="A976" s="97">
        <v>1</v>
      </c>
      <c r="B976" s="98" t="s">
        <v>44</v>
      </c>
      <c r="C976" s="98" t="s">
        <v>545</v>
      </c>
      <c r="D976" s="98" t="s">
        <v>93</v>
      </c>
      <c r="E976" s="98" t="s">
        <v>546</v>
      </c>
      <c r="F976" s="98" t="s">
        <v>196</v>
      </c>
      <c r="G976" s="98" t="s">
        <v>547</v>
      </c>
      <c r="H976" s="99"/>
      <c r="I976" s="97"/>
      <c r="J976" s="100"/>
      <c r="K976" s="101"/>
      <c r="L976" s="102"/>
      <c r="M976" s="102"/>
      <c r="N976" s="98"/>
      <c r="O976" s="98"/>
      <c r="P976" s="98"/>
    </row>
    <row r="977" spans="1:18" ht="24.6" customHeight="1" x14ac:dyDescent="0.7">
      <c r="A977" s="97">
        <v>2</v>
      </c>
      <c r="B977" s="98" t="s">
        <v>44</v>
      </c>
      <c r="C977" s="98" t="s">
        <v>545</v>
      </c>
      <c r="D977" s="98" t="s">
        <v>93</v>
      </c>
      <c r="E977" s="98" t="s">
        <v>546</v>
      </c>
      <c r="F977" s="98" t="s">
        <v>166</v>
      </c>
      <c r="G977" s="98" t="s">
        <v>1322</v>
      </c>
      <c r="H977" s="99">
        <v>3378</v>
      </c>
      <c r="I977" s="97">
        <v>3</v>
      </c>
      <c r="J977" s="100">
        <f>นครพนม!F79</f>
        <v>235161.29</v>
      </c>
      <c r="K977" s="101">
        <f>นครพนม!AP79</f>
        <v>511436.24</v>
      </c>
      <c r="L977" s="102">
        <f>นครพนม!AQ79</f>
        <v>2057984.97</v>
      </c>
      <c r="M977" s="102">
        <f>นครพนม!AR79</f>
        <v>1482654.6</v>
      </c>
      <c r="N977" s="98"/>
      <c r="O977" s="98"/>
      <c r="P977" s="98"/>
      <c r="Q977" s="90">
        <f t="shared" si="36"/>
        <v>575330.36999999988</v>
      </c>
      <c r="R977" s="91">
        <f t="shared" si="37"/>
        <v>609.23178507992895</v>
      </c>
    </row>
    <row r="978" spans="1:18" ht="24.6" customHeight="1" x14ac:dyDescent="0.7">
      <c r="A978" s="97">
        <v>3</v>
      </c>
      <c r="B978" s="98" t="s">
        <v>44</v>
      </c>
      <c r="C978" s="98" t="s">
        <v>545</v>
      </c>
      <c r="D978" s="98" t="s">
        <v>93</v>
      </c>
      <c r="E978" s="98" t="s">
        <v>546</v>
      </c>
      <c r="F978" s="98" t="s">
        <v>166</v>
      </c>
      <c r="G978" s="98" t="s">
        <v>1323</v>
      </c>
      <c r="H978" s="99">
        <v>2146</v>
      </c>
      <c r="I978" s="97">
        <v>2</v>
      </c>
      <c r="J978" s="100">
        <f>นครพนม!F80</f>
        <v>207666.47</v>
      </c>
      <c r="K978" s="101">
        <f>นครพนม!AP80</f>
        <v>84921.63</v>
      </c>
      <c r="L978" s="102">
        <f>นครพนม!AQ80</f>
        <v>1760101.1099999999</v>
      </c>
      <c r="M978" s="102">
        <f>นครพนม!AR80</f>
        <v>1593516.04</v>
      </c>
      <c r="N978" s="98"/>
      <c r="O978" s="98"/>
      <c r="P978" s="98"/>
      <c r="Q978" s="90">
        <f t="shared" si="36"/>
        <v>166585.06999999983</v>
      </c>
      <c r="R978" s="91">
        <f t="shared" si="37"/>
        <v>820.17759086672879</v>
      </c>
    </row>
    <row r="979" spans="1:18" ht="24.6" customHeight="1" x14ac:dyDescent="0.7">
      <c r="A979" s="97">
        <v>4</v>
      </c>
      <c r="B979" s="98" t="s">
        <v>44</v>
      </c>
      <c r="C979" s="98" t="s">
        <v>545</v>
      </c>
      <c r="D979" s="98" t="s">
        <v>93</v>
      </c>
      <c r="E979" s="98" t="s">
        <v>546</v>
      </c>
      <c r="F979" s="98" t="s">
        <v>166</v>
      </c>
      <c r="G979" s="98" t="s">
        <v>1324</v>
      </c>
      <c r="H979" s="99">
        <v>4006</v>
      </c>
      <c r="I979" s="97">
        <v>3</v>
      </c>
      <c r="J979" s="100">
        <f>นครพนม!F81</f>
        <v>595114.87</v>
      </c>
      <c r="K979" s="101">
        <f>นครพนม!AP81</f>
        <v>458641.69999999995</v>
      </c>
      <c r="L979" s="102">
        <f>นครพนม!AQ81</f>
        <v>2953486.24</v>
      </c>
      <c r="M979" s="102">
        <f>นครพนม!AR81</f>
        <v>2586055.3199999998</v>
      </c>
      <c r="N979" s="98"/>
      <c r="O979" s="98"/>
      <c r="P979" s="98"/>
      <c r="Q979" s="90">
        <f t="shared" si="36"/>
        <v>367430.92000000039</v>
      </c>
      <c r="R979" s="91">
        <f t="shared" si="37"/>
        <v>737.2656615077384</v>
      </c>
    </row>
    <row r="980" spans="1:18" ht="24.6" customHeight="1" x14ac:dyDescent="0.7">
      <c r="A980" s="97">
        <v>5</v>
      </c>
      <c r="B980" s="98" t="s">
        <v>44</v>
      </c>
      <c r="C980" s="98" t="s">
        <v>545</v>
      </c>
      <c r="D980" s="98" t="s">
        <v>93</v>
      </c>
      <c r="E980" s="98" t="s">
        <v>546</v>
      </c>
      <c r="F980" s="98" t="s">
        <v>166</v>
      </c>
      <c r="G980" s="98" t="s">
        <v>1325</v>
      </c>
      <c r="H980" s="99">
        <v>2776</v>
      </c>
      <c r="I980" s="97">
        <v>2</v>
      </c>
      <c r="J980" s="100">
        <f>นครพนม!F82</f>
        <v>239701.57</v>
      </c>
      <c r="K980" s="101">
        <f>นครพนม!AP82</f>
        <v>353309.06</v>
      </c>
      <c r="L980" s="102">
        <f>นครพนม!AQ82</f>
        <v>1876747.03</v>
      </c>
      <c r="M980" s="102">
        <f>นครพนม!AR82</f>
        <v>1606853.07</v>
      </c>
      <c r="N980" s="98"/>
      <c r="O980" s="98"/>
      <c r="P980" s="98"/>
      <c r="Q980" s="90">
        <f t="shared" si="36"/>
        <v>269893.95999999996</v>
      </c>
      <c r="R980" s="91">
        <f t="shared" si="37"/>
        <v>676.06161023054756</v>
      </c>
    </row>
    <row r="981" spans="1:18" ht="24.6" customHeight="1" x14ac:dyDescent="0.7">
      <c r="A981" s="97">
        <v>6</v>
      </c>
      <c r="B981" s="98" t="s">
        <v>44</v>
      </c>
      <c r="C981" s="98" t="s">
        <v>545</v>
      </c>
      <c r="D981" s="98" t="s">
        <v>93</v>
      </c>
      <c r="E981" s="98" t="s">
        <v>546</v>
      </c>
      <c r="F981" s="98" t="s">
        <v>166</v>
      </c>
      <c r="G981" s="98" t="s">
        <v>1326</v>
      </c>
      <c r="H981" s="99">
        <v>2929</v>
      </c>
      <c r="I981" s="97">
        <v>2</v>
      </c>
      <c r="J981" s="100">
        <f>นครพนม!F83</f>
        <v>347678.25</v>
      </c>
      <c r="K981" s="101">
        <f>นครพนม!AP83</f>
        <v>1066036.23</v>
      </c>
      <c r="L981" s="102">
        <f>นครพนม!AQ83</f>
        <v>2979082.6799999997</v>
      </c>
      <c r="M981" s="102">
        <f>นครพนม!AR83</f>
        <v>2497712.6999999997</v>
      </c>
      <c r="N981" s="98"/>
      <c r="O981" s="98"/>
      <c r="P981" s="98"/>
      <c r="Q981" s="90">
        <f t="shared" si="36"/>
        <v>481369.98</v>
      </c>
      <c r="R981" s="91">
        <f t="shared" si="37"/>
        <v>1017.0989006486855</v>
      </c>
    </row>
    <row r="982" spans="1:18" ht="24.6" customHeight="1" x14ac:dyDescent="0.7">
      <c r="A982" s="97">
        <v>7</v>
      </c>
      <c r="B982" s="98" t="s">
        <v>44</v>
      </c>
      <c r="C982" s="98" t="s">
        <v>545</v>
      </c>
      <c r="D982" s="98" t="s">
        <v>93</v>
      </c>
      <c r="E982" s="98" t="s">
        <v>546</v>
      </c>
      <c r="F982" s="98" t="s">
        <v>166</v>
      </c>
      <c r="G982" s="98" t="s">
        <v>1327</v>
      </c>
      <c r="H982" s="99">
        <v>1882</v>
      </c>
      <c r="I982" s="97">
        <v>2</v>
      </c>
      <c r="J982" s="100">
        <f>นครพนม!F84</f>
        <v>234881.14</v>
      </c>
      <c r="K982" s="101">
        <f>นครพนม!AP84</f>
        <v>429455.01</v>
      </c>
      <c r="L982" s="102">
        <f>นครพนม!AQ84</f>
        <v>2127733.85</v>
      </c>
      <c r="M982" s="102">
        <f>นครพนม!AR84</f>
        <v>1872265.78</v>
      </c>
      <c r="N982" s="98"/>
      <c r="O982" s="98"/>
      <c r="P982" s="98"/>
      <c r="Q982" s="90">
        <f t="shared" si="36"/>
        <v>255468.07000000007</v>
      </c>
      <c r="R982" s="91">
        <f t="shared" si="37"/>
        <v>1130.5705897980872</v>
      </c>
    </row>
    <row r="983" spans="1:18" ht="24.6" customHeight="1" x14ac:dyDescent="0.7">
      <c r="A983" s="97">
        <v>8</v>
      </c>
      <c r="B983" s="98" t="s">
        <v>44</v>
      </c>
      <c r="C983" s="98" t="s">
        <v>545</v>
      </c>
      <c r="D983" s="98" t="s">
        <v>93</v>
      </c>
      <c r="E983" s="98" t="s">
        <v>546</v>
      </c>
      <c r="F983" s="98" t="s">
        <v>166</v>
      </c>
      <c r="G983" s="98" t="s">
        <v>1328</v>
      </c>
      <c r="H983" s="99">
        <v>2733</v>
      </c>
      <c r="I983" s="97">
        <v>2</v>
      </c>
      <c r="J983" s="100">
        <f>นครพนม!F85</f>
        <v>668654.79</v>
      </c>
      <c r="K983" s="101">
        <f>นครพนม!AP85</f>
        <v>607593.05000000005</v>
      </c>
      <c r="L983" s="102">
        <f>นครพนม!AQ85</f>
        <v>1955922.8399999999</v>
      </c>
      <c r="M983" s="102">
        <f>นครพนม!AR85</f>
        <v>1749630.1</v>
      </c>
      <c r="N983" s="98"/>
      <c r="O983" s="98"/>
      <c r="P983" s="98"/>
      <c r="Q983" s="90">
        <f t="shared" si="36"/>
        <v>206292.73999999976</v>
      </c>
      <c r="R983" s="91">
        <f t="shared" si="37"/>
        <v>715.66880351262341</v>
      </c>
    </row>
    <row r="984" spans="1:18" ht="24.6" customHeight="1" x14ac:dyDescent="0.7">
      <c r="A984" s="97">
        <v>9</v>
      </c>
      <c r="B984" s="98" t="s">
        <v>44</v>
      </c>
      <c r="C984" s="98" t="s">
        <v>545</v>
      </c>
      <c r="D984" s="98" t="s">
        <v>93</v>
      </c>
      <c r="E984" s="98" t="s">
        <v>546</v>
      </c>
      <c r="F984" s="98" t="s">
        <v>166</v>
      </c>
      <c r="G984" s="98" t="s">
        <v>1329</v>
      </c>
      <c r="H984" s="99">
        <v>1930</v>
      </c>
      <c r="I984" s="97">
        <v>2</v>
      </c>
      <c r="J984" s="100">
        <f>นครพนม!F86</f>
        <v>347961.2</v>
      </c>
      <c r="K984" s="101">
        <f>นครพนม!AP86</f>
        <v>685437.05</v>
      </c>
      <c r="L984" s="102">
        <f>นครพนม!AQ86</f>
        <v>1531133.0699999998</v>
      </c>
      <c r="M984" s="102">
        <f>นครพนม!AR86</f>
        <v>1284427.2</v>
      </c>
      <c r="N984" s="98"/>
      <c r="O984" s="98"/>
      <c r="P984" s="98"/>
      <c r="Q984" s="90">
        <f t="shared" si="36"/>
        <v>246705.86999999988</v>
      </c>
      <c r="R984" s="91">
        <f t="shared" si="37"/>
        <v>793.33319689119162</v>
      </c>
    </row>
    <row r="985" spans="1:18" ht="24.6" customHeight="1" x14ac:dyDescent="0.7">
      <c r="A985" s="97">
        <v>10</v>
      </c>
      <c r="B985" s="98" t="s">
        <v>44</v>
      </c>
      <c r="C985" s="98" t="s">
        <v>545</v>
      </c>
      <c r="D985" s="98" t="s">
        <v>93</v>
      </c>
      <c r="E985" s="98" t="s">
        <v>546</v>
      </c>
      <c r="F985" s="98" t="s">
        <v>166</v>
      </c>
      <c r="G985" s="98" t="s">
        <v>1330</v>
      </c>
      <c r="H985" s="99">
        <v>2859</v>
      </c>
      <c r="I985" s="97">
        <v>2</v>
      </c>
      <c r="J985" s="100">
        <f>นครพนม!F87</f>
        <v>354460.77</v>
      </c>
      <c r="K985" s="101">
        <f>นครพนม!AP87</f>
        <v>385566.23000000004</v>
      </c>
      <c r="L985" s="102">
        <f>นครพนม!AQ87</f>
        <v>2492550.85</v>
      </c>
      <c r="M985" s="102">
        <f>นครพนม!AR87</f>
        <v>2562188.61</v>
      </c>
      <c r="N985" s="98"/>
      <c r="O985" s="98"/>
      <c r="P985" s="98"/>
      <c r="Q985" s="90">
        <f t="shared" si="36"/>
        <v>-69637.759999999776</v>
      </c>
      <c r="R985" s="91">
        <f t="shared" si="37"/>
        <v>871.82611052815673</v>
      </c>
    </row>
    <row r="986" spans="1:18" s="191" customFormat="1" ht="24.6" customHeight="1" x14ac:dyDescent="0.7">
      <c r="A986" s="186">
        <v>11</v>
      </c>
      <c r="B986" s="187" t="s">
        <v>44</v>
      </c>
      <c r="C986" s="187" t="s">
        <v>545</v>
      </c>
      <c r="D986" s="187" t="s">
        <v>93</v>
      </c>
      <c r="E986" s="187" t="s">
        <v>546</v>
      </c>
      <c r="F986" s="187" t="s">
        <v>166</v>
      </c>
      <c r="G986" s="98" t="s">
        <v>1331</v>
      </c>
      <c r="H986" s="188">
        <v>1615</v>
      </c>
      <c r="I986" s="186">
        <v>2</v>
      </c>
      <c r="J986" s="100">
        <f>นครพนม!F88</f>
        <v>549882.48</v>
      </c>
      <c r="K986" s="101">
        <f>นครพนม!AP88</f>
        <v>339292.45999999996</v>
      </c>
      <c r="L986" s="102">
        <f>นครพนม!AQ88</f>
        <v>2262366</v>
      </c>
      <c r="M986" s="102">
        <f>นครพนม!AR88</f>
        <v>2123718.5</v>
      </c>
      <c r="N986" s="187"/>
      <c r="O986" s="187"/>
      <c r="P986" s="187"/>
      <c r="Q986" s="189">
        <f t="shared" si="36"/>
        <v>138647.5</v>
      </c>
      <c r="R986" s="190">
        <f t="shared" si="37"/>
        <v>1400.8458204334365</v>
      </c>
    </row>
    <row r="987" spans="1:18" s="109" customFormat="1" ht="24.6" customHeight="1" x14ac:dyDescent="0.7">
      <c r="A987" s="103">
        <v>6</v>
      </c>
      <c r="B987" s="104" t="s">
        <v>44</v>
      </c>
      <c r="C987" s="104"/>
      <c r="D987" s="104"/>
      <c r="E987" s="104" t="s">
        <v>63</v>
      </c>
      <c r="F987" s="104"/>
      <c r="G987" s="104" t="s">
        <v>548</v>
      </c>
      <c r="H987" s="110">
        <f>SUM(H976:H986)</f>
        <v>26254</v>
      </c>
      <c r="I987" s="103"/>
      <c r="J987" s="106">
        <f>SUM(J976:J986)</f>
        <v>3781162.83</v>
      </c>
      <c r="K987" s="106">
        <f>SUM(K976:K986)</f>
        <v>4921688.66</v>
      </c>
      <c r="L987" s="106">
        <f>SUM(L976:L986)</f>
        <v>21997108.640000001</v>
      </c>
      <c r="M987" s="106">
        <f>SUM(M976:M986)</f>
        <v>19359021.919999998</v>
      </c>
      <c r="N987" s="104">
        <v>10</v>
      </c>
      <c r="O987" s="104">
        <v>10</v>
      </c>
      <c r="P987" s="104">
        <f>N987-O987</f>
        <v>0</v>
      </c>
      <c r="Q987" s="107">
        <f t="shared" si="36"/>
        <v>2638086.7200000025</v>
      </c>
      <c r="R987" s="108">
        <f>L987/H987</f>
        <v>837.85741753637546</v>
      </c>
    </row>
    <row r="988" spans="1:18" ht="24.6" customHeight="1" x14ac:dyDescent="0.7">
      <c r="A988" s="97">
        <v>1</v>
      </c>
      <c r="B988" s="98" t="s">
        <v>44</v>
      </c>
      <c r="C988" s="98" t="s">
        <v>549</v>
      </c>
      <c r="D988" s="98" t="s">
        <v>100</v>
      </c>
      <c r="E988" s="98" t="s">
        <v>550</v>
      </c>
      <c r="F988" s="98" t="s">
        <v>196</v>
      </c>
      <c r="G988" s="98" t="s">
        <v>551</v>
      </c>
      <c r="H988" s="99"/>
      <c r="I988" s="97"/>
      <c r="J988" s="100"/>
      <c r="K988" s="101"/>
      <c r="L988" s="102"/>
      <c r="M988" s="102"/>
      <c r="N988" s="98"/>
      <c r="O988" s="98"/>
      <c r="P988" s="98"/>
    </row>
    <row r="989" spans="1:18" ht="24.6" customHeight="1" x14ac:dyDescent="0.7">
      <c r="A989" s="97">
        <v>2</v>
      </c>
      <c r="B989" s="98" t="s">
        <v>44</v>
      </c>
      <c r="C989" s="98" t="s">
        <v>549</v>
      </c>
      <c r="D989" s="98" t="s">
        <v>100</v>
      </c>
      <c r="E989" s="98" t="s">
        <v>550</v>
      </c>
      <c r="F989" s="98" t="s">
        <v>166</v>
      </c>
      <c r="G989" s="98" t="s">
        <v>1332</v>
      </c>
      <c r="H989" s="99">
        <v>3691</v>
      </c>
      <c r="I989" s="97">
        <v>3</v>
      </c>
      <c r="J989" s="100">
        <f>นครพนม!F89</f>
        <v>345038.77</v>
      </c>
      <c r="K989" s="101">
        <f>นครพนม!AP89</f>
        <v>337025.77</v>
      </c>
      <c r="L989" s="102">
        <f>นครพนม!AQ89</f>
        <v>1756419.49</v>
      </c>
      <c r="M989" s="102">
        <f>นครพนม!AR89</f>
        <v>1430011.7300000002</v>
      </c>
      <c r="N989" s="98"/>
      <c r="O989" s="98"/>
      <c r="P989" s="98"/>
      <c r="Q989" s="90">
        <f t="shared" si="36"/>
        <v>326407.75999999978</v>
      </c>
      <c r="R989" s="91">
        <f t="shared" si="37"/>
        <v>475.86548089948525</v>
      </c>
    </row>
    <row r="990" spans="1:18" ht="24.6" customHeight="1" x14ac:dyDescent="0.7">
      <c r="A990" s="97">
        <v>3</v>
      </c>
      <c r="B990" s="98" t="s">
        <v>44</v>
      </c>
      <c r="C990" s="98" t="s">
        <v>549</v>
      </c>
      <c r="D990" s="98" t="s">
        <v>100</v>
      </c>
      <c r="E990" s="98" t="s">
        <v>550</v>
      </c>
      <c r="F990" s="98" t="s">
        <v>166</v>
      </c>
      <c r="G990" s="98" t="s">
        <v>1333</v>
      </c>
      <c r="H990" s="99">
        <v>1589</v>
      </c>
      <c r="I990" s="97">
        <v>2</v>
      </c>
      <c r="J990" s="100">
        <f>นครพนม!F90</f>
        <v>576222.71</v>
      </c>
      <c r="K990" s="101">
        <f>นครพนม!AP90</f>
        <v>593729.82999999996</v>
      </c>
      <c r="L990" s="102">
        <f>นครพนม!AQ90</f>
        <v>2065820.85</v>
      </c>
      <c r="M990" s="102">
        <f>นครพนม!AR90</f>
        <v>1831180.54</v>
      </c>
      <c r="N990" s="98"/>
      <c r="O990" s="98"/>
      <c r="P990" s="98"/>
      <c r="Q990" s="90">
        <f t="shared" si="36"/>
        <v>234640.31000000006</v>
      </c>
      <c r="R990" s="91">
        <f t="shared" si="37"/>
        <v>1300.0760541220893</v>
      </c>
    </row>
    <row r="991" spans="1:18" ht="24.6" customHeight="1" x14ac:dyDescent="0.7">
      <c r="A991" s="97">
        <v>4</v>
      </c>
      <c r="B991" s="98" t="s">
        <v>44</v>
      </c>
      <c r="C991" s="98" t="s">
        <v>549</v>
      </c>
      <c r="D991" s="98" t="s">
        <v>100</v>
      </c>
      <c r="E991" s="98" t="s">
        <v>550</v>
      </c>
      <c r="F991" s="98" t="s">
        <v>166</v>
      </c>
      <c r="G991" s="98" t="s">
        <v>1334</v>
      </c>
      <c r="H991" s="99">
        <v>3400</v>
      </c>
      <c r="I991" s="97">
        <v>3</v>
      </c>
      <c r="J991" s="100">
        <f>นครพนม!F91</f>
        <v>451205.24</v>
      </c>
      <c r="K991" s="101">
        <f>นครพนม!AP91</f>
        <v>495457.82999999996</v>
      </c>
      <c r="L991" s="102">
        <f>นครพนม!AQ91</f>
        <v>2256323.9500000002</v>
      </c>
      <c r="M991" s="102">
        <f>นครพนม!AR91</f>
        <v>1856143.91</v>
      </c>
      <c r="N991" s="98"/>
      <c r="O991" s="98"/>
      <c r="P991" s="98"/>
      <c r="Q991" s="90">
        <f t="shared" si="36"/>
        <v>400180.04000000027</v>
      </c>
      <c r="R991" s="91">
        <f t="shared" si="37"/>
        <v>663.62469117647061</v>
      </c>
    </row>
    <row r="992" spans="1:18" ht="24.6" customHeight="1" x14ac:dyDescent="0.7">
      <c r="A992" s="97">
        <v>5</v>
      </c>
      <c r="B992" s="98" t="s">
        <v>44</v>
      </c>
      <c r="C992" s="98" t="s">
        <v>549</v>
      </c>
      <c r="D992" s="98" t="s">
        <v>100</v>
      </c>
      <c r="E992" s="98" t="s">
        <v>550</v>
      </c>
      <c r="F992" s="98" t="s">
        <v>166</v>
      </c>
      <c r="G992" s="98" t="s">
        <v>1335</v>
      </c>
      <c r="H992" s="99">
        <v>2389</v>
      </c>
      <c r="I992" s="97">
        <v>2</v>
      </c>
      <c r="J992" s="100">
        <f>นครพนม!F92</f>
        <v>564165.14</v>
      </c>
      <c r="K992" s="101">
        <f>นครพนม!AP92</f>
        <v>599100.76</v>
      </c>
      <c r="L992" s="102">
        <f>นครพนม!AQ92</f>
        <v>1992926.48</v>
      </c>
      <c r="M992" s="102">
        <f>นครพนม!AR92</f>
        <v>1575902.15</v>
      </c>
      <c r="N992" s="98"/>
      <c r="O992" s="98"/>
      <c r="P992" s="98"/>
      <c r="Q992" s="90">
        <f t="shared" si="36"/>
        <v>417024.33000000007</v>
      </c>
      <c r="R992" s="91">
        <f t="shared" si="37"/>
        <v>834.20949351192962</v>
      </c>
    </row>
    <row r="993" spans="1:18" ht="24.6" customHeight="1" x14ac:dyDescent="0.7">
      <c r="A993" s="97">
        <v>6</v>
      </c>
      <c r="B993" s="98" t="s">
        <v>44</v>
      </c>
      <c r="C993" s="98" t="s">
        <v>549</v>
      </c>
      <c r="D993" s="98" t="s">
        <v>100</v>
      </c>
      <c r="E993" s="98" t="s">
        <v>550</v>
      </c>
      <c r="F993" s="98" t="s">
        <v>166</v>
      </c>
      <c r="G993" s="98" t="s">
        <v>1336</v>
      </c>
      <c r="H993" s="99">
        <v>2341</v>
      </c>
      <c r="I993" s="97">
        <v>2</v>
      </c>
      <c r="J993" s="100">
        <f>นครพนม!F93</f>
        <v>458936.66</v>
      </c>
      <c r="K993" s="101">
        <f>นครพนม!AP93</f>
        <v>470938.06999999995</v>
      </c>
      <c r="L993" s="102">
        <f>นครพนม!AQ93</f>
        <v>2184652.25</v>
      </c>
      <c r="M993" s="102">
        <f>นครพนม!AR93</f>
        <v>1685525.72</v>
      </c>
      <c r="N993" s="98"/>
      <c r="O993" s="98"/>
      <c r="P993" s="98"/>
      <c r="Q993" s="90">
        <f t="shared" si="36"/>
        <v>499126.53</v>
      </c>
      <c r="R993" s="91">
        <f t="shared" si="37"/>
        <v>933.2132635625801</v>
      </c>
    </row>
    <row r="994" spans="1:18" ht="24.6" customHeight="1" x14ac:dyDescent="0.7">
      <c r="A994" s="97">
        <v>7</v>
      </c>
      <c r="B994" s="98" t="s">
        <v>44</v>
      </c>
      <c r="C994" s="98" t="s">
        <v>549</v>
      </c>
      <c r="D994" s="98" t="s">
        <v>100</v>
      </c>
      <c r="E994" s="98" t="s">
        <v>550</v>
      </c>
      <c r="F994" s="98" t="s">
        <v>166</v>
      </c>
      <c r="G994" s="98" t="s">
        <v>1337</v>
      </c>
      <c r="H994" s="99">
        <v>1781</v>
      </c>
      <c r="I994" s="97">
        <v>2</v>
      </c>
      <c r="J994" s="100">
        <f>นครพนม!F94</f>
        <v>232895.32</v>
      </c>
      <c r="K994" s="101">
        <f>นครพนม!AP94</f>
        <v>240122.16</v>
      </c>
      <c r="L994" s="102">
        <f>นครพนม!AQ94</f>
        <v>1288683.98</v>
      </c>
      <c r="M994" s="102">
        <f>นครพนม!AR94</f>
        <v>1114836.69</v>
      </c>
      <c r="N994" s="98"/>
      <c r="O994" s="98"/>
      <c r="P994" s="98"/>
      <c r="Q994" s="90">
        <f t="shared" si="36"/>
        <v>173847.29000000004</v>
      </c>
      <c r="R994" s="91">
        <f t="shared" si="37"/>
        <v>723.57326221224025</v>
      </c>
    </row>
    <row r="995" spans="1:18" ht="24.6" customHeight="1" x14ac:dyDescent="0.7">
      <c r="A995" s="97">
        <v>8</v>
      </c>
      <c r="B995" s="98" t="s">
        <v>44</v>
      </c>
      <c r="C995" s="98" t="s">
        <v>549</v>
      </c>
      <c r="D995" s="98" t="s">
        <v>100</v>
      </c>
      <c r="E995" s="98" t="s">
        <v>550</v>
      </c>
      <c r="F995" s="98" t="s">
        <v>166</v>
      </c>
      <c r="G995" s="98" t="s">
        <v>1338</v>
      </c>
      <c r="H995" s="99">
        <v>2682</v>
      </c>
      <c r="I995" s="97">
        <v>2</v>
      </c>
      <c r="J995" s="100">
        <f>นครพนม!F95</f>
        <v>96909.75</v>
      </c>
      <c r="K995" s="101">
        <f>นครพนม!AP95</f>
        <v>273134.43999999994</v>
      </c>
      <c r="L995" s="102">
        <f>นครพนม!AQ95</f>
        <v>2536954.6</v>
      </c>
      <c r="M995" s="102">
        <f>นครพนม!AR95</f>
        <v>2392656.77</v>
      </c>
      <c r="N995" s="98"/>
      <c r="O995" s="98"/>
      <c r="P995" s="98"/>
      <c r="Q995" s="90">
        <f t="shared" si="36"/>
        <v>144297.83000000007</v>
      </c>
      <c r="R995" s="91">
        <f t="shared" si="37"/>
        <v>945.91894108873976</v>
      </c>
    </row>
    <row r="996" spans="1:18" ht="24.6" customHeight="1" x14ac:dyDescent="0.7">
      <c r="A996" s="97">
        <v>9</v>
      </c>
      <c r="B996" s="98" t="s">
        <v>44</v>
      </c>
      <c r="C996" s="98" t="s">
        <v>549</v>
      </c>
      <c r="D996" s="98" t="s">
        <v>100</v>
      </c>
      <c r="E996" s="98" t="s">
        <v>550</v>
      </c>
      <c r="F996" s="98" t="s">
        <v>166</v>
      </c>
      <c r="G996" s="98" t="s">
        <v>1339</v>
      </c>
      <c r="H996" s="99">
        <v>1785</v>
      </c>
      <c r="I996" s="97">
        <v>2</v>
      </c>
      <c r="J996" s="100">
        <f>นครพนม!F96</f>
        <v>132674.13</v>
      </c>
      <c r="K996" s="101">
        <f>นครพนม!AP96</f>
        <v>127184.78</v>
      </c>
      <c r="L996" s="102">
        <f>นครพนม!AQ96</f>
        <v>1655726.48</v>
      </c>
      <c r="M996" s="102">
        <f>นครพนม!AR96</f>
        <v>1657505.44</v>
      </c>
      <c r="N996" s="98"/>
      <c r="O996" s="98"/>
      <c r="P996" s="98"/>
      <c r="Q996" s="90">
        <f t="shared" si="36"/>
        <v>-1778.9599999999627</v>
      </c>
      <c r="R996" s="91">
        <f t="shared" si="37"/>
        <v>927.57785994397761</v>
      </c>
    </row>
    <row r="997" spans="1:18" ht="24.6" customHeight="1" x14ac:dyDescent="0.7">
      <c r="A997" s="97">
        <v>10</v>
      </c>
      <c r="B997" s="98" t="s">
        <v>44</v>
      </c>
      <c r="C997" s="98" t="s">
        <v>549</v>
      </c>
      <c r="D997" s="98" t="s">
        <v>100</v>
      </c>
      <c r="E997" s="98" t="s">
        <v>550</v>
      </c>
      <c r="F997" s="98" t="s">
        <v>166</v>
      </c>
      <c r="G997" s="98" t="s">
        <v>1340</v>
      </c>
      <c r="H997" s="99">
        <v>3086</v>
      </c>
      <c r="I997" s="97">
        <v>3</v>
      </c>
      <c r="J997" s="100">
        <f>นครพนม!F97</f>
        <v>466254.77</v>
      </c>
      <c r="K997" s="101">
        <f>นครพนม!AP97</f>
        <v>593022.74</v>
      </c>
      <c r="L997" s="102">
        <f>นครพนม!AQ97</f>
        <v>2154997.5</v>
      </c>
      <c r="M997" s="102">
        <f>นครพนม!AR97</f>
        <v>1795850.0999999999</v>
      </c>
      <c r="N997" s="98"/>
      <c r="O997" s="98"/>
      <c r="P997" s="98"/>
      <c r="Q997" s="90">
        <f t="shared" si="36"/>
        <v>359147.40000000014</v>
      </c>
      <c r="R997" s="91">
        <f t="shared" si="37"/>
        <v>698.31416072585876</v>
      </c>
    </row>
    <row r="998" spans="1:18" ht="24.6" customHeight="1" x14ac:dyDescent="0.7">
      <c r="A998" s="97">
        <v>11</v>
      </c>
      <c r="B998" s="98" t="s">
        <v>44</v>
      </c>
      <c r="C998" s="98" t="s">
        <v>549</v>
      </c>
      <c r="D998" s="98" t="s">
        <v>100</v>
      </c>
      <c r="E998" s="98" t="s">
        <v>550</v>
      </c>
      <c r="F998" s="98" t="s">
        <v>166</v>
      </c>
      <c r="G998" s="98" t="s">
        <v>1341</v>
      </c>
      <c r="H998" s="99">
        <v>2935</v>
      </c>
      <c r="I998" s="97">
        <v>2</v>
      </c>
      <c r="J998" s="100">
        <f>นครพนม!F98</f>
        <v>732570.14</v>
      </c>
      <c r="K998" s="101">
        <f>นครพนม!AP98</f>
        <v>774303.6</v>
      </c>
      <c r="L998" s="102">
        <f>นครพนม!AQ98</f>
        <v>2540884.91</v>
      </c>
      <c r="M998" s="102">
        <f>นครพนม!AR98</f>
        <v>1870349.04</v>
      </c>
      <c r="N998" s="98"/>
      <c r="O998" s="98"/>
      <c r="P998" s="98"/>
      <c r="Q998" s="90">
        <f t="shared" si="36"/>
        <v>670535.87000000011</v>
      </c>
      <c r="R998" s="91">
        <f t="shared" si="37"/>
        <v>865.71887904599669</v>
      </c>
    </row>
    <row r="999" spans="1:18" ht="24.6" customHeight="1" x14ac:dyDescent="0.7">
      <c r="A999" s="97">
        <v>12</v>
      </c>
      <c r="B999" s="98" t="s">
        <v>44</v>
      </c>
      <c r="C999" s="98" t="s">
        <v>549</v>
      </c>
      <c r="D999" s="98" t="s">
        <v>100</v>
      </c>
      <c r="E999" s="98" t="s">
        <v>550</v>
      </c>
      <c r="F999" s="98" t="s">
        <v>166</v>
      </c>
      <c r="G999" s="98" t="s">
        <v>1342</v>
      </c>
      <c r="H999" s="99">
        <v>3083</v>
      </c>
      <c r="I999" s="97">
        <v>3</v>
      </c>
      <c r="J999" s="100">
        <f>นครพนม!F99</f>
        <v>564014.12</v>
      </c>
      <c r="K999" s="101">
        <f>นครพนม!AP99</f>
        <v>736027.07000000007</v>
      </c>
      <c r="L999" s="102">
        <f>นครพนม!AQ99</f>
        <v>2661684.1400000006</v>
      </c>
      <c r="M999" s="102">
        <f>นครพนม!AR99</f>
        <v>1967008.4800000002</v>
      </c>
      <c r="N999" s="98"/>
      <c r="O999" s="98"/>
      <c r="P999" s="98"/>
      <c r="Q999" s="90">
        <f t="shared" si="36"/>
        <v>694675.66000000038</v>
      </c>
      <c r="R999" s="91">
        <f t="shared" si="37"/>
        <v>863.34224456698041</v>
      </c>
    </row>
    <row r="1000" spans="1:18" ht="24.6" customHeight="1" x14ac:dyDescent="0.7">
      <c r="A1000" s="97">
        <v>13</v>
      </c>
      <c r="B1000" s="98" t="s">
        <v>44</v>
      </c>
      <c r="C1000" s="98" t="s">
        <v>549</v>
      </c>
      <c r="D1000" s="98" t="s">
        <v>100</v>
      </c>
      <c r="E1000" s="98" t="s">
        <v>550</v>
      </c>
      <c r="F1000" s="98" t="s">
        <v>166</v>
      </c>
      <c r="G1000" s="98" t="s">
        <v>1343</v>
      </c>
      <c r="H1000" s="99">
        <v>2178</v>
      </c>
      <c r="I1000" s="97">
        <v>2</v>
      </c>
      <c r="J1000" s="100">
        <f>นครพนม!F100</f>
        <v>202055.29</v>
      </c>
      <c r="K1000" s="101">
        <f>นครพนม!AP100</f>
        <v>249615.87</v>
      </c>
      <c r="L1000" s="102">
        <f>นครพนม!AQ100</f>
        <v>1178296.97</v>
      </c>
      <c r="M1000" s="102">
        <f>นครพนม!AR100</f>
        <v>1289364.1199999999</v>
      </c>
      <c r="N1000" s="98"/>
      <c r="O1000" s="98"/>
      <c r="P1000" s="98"/>
      <c r="Q1000" s="90">
        <f t="shared" si="36"/>
        <v>-111067.14999999991</v>
      </c>
      <c r="R1000" s="91">
        <f t="shared" si="37"/>
        <v>540.99952708907256</v>
      </c>
    </row>
    <row r="1001" spans="1:18" ht="24.6" customHeight="1" x14ac:dyDescent="0.7">
      <c r="A1001" s="97">
        <v>14</v>
      </c>
      <c r="B1001" s="98" t="s">
        <v>44</v>
      </c>
      <c r="C1001" s="98" t="s">
        <v>549</v>
      </c>
      <c r="D1001" s="98" t="s">
        <v>100</v>
      </c>
      <c r="E1001" s="98" t="s">
        <v>550</v>
      </c>
      <c r="F1001" s="98" t="s">
        <v>166</v>
      </c>
      <c r="G1001" s="98" t="s">
        <v>1344</v>
      </c>
      <c r="H1001" s="99">
        <v>1955</v>
      </c>
      <c r="I1001" s="97">
        <v>2</v>
      </c>
      <c r="J1001" s="100">
        <f>นครพนม!F101</f>
        <v>356606.15</v>
      </c>
      <c r="K1001" s="101">
        <f>นครพนม!AP101</f>
        <v>358272.12</v>
      </c>
      <c r="L1001" s="102">
        <f>นครพนม!AQ101</f>
        <v>1584023.6400000001</v>
      </c>
      <c r="M1001" s="102">
        <f>นครพนม!AR101</f>
        <v>1591813.05</v>
      </c>
      <c r="N1001" s="98"/>
      <c r="O1001" s="98"/>
      <c r="P1001" s="98"/>
      <c r="Q1001" s="90">
        <f t="shared" si="36"/>
        <v>-7789.4099999999162</v>
      </c>
      <c r="R1001" s="91">
        <f t="shared" si="37"/>
        <v>810.24227109974436</v>
      </c>
    </row>
    <row r="1002" spans="1:18" ht="24.6" customHeight="1" x14ac:dyDescent="0.7">
      <c r="A1002" s="97">
        <v>15</v>
      </c>
      <c r="B1002" s="98" t="s">
        <v>44</v>
      </c>
      <c r="C1002" s="98" t="s">
        <v>549</v>
      </c>
      <c r="D1002" s="98" t="s">
        <v>100</v>
      </c>
      <c r="E1002" s="98" t="s">
        <v>550</v>
      </c>
      <c r="F1002" s="98" t="s">
        <v>166</v>
      </c>
      <c r="G1002" s="98" t="s">
        <v>1345</v>
      </c>
      <c r="H1002" s="99">
        <v>2753</v>
      </c>
      <c r="I1002" s="97">
        <v>2</v>
      </c>
      <c r="J1002" s="100">
        <f>นครพนม!F102</f>
        <v>192727.42</v>
      </c>
      <c r="K1002" s="101">
        <f>นครพนม!AP102</f>
        <v>264387.15000000002</v>
      </c>
      <c r="L1002" s="102">
        <f>นครพนม!AQ102</f>
        <v>3966659.29</v>
      </c>
      <c r="M1002" s="102">
        <f>นครพนม!AR102</f>
        <v>4157543.12</v>
      </c>
      <c r="N1002" s="98"/>
      <c r="O1002" s="98"/>
      <c r="P1002" s="98"/>
      <c r="Q1002" s="90">
        <f t="shared" si="36"/>
        <v>-190883.83000000007</v>
      </c>
      <c r="R1002" s="91">
        <f t="shared" si="37"/>
        <v>1440.8497239375226</v>
      </c>
    </row>
    <row r="1003" spans="1:18" ht="24.6" customHeight="1" x14ac:dyDescent="0.7">
      <c r="A1003" s="97">
        <v>16</v>
      </c>
      <c r="B1003" s="98" t="s">
        <v>44</v>
      </c>
      <c r="C1003" s="98" t="s">
        <v>549</v>
      </c>
      <c r="D1003" s="98" t="s">
        <v>100</v>
      </c>
      <c r="E1003" s="98" t="s">
        <v>550</v>
      </c>
      <c r="F1003" s="98" t="s">
        <v>166</v>
      </c>
      <c r="G1003" s="98" t="s">
        <v>1346</v>
      </c>
      <c r="H1003" s="99">
        <v>2934</v>
      </c>
      <c r="I1003" s="97">
        <v>2</v>
      </c>
      <c r="J1003" s="100">
        <f>นครพนม!F103</f>
        <v>85959.66</v>
      </c>
      <c r="K1003" s="101">
        <f>นครพนม!AP103</f>
        <v>216138.7</v>
      </c>
      <c r="L1003" s="102">
        <f>นครพนม!AQ103</f>
        <v>2219564.58</v>
      </c>
      <c r="M1003" s="102">
        <f>นครพนม!AR103</f>
        <v>2008583.89</v>
      </c>
      <c r="N1003" s="98"/>
      <c r="O1003" s="98"/>
      <c r="P1003" s="98"/>
      <c r="Q1003" s="90">
        <f t="shared" si="36"/>
        <v>210980.69000000018</v>
      </c>
      <c r="R1003" s="91">
        <f t="shared" si="37"/>
        <v>756.49781186094071</v>
      </c>
    </row>
    <row r="1004" spans="1:18" ht="24.6" customHeight="1" x14ac:dyDescent="0.7">
      <c r="A1004" s="97">
        <v>17</v>
      </c>
      <c r="B1004" s="98" t="s">
        <v>44</v>
      </c>
      <c r="C1004" s="98" t="s">
        <v>549</v>
      </c>
      <c r="D1004" s="98" t="s">
        <v>100</v>
      </c>
      <c r="E1004" s="98" t="s">
        <v>550</v>
      </c>
      <c r="F1004" s="98" t="s">
        <v>166</v>
      </c>
      <c r="G1004" s="98" t="s">
        <v>1347</v>
      </c>
      <c r="H1004" s="99">
        <v>3440</v>
      </c>
      <c r="I1004" s="97">
        <v>3</v>
      </c>
      <c r="J1004" s="100">
        <f>นครพนม!F104</f>
        <v>555675.75</v>
      </c>
      <c r="K1004" s="101">
        <f>นครพนม!AP104</f>
        <v>944035.47</v>
      </c>
      <c r="L1004" s="102">
        <f>นครพนม!AQ104</f>
        <v>1629472.5100000002</v>
      </c>
      <c r="M1004" s="102">
        <f>นครพนม!AR104</f>
        <v>1619453.7</v>
      </c>
      <c r="N1004" s="98"/>
      <c r="O1004" s="98"/>
      <c r="P1004" s="98"/>
      <c r="Q1004" s="90">
        <f t="shared" si="36"/>
        <v>10018.810000000289</v>
      </c>
      <c r="R1004" s="91">
        <f t="shared" si="37"/>
        <v>473.68386918604659</v>
      </c>
    </row>
    <row r="1005" spans="1:18" ht="24.6" customHeight="1" x14ac:dyDescent="0.7">
      <c r="A1005" s="97">
        <v>18</v>
      </c>
      <c r="B1005" s="98" t="s">
        <v>44</v>
      </c>
      <c r="C1005" s="98" t="s">
        <v>549</v>
      </c>
      <c r="D1005" s="98" t="s">
        <v>100</v>
      </c>
      <c r="E1005" s="98" t="s">
        <v>550</v>
      </c>
      <c r="F1005" s="98" t="s">
        <v>166</v>
      </c>
      <c r="G1005" s="98" t="s">
        <v>1348</v>
      </c>
      <c r="H1005" s="99">
        <v>1937</v>
      </c>
      <c r="I1005" s="97">
        <v>2</v>
      </c>
      <c r="J1005" s="100">
        <f>นครพนม!F105</f>
        <v>295207.83</v>
      </c>
      <c r="K1005" s="101">
        <f>นครพนม!AP105</f>
        <v>303329.99</v>
      </c>
      <c r="L1005" s="102">
        <f>นครพนม!AQ105</f>
        <v>2154027.9500000002</v>
      </c>
      <c r="M1005" s="102">
        <f>นครพนม!AR105</f>
        <v>1940912.77</v>
      </c>
      <c r="N1005" s="98"/>
      <c r="O1005" s="98"/>
      <c r="P1005" s="98"/>
      <c r="Q1005" s="90">
        <f t="shared" si="36"/>
        <v>213115.18000000017</v>
      </c>
      <c r="R1005" s="91">
        <f t="shared" si="37"/>
        <v>1112.0433402168303</v>
      </c>
    </row>
    <row r="1006" spans="1:18" ht="24.6" customHeight="1" x14ac:dyDescent="0.7">
      <c r="A1006" s="97">
        <v>19</v>
      </c>
      <c r="B1006" s="98" t="s">
        <v>44</v>
      </c>
      <c r="C1006" s="98" t="s">
        <v>549</v>
      </c>
      <c r="D1006" s="98" t="s">
        <v>100</v>
      </c>
      <c r="E1006" s="98" t="s">
        <v>550</v>
      </c>
      <c r="F1006" s="98" t="s">
        <v>166</v>
      </c>
      <c r="G1006" s="98" t="s">
        <v>1349</v>
      </c>
      <c r="H1006" s="99">
        <v>2642</v>
      </c>
      <c r="I1006" s="97">
        <v>2</v>
      </c>
      <c r="J1006" s="100">
        <f>นครพนม!F106</f>
        <v>457555.72</v>
      </c>
      <c r="K1006" s="101">
        <f>นครพนม!AP106</f>
        <v>474337.35</v>
      </c>
      <c r="L1006" s="102">
        <f>นครพนม!AQ106</f>
        <v>2162105.7200000002</v>
      </c>
      <c r="M1006" s="102">
        <f>นครพนม!AR106</f>
        <v>1880018.42</v>
      </c>
      <c r="N1006" s="98"/>
      <c r="O1006" s="98"/>
      <c r="P1006" s="98"/>
      <c r="Q1006" s="90">
        <f t="shared" si="36"/>
        <v>282087.30000000028</v>
      </c>
      <c r="R1006" s="91">
        <f t="shared" si="37"/>
        <v>818.35947009841038</v>
      </c>
    </row>
    <row r="1007" spans="1:18" ht="24.6" customHeight="1" x14ac:dyDescent="0.7">
      <c r="A1007" s="97">
        <v>20</v>
      </c>
      <c r="B1007" s="98" t="s">
        <v>44</v>
      </c>
      <c r="C1007" s="98" t="s">
        <v>549</v>
      </c>
      <c r="D1007" s="98" t="s">
        <v>100</v>
      </c>
      <c r="E1007" s="98" t="s">
        <v>550</v>
      </c>
      <c r="F1007" s="98" t="s">
        <v>166</v>
      </c>
      <c r="G1007" s="98" t="s">
        <v>1350</v>
      </c>
      <c r="H1007" s="99">
        <v>2293</v>
      </c>
      <c r="I1007" s="97">
        <v>2</v>
      </c>
      <c r="J1007" s="100">
        <f>นครพนม!F107</f>
        <v>1211873.43</v>
      </c>
      <c r="K1007" s="101">
        <f>นครพนม!AP107</f>
        <v>1271675.77</v>
      </c>
      <c r="L1007" s="102">
        <f>นครพนม!AQ107</f>
        <v>1636437.8900000001</v>
      </c>
      <c r="M1007" s="102">
        <f>นครพนม!AR107</f>
        <v>1195958.2799999998</v>
      </c>
      <c r="N1007" s="98"/>
      <c r="O1007" s="98"/>
      <c r="P1007" s="98"/>
      <c r="Q1007" s="90">
        <f t="shared" si="36"/>
        <v>440479.61000000034</v>
      </c>
      <c r="R1007" s="91">
        <f t="shared" si="37"/>
        <v>713.66676406454428</v>
      </c>
    </row>
    <row r="1008" spans="1:18" s="109" customFormat="1" ht="24.6" customHeight="1" x14ac:dyDescent="0.7">
      <c r="A1008" s="103">
        <v>7</v>
      </c>
      <c r="B1008" s="104" t="s">
        <v>44</v>
      </c>
      <c r="C1008" s="104"/>
      <c r="D1008" s="104"/>
      <c r="E1008" s="192" t="s">
        <v>63</v>
      </c>
      <c r="F1008" s="192"/>
      <c r="G1008" s="192" t="s">
        <v>552</v>
      </c>
      <c r="H1008" s="110">
        <f>SUM(H988:H1007)</f>
        <v>48894</v>
      </c>
      <c r="I1008" s="103"/>
      <c r="J1008" s="106">
        <f>SUM(J988:J1007)</f>
        <v>7978548</v>
      </c>
      <c r="K1008" s="106">
        <f>SUM(K988:K1007)</f>
        <v>9321839.4700000007</v>
      </c>
      <c r="L1008" s="106">
        <f>SUM(L988:L1007)</f>
        <v>39625663.18</v>
      </c>
      <c r="M1008" s="106">
        <f>SUM(M988:M1007)</f>
        <v>34860617.920000002</v>
      </c>
      <c r="N1008" s="104">
        <v>19</v>
      </c>
      <c r="O1008" s="104">
        <v>19</v>
      </c>
      <c r="P1008" s="104">
        <f>N1008-O1008</f>
        <v>0</v>
      </c>
      <c r="Q1008" s="107">
        <f t="shared" si="36"/>
        <v>4765045.2599999979</v>
      </c>
      <c r="R1008" s="108">
        <f>L1008/H1008</f>
        <v>810.44020084263923</v>
      </c>
    </row>
    <row r="1009" spans="1:18" ht="24.6" customHeight="1" x14ac:dyDescent="0.7">
      <c r="A1009" s="97">
        <v>1</v>
      </c>
      <c r="B1009" s="98" t="s">
        <v>44</v>
      </c>
      <c r="C1009" s="98" t="s">
        <v>553</v>
      </c>
      <c r="D1009" s="98" t="s">
        <v>107</v>
      </c>
      <c r="E1009" s="98" t="s">
        <v>554</v>
      </c>
      <c r="F1009" s="98" t="s">
        <v>196</v>
      </c>
      <c r="G1009" s="98" t="s">
        <v>555</v>
      </c>
      <c r="H1009" s="99"/>
      <c r="I1009" s="97"/>
      <c r="J1009" s="100"/>
      <c r="K1009" s="101"/>
      <c r="L1009" s="102"/>
      <c r="M1009" s="102"/>
      <c r="N1009" s="98"/>
      <c r="O1009" s="98"/>
      <c r="P1009" s="98"/>
    </row>
    <row r="1010" spans="1:18" ht="24.6" customHeight="1" x14ac:dyDescent="0.7">
      <c r="A1010" s="97">
        <v>2</v>
      </c>
      <c r="B1010" s="98" t="s">
        <v>44</v>
      </c>
      <c r="C1010" s="98" t="s">
        <v>553</v>
      </c>
      <c r="D1010" s="98" t="s">
        <v>107</v>
      </c>
      <c r="E1010" s="98" t="s">
        <v>554</v>
      </c>
      <c r="F1010" s="98" t="s">
        <v>166</v>
      </c>
      <c r="G1010" s="98" t="s">
        <v>1351</v>
      </c>
      <c r="H1010" s="99">
        <v>2877</v>
      </c>
      <c r="I1010" s="97">
        <v>2</v>
      </c>
      <c r="J1010" s="100">
        <f>นครพนม!F108</f>
        <v>145777.24</v>
      </c>
      <c r="K1010" s="101">
        <f>นครพนม!AP108</f>
        <v>182940.72</v>
      </c>
      <c r="L1010" s="102">
        <f>นครพนม!AQ108</f>
        <v>1915134.73</v>
      </c>
      <c r="M1010" s="102">
        <f>นครพนม!AR108</f>
        <v>1814458.5599999998</v>
      </c>
      <c r="N1010" s="98"/>
      <c r="O1010" s="98"/>
      <c r="P1010" s="98"/>
      <c r="Q1010" s="90">
        <f t="shared" si="36"/>
        <v>100676.17000000016</v>
      </c>
      <c r="R1010" s="91">
        <f t="shared" si="37"/>
        <v>665.67074383037891</v>
      </c>
    </row>
    <row r="1011" spans="1:18" ht="24.6" customHeight="1" x14ac:dyDescent="0.7">
      <c r="A1011" s="97">
        <v>3</v>
      </c>
      <c r="B1011" s="98" t="s">
        <v>44</v>
      </c>
      <c r="C1011" s="98" t="s">
        <v>553</v>
      </c>
      <c r="D1011" s="98" t="s">
        <v>107</v>
      </c>
      <c r="E1011" s="98" t="s">
        <v>554</v>
      </c>
      <c r="F1011" s="98" t="s">
        <v>166</v>
      </c>
      <c r="G1011" s="98" t="s">
        <v>1352</v>
      </c>
      <c r="H1011" s="99">
        <v>2927</v>
      </c>
      <c r="I1011" s="97">
        <v>2</v>
      </c>
      <c r="J1011" s="100">
        <f>นครพนม!F109</f>
        <v>871913.94</v>
      </c>
      <c r="K1011" s="101">
        <f>นครพนม!AP109</f>
        <v>900731.27</v>
      </c>
      <c r="L1011" s="102">
        <f>นครพนม!AQ109</f>
        <v>1535664.44</v>
      </c>
      <c r="M1011" s="102">
        <f>นครพนม!AR109</f>
        <v>1228927.24</v>
      </c>
      <c r="N1011" s="98"/>
      <c r="O1011" s="98"/>
      <c r="P1011" s="98"/>
      <c r="Q1011" s="90">
        <f t="shared" si="36"/>
        <v>306737.19999999995</v>
      </c>
      <c r="R1011" s="91">
        <f t="shared" si="37"/>
        <v>524.6547454731807</v>
      </c>
    </row>
    <row r="1012" spans="1:18" ht="24.6" customHeight="1" x14ac:dyDescent="0.7">
      <c r="A1012" s="97">
        <v>4</v>
      </c>
      <c r="B1012" s="98" t="s">
        <v>44</v>
      </c>
      <c r="C1012" s="98" t="s">
        <v>553</v>
      </c>
      <c r="D1012" s="98" t="s">
        <v>107</v>
      </c>
      <c r="E1012" s="98" t="s">
        <v>554</v>
      </c>
      <c r="F1012" s="98" t="s">
        <v>166</v>
      </c>
      <c r="G1012" s="98" t="s">
        <v>1353</v>
      </c>
      <c r="H1012" s="99">
        <v>4184</v>
      </c>
      <c r="I1012" s="97">
        <v>3</v>
      </c>
      <c r="J1012" s="100">
        <f>นครพนม!F110</f>
        <v>229514.76</v>
      </c>
      <c r="K1012" s="101">
        <f>นครพนม!AP110</f>
        <v>252036.28999999998</v>
      </c>
      <c r="L1012" s="102">
        <f>นครพนม!AQ110</f>
        <v>2040192.51</v>
      </c>
      <c r="M1012" s="102">
        <f>นครพนม!AR110</f>
        <v>1786114.89</v>
      </c>
      <c r="N1012" s="98"/>
      <c r="O1012" s="98"/>
      <c r="P1012" s="98"/>
      <c r="Q1012" s="90">
        <f t="shared" si="36"/>
        <v>254077.62000000011</v>
      </c>
      <c r="R1012" s="91">
        <f t="shared" si="37"/>
        <v>487.61771271510514</v>
      </c>
    </row>
    <row r="1013" spans="1:18" ht="24.6" customHeight="1" x14ac:dyDescent="0.7">
      <c r="A1013" s="97">
        <v>5</v>
      </c>
      <c r="B1013" s="98" t="s">
        <v>44</v>
      </c>
      <c r="C1013" s="98" t="s">
        <v>553</v>
      </c>
      <c r="D1013" s="98" t="s">
        <v>107</v>
      </c>
      <c r="E1013" s="98" t="s">
        <v>554</v>
      </c>
      <c r="F1013" s="98" t="s">
        <v>166</v>
      </c>
      <c r="G1013" s="98" t="s">
        <v>1354</v>
      </c>
      <c r="H1013" s="99">
        <v>4677</v>
      </c>
      <c r="I1013" s="97">
        <v>4</v>
      </c>
      <c r="J1013" s="100">
        <f>นครพนม!F111</f>
        <v>285751.25</v>
      </c>
      <c r="K1013" s="101">
        <f>นครพนม!AP111</f>
        <v>447728.1</v>
      </c>
      <c r="L1013" s="102">
        <f>นครพนม!AQ111</f>
        <v>2225624.8199999998</v>
      </c>
      <c r="M1013" s="102">
        <f>นครพนม!AR111</f>
        <v>2221124.7199999997</v>
      </c>
      <c r="N1013" s="98"/>
      <c r="O1013" s="98"/>
      <c r="P1013" s="98"/>
      <c r="Q1013" s="90">
        <f t="shared" si="36"/>
        <v>4500.1000000000931</v>
      </c>
      <c r="R1013" s="91">
        <f t="shared" si="37"/>
        <v>475.8659012187299</v>
      </c>
    </row>
    <row r="1014" spans="1:18" ht="24.6" customHeight="1" x14ac:dyDescent="0.7">
      <c r="A1014" s="97">
        <v>6</v>
      </c>
      <c r="B1014" s="98" t="s">
        <v>44</v>
      </c>
      <c r="C1014" s="98" t="s">
        <v>553</v>
      </c>
      <c r="D1014" s="98" t="s">
        <v>107</v>
      </c>
      <c r="E1014" s="98" t="s">
        <v>554</v>
      </c>
      <c r="F1014" s="98" t="s">
        <v>166</v>
      </c>
      <c r="G1014" s="98" t="s">
        <v>1355</v>
      </c>
      <c r="H1014" s="99">
        <v>2227</v>
      </c>
      <c r="I1014" s="97">
        <v>2</v>
      </c>
      <c r="J1014" s="100">
        <f>นครพนม!F112</f>
        <v>472958.56</v>
      </c>
      <c r="K1014" s="101">
        <f>นครพนม!AP112</f>
        <v>516559.54999999993</v>
      </c>
      <c r="L1014" s="102">
        <f>นครพนม!AQ112</f>
        <v>1628174.45</v>
      </c>
      <c r="M1014" s="102">
        <f>นครพนม!AR112</f>
        <v>1400537.96</v>
      </c>
      <c r="N1014" s="98"/>
      <c r="O1014" s="98"/>
      <c r="P1014" s="98"/>
      <c r="Q1014" s="90">
        <f t="shared" si="36"/>
        <v>227636.49</v>
      </c>
      <c r="R1014" s="91">
        <f t="shared" si="37"/>
        <v>731.10662325999101</v>
      </c>
    </row>
    <row r="1015" spans="1:18" ht="24.6" customHeight="1" x14ac:dyDescent="0.7">
      <c r="A1015" s="97">
        <v>7</v>
      </c>
      <c r="B1015" s="98" t="s">
        <v>44</v>
      </c>
      <c r="C1015" s="98" t="s">
        <v>553</v>
      </c>
      <c r="D1015" s="98" t="s">
        <v>107</v>
      </c>
      <c r="E1015" s="98" t="s">
        <v>554</v>
      </c>
      <c r="F1015" s="98" t="s">
        <v>166</v>
      </c>
      <c r="G1015" s="98" t="s">
        <v>1356</v>
      </c>
      <c r="H1015" s="99">
        <v>815</v>
      </c>
      <c r="I1015" s="97">
        <v>1</v>
      </c>
      <c r="J1015" s="100">
        <f>นครพนม!F113</f>
        <v>95191.47</v>
      </c>
      <c r="K1015" s="101">
        <f>นครพนม!AP113</f>
        <v>120992.11</v>
      </c>
      <c r="L1015" s="102">
        <f>นครพนม!AQ113</f>
        <v>1401024.19</v>
      </c>
      <c r="M1015" s="102">
        <f>นครพนม!AR113</f>
        <v>1568462.5499999998</v>
      </c>
      <c r="N1015" s="98"/>
      <c r="O1015" s="98"/>
      <c r="P1015" s="98"/>
      <c r="Q1015" s="90">
        <f t="shared" si="36"/>
        <v>-167438.35999999987</v>
      </c>
      <c r="R1015" s="91">
        <f t="shared" si="37"/>
        <v>1719.0480858895705</v>
      </c>
    </row>
    <row r="1016" spans="1:18" ht="24.6" customHeight="1" x14ac:dyDescent="0.7">
      <c r="A1016" s="97">
        <v>8</v>
      </c>
      <c r="B1016" s="98" t="s">
        <v>44</v>
      </c>
      <c r="C1016" s="98" t="s">
        <v>553</v>
      </c>
      <c r="D1016" s="98" t="s">
        <v>107</v>
      </c>
      <c r="E1016" s="98" t="s">
        <v>554</v>
      </c>
      <c r="F1016" s="98" t="s">
        <v>166</v>
      </c>
      <c r="G1016" s="98" t="s">
        <v>1357</v>
      </c>
      <c r="H1016" s="99">
        <v>3601</v>
      </c>
      <c r="I1016" s="97">
        <v>3</v>
      </c>
      <c r="J1016" s="100">
        <f>นครพนม!F114</f>
        <v>240528.49</v>
      </c>
      <c r="K1016" s="101">
        <f>นครพนม!AP114</f>
        <v>736862.95</v>
      </c>
      <c r="L1016" s="102">
        <f>นครพนม!AQ114</f>
        <v>2614725.02</v>
      </c>
      <c r="M1016" s="102">
        <f>นครพนม!AR114</f>
        <v>2171933.0700000003</v>
      </c>
      <c r="N1016" s="98"/>
      <c r="O1016" s="98"/>
      <c r="P1016" s="98"/>
      <c r="Q1016" s="90">
        <f t="shared" si="36"/>
        <v>442791.94999999972</v>
      </c>
      <c r="R1016" s="91">
        <f t="shared" si="37"/>
        <v>726.11080810885869</v>
      </c>
    </row>
    <row r="1017" spans="1:18" ht="24.6" customHeight="1" x14ac:dyDescent="0.7">
      <c r="A1017" s="97">
        <v>9</v>
      </c>
      <c r="B1017" s="98" t="s">
        <v>44</v>
      </c>
      <c r="C1017" s="98" t="s">
        <v>553</v>
      </c>
      <c r="D1017" s="98" t="s">
        <v>107</v>
      </c>
      <c r="E1017" s="98" t="s">
        <v>554</v>
      </c>
      <c r="F1017" s="98" t="s">
        <v>166</v>
      </c>
      <c r="G1017" s="98" t="s">
        <v>1358</v>
      </c>
      <c r="H1017" s="99">
        <v>2371</v>
      </c>
      <c r="I1017" s="97">
        <v>2</v>
      </c>
      <c r="J1017" s="100">
        <f>นครพนม!F115</f>
        <v>536871.65</v>
      </c>
      <c r="K1017" s="101">
        <f>นครพนม!AP115</f>
        <v>575934.30000000005</v>
      </c>
      <c r="L1017" s="102">
        <f>นครพนม!AQ115</f>
        <v>1663289.69</v>
      </c>
      <c r="M1017" s="102">
        <f>นครพนม!AR115</f>
        <v>1493692.25</v>
      </c>
      <c r="N1017" s="98"/>
      <c r="O1017" s="98"/>
      <c r="P1017" s="98"/>
      <c r="Q1017" s="90">
        <f t="shared" si="36"/>
        <v>169597.43999999994</v>
      </c>
      <c r="R1017" s="91">
        <f t="shared" si="37"/>
        <v>701.51399831294805</v>
      </c>
    </row>
    <row r="1018" spans="1:18" ht="24.6" customHeight="1" x14ac:dyDescent="0.7">
      <c r="A1018" s="97">
        <v>10</v>
      </c>
      <c r="B1018" s="98" t="s">
        <v>44</v>
      </c>
      <c r="C1018" s="98" t="s">
        <v>553</v>
      </c>
      <c r="D1018" s="98" t="s">
        <v>107</v>
      </c>
      <c r="E1018" s="98" t="s">
        <v>554</v>
      </c>
      <c r="F1018" s="98" t="s">
        <v>166</v>
      </c>
      <c r="G1018" s="98" t="s">
        <v>1359</v>
      </c>
      <c r="H1018" s="99">
        <v>1293</v>
      </c>
      <c r="I1018" s="97">
        <v>1</v>
      </c>
      <c r="J1018" s="100">
        <f>นครพนม!F116</f>
        <v>363301.76</v>
      </c>
      <c r="K1018" s="101">
        <f>นครพนม!AP116</f>
        <v>406103.55</v>
      </c>
      <c r="L1018" s="102">
        <f>นครพนม!AQ116</f>
        <v>1609793.12</v>
      </c>
      <c r="M1018" s="102">
        <f>นครพนม!AR116</f>
        <v>1490013.4899999998</v>
      </c>
      <c r="N1018" s="98"/>
      <c r="O1018" s="98"/>
      <c r="P1018" s="98"/>
      <c r="Q1018" s="90">
        <f t="shared" si="36"/>
        <v>119779.63000000035</v>
      </c>
      <c r="R1018" s="91">
        <f t="shared" si="37"/>
        <v>1245.0062799690643</v>
      </c>
    </row>
    <row r="1019" spans="1:18" ht="24.6" customHeight="1" x14ac:dyDescent="0.7">
      <c r="A1019" s="97">
        <v>11</v>
      </c>
      <c r="B1019" s="98" t="s">
        <v>44</v>
      </c>
      <c r="C1019" s="98" t="s">
        <v>553</v>
      </c>
      <c r="D1019" s="98" t="s">
        <v>107</v>
      </c>
      <c r="E1019" s="98" t="s">
        <v>554</v>
      </c>
      <c r="F1019" s="98" t="s">
        <v>166</v>
      </c>
      <c r="G1019" s="98" t="s">
        <v>1360</v>
      </c>
      <c r="H1019" s="99">
        <v>3237</v>
      </c>
      <c r="I1019" s="97">
        <v>3</v>
      </c>
      <c r="J1019" s="100">
        <f>นครพนม!F117</f>
        <v>453100.36</v>
      </c>
      <c r="K1019" s="101">
        <f>นครพนม!AP117</f>
        <v>522852.14</v>
      </c>
      <c r="L1019" s="102">
        <f>นครพนม!AQ117</f>
        <v>2425577.4000000004</v>
      </c>
      <c r="M1019" s="102">
        <f>นครพนม!AR117</f>
        <v>2231773.36</v>
      </c>
      <c r="N1019" s="98"/>
      <c r="O1019" s="98"/>
      <c r="P1019" s="98"/>
      <c r="Q1019" s="90">
        <f t="shared" si="36"/>
        <v>193804.0400000005</v>
      </c>
      <c r="R1019" s="91">
        <f t="shared" si="37"/>
        <v>749.32882298424477</v>
      </c>
    </row>
    <row r="1020" spans="1:18" ht="24.6" customHeight="1" x14ac:dyDescent="0.7">
      <c r="A1020" s="97">
        <v>12</v>
      </c>
      <c r="B1020" s="98" t="s">
        <v>44</v>
      </c>
      <c r="C1020" s="98" t="s">
        <v>553</v>
      </c>
      <c r="D1020" s="98" t="s">
        <v>107</v>
      </c>
      <c r="E1020" s="98" t="s">
        <v>554</v>
      </c>
      <c r="F1020" s="98" t="s">
        <v>166</v>
      </c>
      <c r="G1020" s="98" t="s">
        <v>1361</v>
      </c>
      <c r="H1020" s="99">
        <v>1500</v>
      </c>
      <c r="I1020" s="97">
        <v>1</v>
      </c>
      <c r="J1020" s="100">
        <f>นครพนม!F118</f>
        <v>196385.27</v>
      </c>
      <c r="K1020" s="101">
        <f>นครพนม!AP118</f>
        <v>230904.94999999998</v>
      </c>
      <c r="L1020" s="102">
        <f>นครพนม!AQ118</f>
        <v>1747263.41</v>
      </c>
      <c r="M1020" s="102">
        <f>นครพนม!AR118</f>
        <v>1592546.42</v>
      </c>
      <c r="N1020" s="98"/>
      <c r="O1020" s="98"/>
      <c r="P1020" s="98"/>
      <c r="Q1020" s="90">
        <f t="shared" si="36"/>
        <v>154716.99</v>
      </c>
      <c r="R1020" s="91">
        <f t="shared" si="37"/>
        <v>1164.8422733333332</v>
      </c>
    </row>
    <row r="1021" spans="1:18" ht="24.6" customHeight="1" x14ac:dyDescent="0.7">
      <c r="A1021" s="97">
        <v>13</v>
      </c>
      <c r="B1021" s="98" t="s">
        <v>44</v>
      </c>
      <c r="C1021" s="98" t="s">
        <v>553</v>
      </c>
      <c r="D1021" s="98" t="s">
        <v>107</v>
      </c>
      <c r="E1021" s="98" t="s">
        <v>554</v>
      </c>
      <c r="F1021" s="98" t="s">
        <v>166</v>
      </c>
      <c r="G1021" s="98" t="s">
        <v>1362</v>
      </c>
      <c r="H1021" s="99">
        <v>2077</v>
      </c>
      <c r="I1021" s="97">
        <v>2</v>
      </c>
      <c r="J1021" s="100">
        <f>นครพนม!F119</f>
        <v>216671.46</v>
      </c>
      <c r="K1021" s="101">
        <f>นครพนม!AP119</f>
        <v>261674.09</v>
      </c>
      <c r="L1021" s="102">
        <f>นครพนม!AQ119</f>
        <v>1645282.44</v>
      </c>
      <c r="M1021" s="102">
        <f>นครพนม!AR119</f>
        <v>1449648.41</v>
      </c>
      <c r="N1021" s="98"/>
      <c r="O1021" s="98"/>
      <c r="P1021" s="98"/>
      <c r="Q1021" s="90">
        <f t="shared" si="36"/>
        <v>195634.03000000003</v>
      </c>
      <c r="R1021" s="91">
        <f t="shared" si="37"/>
        <v>792.14368801155513</v>
      </c>
    </row>
    <row r="1022" spans="1:18" ht="24.6" customHeight="1" x14ac:dyDescent="0.7">
      <c r="A1022" s="97">
        <v>14</v>
      </c>
      <c r="B1022" s="98" t="s">
        <v>44</v>
      </c>
      <c r="C1022" s="98" t="s">
        <v>553</v>
      </c>
      <c r="D1022" s="98" t="s">
        <v>107</v>
      </c>
      <c r="E1022" s="98" t="s">
        <v>554</v>
      </c>
      <c r="F1022" s="98" t="s">
        <v>166</v>
      </c>
      <c r="G1022" s="98" t="s">
        <v>1363</v>
      </c>
      <c r="H1022" s="99">
        <v>2981</v>
      </c>
      <c r="I1022" s="97">
        <v>2</v>
      </c>
      <c r="J1022" s="100">
        <f>นครพนม!F120</f>
        <v>384550.37</v>
      </c>
      <c r="K1022" s="101">
        <f>นครพนม!AP120</f>
        <v>408655.19</v>
      </c>
      <c r="L1022" s="102">
        <f>นครพนม!AQ120</f>
        <v>1814425.7400000002</v>
      </c>
      <c r="M1022" s="102">
        <f>นครพนม!AR120</f>
        <v>1508721.3</v>
      </c>
      <c r="N1022" s="98"/>
      <c r="O1022" s="98"/>
      <c r="P1022" s="98"/>
      <c r="Q1022" s="90">
        <f t="shared" si="36"/>
        <v>305704.44000000018</v>
      </c>
      <c r="R1022" s="91">
        <f t="shared" si="37"/>
        <v>608.66344850721237</v>
      </c>
    </row>
    <row r="1023" spans="1:18" ht="24.6" customHeight="1" x14ac:dyDescent="0.7">
      <c r="A1023" s="97">
        <v>15</v>
      </c>
      <c r="B1023" s="98" t="s">
        <v>44</v>
      </c>
      <c r="C1023" s="98" t="s">
        <v>553</v>
      </c>
      <c r="D1023" s="98" t="s">
        <v>107</v>
      </c>
      <c r="E1023" s="98" t="s">
        <v>554</v>
      </c>
      <c r="F1023" s="98" t="s">
        <v>166</v>
      </c>
      <c r="G1023" s="98" t="s">
        <v>1364</v>
      </c>
      <c r="H1023" s="99">
        <v>2573</v>
      </c>
      <c r="I1023" s="97">
        <v>2</v>
      </c>
      <c r="J1023" s="100">
        <f>นครพนม!F121</f>
        <v>358601.32</v>
      </c>
      <c r="K1023" s="101">
        <f>นครพนม!AP121</f>
        <v>79576.94</v>
      </c>
      <c r="L1023" s="102">
        <f>นครพนม!AQ121</f>
        <v>1893907.96</v>
      </c>
      <c r="M1023" s="102">
        <f>นครพนม!AR121</f>
        <v>1818805.5499999998</v>
      </c>
      <c r="N1023" s="98"/>
      <c r="O1023" s="98"/>
      <c r="P1023" s="98"/>
      <c r="Q1023" s="90">
        <f t="shared" si="36"/>
        <v>75102.410000000149</v>
      </c>
      <c r="R1023" s="91">
        <f t="shared" si="37"/>
        <v>736.06994170229302</v>
      </c>
    </row>
    <row r="1024" spans="1:18" ht="24.6" customHeight="1" x14ac:dyDescent="0.7">
      <c r="A1024" s="97">
        <v>16</v>
      </c>
      <c r="B1024" s="98" t="s">
        <v>44</v>
      </c>
      <c r="C1024" s="98" t="s">
        <v>553</v>
      </c>
      <c r="D1024" s="98" t="s">
        <v>107</v>
      </c>
      <c r="E1024" s="98" t="s">
        <v>554</v>
      </c>
      <c r="F1024" s="98" t="s">
        <v>166</v>
      </c>
      <c r="G1024" s="98" t="s">
        <v>1365</v>
      </c>
      <c r="H1024" s="99">
        <v>1978</v>
      </c>
      <c r="I1024" s="97">
        <v>2</v>
      </c>
      <c r="J1024" s="100">
        <f>นครพนม!F122</f>
        <v>142551.14000000001</v>
      </c>
      <c r="K1024" s="101">
        <f>นครพนม!AP122</f>
        <v>400920.23000000004</v>
      </c>
      <c r="L1024" s="102">
        <f>นครพนม!AQ122</f>
        <v>1096952.4100000001</v>
      </c>
      <c r="M1024" s="102">
        <f>นครพนม!AR122</f>
        <v>977850.69</v>
      </c>
      <c r="N1024" s="98"/>
      <c r="O1024" s="98"/>
      <c r="P1024" s="98"/>
      <c r="Q1024" s="90">
        <f t="shared" si="36"/>
        <v>119101.7200000002</v>
      </c>
      <c r="R1024" s="91">
        <f t="shared" si="37"/>
        <v>554.57654701718911</v>
      </c>
    </row>
    <row r="1025" spans="1:18" ht="24.6" customHeight="1" x14ac:dyDescent="0.7">
      <c r="A1025" s="97">
        <v>17</v>
      </c>
      <c r="B1025" s="98" t="s">
        <v>44</v>
      </c>
      <c r="C1025" s="98" t="s">
        <v>553</v>
      </c>
      <c r="D1025" s="98" t="s">
        <v>107</v>
      </c>
      <c r="E1025" s="98" t="s">
        <v>554</v>
      </c>
      <c r="F1025" s="98" t="s">
        <v>166</v>
      </c>
      <c r="G1025" s="98" t="s">
        <v>1366</v>
      </c>
      <c r="H1025" s="99">
        <v>2350</v>
      </c>
      <c r="I1025" s="97">
        <v>2</v>
      </c>
      <c r="J1025" s="100">
        <f>นครพนม!F123</f>
        <v>602140.75</v>
      </c>
      <c r="K1025" s="101">
        <f>นครพนม!AP123</f>
        <v>637019.15</v>
      </c>
      <c r="L1025" s="102">
        <f>นครพนม!AQ123</f>
        <v>2006270.3599999999</v>
      </c>
      <c r="M1025" s="102">
        <f>นครพนม!AR123</f>
        <v>1471080.9</v>
      </c>
      <c r="N1025" s="98"/>
      <c r="O1025" s="98"/>
      <c r="P1025" s="98"/>
      <c r="Q1025" s="90">
        <f t="shared" si="36"/>
        <v>535189.46</v>
      </c>
      <c r="R1025" s="91">
        <f t="shared" si="37"/>
        <v>853.73206808510633</v>
      </c>
    </row>
    <row r="1026" spans="1:18" ht="24.6" customHeight="1" x14ac:dyDescent="0.7">
      <c r="A1026" s="97">
        <v>18</v>
      </c>
      <c r="B1026" s="98" t="s">
        <v>44</v>
      </c>
      <c r="C1026" s="98" t="s">
        <v>553</v>
      </c>
      <c r="D1026" s="98" t="s">
        <v>107</v>
      </c>
      <c r="E1026" s="98" t="s">
        <v>554</v>
      </c>
      <c r="F1026" s="98" t="s">
        <v>166</v>
      </c>
      <c r="G1026" s="98" t="s">
        <v>1367</v>
      </c>
      <c r="H1026" s="99">
        <v>1698</v>
      </c>
      <c r="I1026" s="97">
        <v>2</v>
      </c>
      <c r="J1026" s="100">
        <f>นครพนม!F124</f>
        <v>225178.84</v>
      </c>
      <c r="K1026" s="101">
        <f>นครพนม!AP124</f>
        <v>628602.01</v>
      </c>
      <c r="L1026" s="102">
        <f>นครพนม!AQ124</f>
        <v>916575.24</v>
      </c>
      <c r="M1026" s="102">
        <f>นครพนม!AR124</f>
        <v>563310.73</v>
      </c>
      <c r="N1026" s="98"/>
      <c r="O1026" s="98"/>
      <c r="P1026" s="98"/>
      <c r="Q1026" s="90">
        <f t="shared" si="36"/>
        <v>353264.51</v>
      </c>
      <c r="R1026" s="91">
        <f t="shared" si="37"/>
        <v>539.79696113074203</v>
      </c>
    </row>
    <row r="1027" spans="1:18" ht="24.6" customHeight="1" x14ac:dyDescent="0.7">
      <c r="A1027" s="97">
        <v>19</v>
      </c>
      <c r="B1027" s="98" t="s">
        <v>44</v>
      </c>
      <c r="C1027" s="98" t="s">
        <v>553</v>
      </c>
      <c r="D1027" s="98" t="s">
        <v>107</v>
      </c>
      <c r="E1027" s="98" t="s">
        <v>554</v>
      </c>
      <c r="F1027" s="98" t="s">
        <v>166</v>
      </c>
      <c r="G1027" s="98" t="s">
        <v>1368</v>
      </c>
      <c r="H1027" s="99">
        <v>2110</v>
      </c>
      <c r="I1027" s="97">
        <v>2</v>
      </c>
      <c r="J1027" s="100">
        <f>นครพนม!F125</f>
        <v>261634.77</v>
      </c>
      <c r="K1027" s="101">
        <f>นครพนม!AP125</f>
        <v>315281.8</v>
      </c>
      <c r="L1027" s="102">
        <f>นครพนม!AQ125</f>
        <v>1854246.8599999999</v>
      </c>
      <c r="M1027" s="102">
        <f>นครพนม!AR125</f>
        <v>1725696.72</v>
      </c>
      <c r="N1027" s="98"/>
      <c r="O1027" s="98"/>
      <c r="P1027" s="98"/>
      <c r="Q1027" s="90">
        <f t="shared" si="36"/>
        <v>128550.1399999999</v>
      </c>
      <c r="R1027" s="91">
        <f t="shared" si="37"/>
        <v>878.78998104265395</v>
      </c>
    </row>
    <row r="1028" spans="1:18" s="109" customFormat="1" ht="24.6" customHeight="1" x14ac:dyDescent="0.7">
      <c r="A1028" s="103">
        <v>8</v>
      </c>
      <c r="B1028" s="104" t="s">
        <v>44</v>
      </c>
      <c r="C1028" s="104"/>
      <c r="D1028" s="104"/>
      <c r="E1028" s="104" t="s">
        <v>63</v>
      </c>
      <c r="F1028" s="104"/>
      <c r="G1028" s="104" t="s">
        <v>556</v>
      </c>
      <c r="H1028" s="110">
        <f>SUM(H1009:H1027)</f>
        <v>45476</v>
      </c>
      <c r="I1028" s="103"/>
      <c r="J1028" s="106">
        <f>SUM(J1009:J1027)</f>
        <v>6082623.3999999994</v>
      </c>
      <c r="K1028" s="141">
        <f>SUM(K1009:K1027)</f>
        <v>7625375.3399999999</v>
      </c>
      <c r="L1028" s="106">
        <f>SUM(L1009:L1027)</f>
        <v>32034124.789999999</v>
      </c>
      <c r="M1028" s="106">
        <f>SUM(M1009:M1027)</f>
        <v>28514698.809999999</v>
      </c>
      <c r="N1028" s="104">
        <v>18</v>
      </c>
      <c r="O1028" s="104">
        <v>18</v>
      </c>
      <c r="P1028" s="104">
        <f>N1028-O1028</f>
        <v>0</v>
      </c>
      <c r="Q1028" s="107">
        <f t="shared" si="36"/>
        <v>3519425.9800000004</v>
      </c>
      <c r="R1028" s="108">
        <f>L1028/H1028</f>
        <v>704.4182599612983</v>
      </c>
    </row>
    <row r="1029" spans="1:18" ht="24.6" customHeight="1" x14ac:dyDescent="0.7">
      <c r="A1029" s="97">
        <v>1</v>
      </c>
      <c r="B1029" s="98" t="s">
        <v>44</v>
      </c>
      <c r="C1029" s="98" t="s">
        <v>557</v>
      </c>
      <c r="D1029" s="98" t="s">
        <v>113</v>
      </c>
      <c r="E1029" s="98" t="s">
        <v>558</v>
      </c>
      <c r="F1029" s="98" t="s">
        <v>196</v>
      </c>
      <c r="G1029" s="98" t="s">
        <v>559</v>
      </c>
      <c r="H1029" s="99"/>
      <c r="I1029" s="97"/>
      <c r="J1029" s="100"/>
      <c r="K1029" s="101"/>
      <c r="L1029" s="102"/>
      <c r="M1029" s="102"/>
      <c r="N1029" s="98"/>
      <c r="O1029" s="98"/>
      <c r="P1029" s="98"/>
    </row>
    <row r="1030" spans="1:18" ht="24.6" customHeight="1" x14ac:dyDescent="0.7">
      <c r="A1030" s="97">
        <v>2</v>
      </c>
      <c r="B1030" s="98" t="s">
        <v>44</v>
      </c>
      <c r="C1030" s="98" t="s">
        <v>557</v>
      </c>
      <c r="D1030" s="98" t="s">
        <v>113</v>
      </c>
      <c r="E1030" s="98" t="s">
        <v>558</v>
      </c>
      <c r="F1030" s="98" t="s">
        <v>166</v>
      </c>
      <c r="G1030" s="98" t="s">
        <v>1369</v>
      </c>
      <c r="H1030" s="99">
        <v>3653</v>
      </c>
      <c r="I1030" s="97">
        <v>3</v>
      </c>
      <c r="J1030" s="100">
        <f>นครพนม!F126</f>
        <v>720548.27</v>
      </c>
      <c r="K1030" s="101">
        <f>นครพนม!AP126</f>
        <v>931100.1</v>
      </c>
      <c r="L1030" s="102">
        <f>นครพนม!AQ126</f>
        <v>2875324.35</v>
      </c>
      <c r="M1030" s="102">
        <f>นครพนม!AR126</f>
        <v>2256354.3199999998</v>
      </c>
      <c r="N1030" s="98"/>
      <c r="O1030" s="98"/>
      <c r="P1030" s="98"/>
      <c r="Q1030" s="90">
        <f t="shared" ref="Q1030:Q1067" si="38">L1030-M1030</f>
        <v>618970.03000000026</v>
      </c>
      <c r="R1030" s="91">
        <f t="shared" ref="R1030:R1068" si="39">L1030/H1030</f>
        <v>787.1131535724063</v>
      </c>
    </row>
    <row r="1031" spans="1:18" ht="24.6" customHeight="1" x14ac:dyDescent="0.7">
      <c r="A1031" s="97">
        <v>3</v>
      </c>
      <c r="B1031" s="98" t="s">
        <v>44</v>
      </c>
      <c r="C1031" s="98" t="s">
        <v>557</v>
      </c>
      <c r="D1031" s="98" t="s">
        <v>113</v>
      </c>
      <c r="E1031" s="98" t="s">
        <v>558</v>
      </c>
      <c r="F1031" s="98" t="s">
        <v>166</v>
      </c>
      <c r="G1031" s="98" t="s">
        <v>1370</v>
      </c>
      <c r="H1031" s="99">
        <v>1433</v>
      </c>
      <c r="I1031" s="97">
        <v>1</v>
      </c>
      <c r="J1031" s="100">
        <f>นครพนม!F127</f>
        <v>360396.71</v>
      </c>
      <c r="K1031" s="101">
        <f>นครพนม!AP127</f>
        <v>475663.64</v>
      </c>
      <c r="L1031" s="102">
        <f>นครพนม!AQ127</f>
        <v>1900566.1800000002</v>
      </c>
      <c r="M1031" s="102">
        <f>นครพนม!AR127</f>
        <v>1602544.72</v>
      </c>
      <c r="N1031" s="98"/>
      <c r="O1031" s="98"/>
      <c r="P1031" s="98"/>
      <c r="Q1031" s="90">
        <f t="shared" si="38"/>
        <v>298021.4600000002</v>
      </c>
      <c r="R1031" s="91">
        <f t="shared" si="39"/>
        <v>1326.2848429867413</v>
      </c>
    </row>
    <row r="1032" spans="1:18" ht="24.6" customHeight="1" x14ac:dyDescent="0.7">
      <c r="A1032" s="97">
        <v>4</v>
      </c>
      <c r="B1032" s="98" t="s">
        <v>44</v>
      </c>
      <c r="C1032" s="98" t="s">
        <v>557</v>
      </c>
      <c r="D1032" s="98" t="s">
        <v>113</v>
      </c>
      <c r="E1032" s="98" t="s">
        <v>558</v>
      </c>
      <c r="F1032" s="98" t="s">
        <v>166</v>
      </c>
      <c r="G1032" s="98" t="s">
        <v>1371</v>
      </c>
      <c r="H1032" s="99">
        <v>2145</v>
      </c>
      <c r="I1032" s="97">
        <v>2</v>
      </c>
      <c r="J1032" s="100">
        <f>นครพนม!F128</f>
        <v>746781.8</v>
      </c>
      <c r="K1032" s="101">
        <f>นครพนม!AP128</f>
        <v>1047833.44</v>
      </c>
      <c r="L1032" s="102">
        <f>นครพนม!AQ128</f>
        <v>2647940.0099999998</v>
      </c>
      <c r="M1032" s="102">
        <f>นครพนม!AR128</f>
        <v>2230720.9</v>
      </c>
      <c r="N1032" s="98"/>
      <c r="O1032" s="98"/>
      <c r="P1032" s="98"/>
      <c r="Q1032" s="90">
        <f t="shared" si="38"/>
        <v>417219.10999999987</v>
      </c>
      <c r="R1032" s="91">
        <f t="shared" si="39"/>
        <v>1234.4708671328669</v>
      </c>
    </row>
    <row r="1033" spans="1:18" ht="24.6" customHeight="1" x14ac:dyDescent="0.7">
      <c r="A1033" s="97">
        <v>5</v>
      </c>
      <c r="B1033" s="98" t="s">
        <v>44</v>
      </c>
      <c r="C1033" s="98" t="s">
        <v>557</v>
      </c>
      <c r="D1033" s="98" t="s">
        <v>113</v>
      </c>
      <c r="E1033" s="98" t="s">
        <v>558</v>
      </c>
      <c r="F1033" s="98" t="s">
        <v>166</v>
      </c>
      <c r="G1033" s="98" t="s">
        <v>1372</v>
      </c>
      <c r="H1033" s="99">
        <v>2238</v>
      </c>
      <c r="I1033" s="97">
        <v>2</v>
      </c>
      <c r="J1033" s="100">
        <f>นครพนม!F129</f>
        <v>347280.89</v>
      </c>
      <c r="K1033" s="101">
        <f>นครพนม!AP129</f>
        <v>388761.51</v>
      </c>
      <c r="L1033" s="102">
        <f>นครพนม!AQ129</f>
        <v>1965098.9500000002</v>
      </c>
      <c r="M1033" s="102">
        <f>นครพนม!AR129</f>
        <v>1700516.59</v>
      </c>
      <c r="N1033" s="98"/>
      <c r="O1033" s="98"/>
      <c r="P1033" s="98"/>
      <c r="Q1033" s="90">
        <f t="shared" si="38"/>
        <v>264582.3600000001</v>
      </c>
      <c r="R1033" s="91">
        <f t="shared" si="39"/>
        <v>878.06029937444157</v>
      </c>
    </row>
    <row r="1034" spans="1:18" ht="24.6" customHeight="1" x14ac:dyDescent="0.7">
      <c r="A1034" s="97">
        <v>6</v>
      </c>
      <c r="B1034" s="98" t="s">
        <v>44</v>
      </c>
      <c r="C1034" s="98" t="s">
        <v>557</v>
      </c>
      <c r="D1034" s="98" t="s">
        <v>113</v>
      </c>
      <c r="E1034" s="98" t="s">
        <v>558</v>
      </c>
      <c r="F1034" s="98" t="s">
        <v>166</v>
      </c>
      <c r="G1034" s="98" t="s">
        <v>1373</v>
      </c>
      <c r="H1034" s="99">
        <v>2480</v>
      </c>
      <c r="I1034" s="97">
        <v>2</v>
      </c>
      <c r="J1034" s="100">
        <f>นครพนม!F130</f>
        <v>337893.99</v>
      </c>
      <c r="K1034" s="101">
        <f>นครพนม!AP130</f>
        <v>386614.12</v>
      </c>
      <c r="L1034" s="102">
        <f>นครพนม!AQ130</f>
        <v>809656.33</v>
      </c>
      <c r="M1034" s="102">
        <f>นครพนม!AR130</f>
        <v>685439.86</v>
      </c>
      <c r="N1034" s="98"/>
      <c r="O1034" s="98"/>
      <c r="P1034" s="98"/>
      <c r="Q1034" s="90">
        <f t="shared" si="38"/>
        <v>124216.46999999997</v>
      </c>
      <c r="R1034" s="91">
        <f t="shared" si="39"/>
        <v>326.47432661290321</v>
      </c>
    </row>
    <row r="1035" spans="1:18" ht="24.6" customHeight="1" x14ac:dyDescent="0.7">
      <c r="A1035" s="97">
        <v>7</v>
      </c>
      <c r="B1035" s="98" t="s">
        <v>44</v>
      </c>
      <c r="C1035" s="98" t="s">
        <v>557</v>
      </c>
      <c r="D1035" s="98" t="s">
        <v>113</v>
      </c>
      <c r="E1035" s="98" t="s">
        <v>558</v>
      </c>
      <c r="F1035" s="98" t="s">
        <v>166</v>
      </c>
      <c r="G1035" s="98" t="s">
        <v>1374</v>
      </c>
      <c r="H1035" s="99">
        <v>3442</v>
      </c>
      <c r="I1035" s="97">
        <v>3</v>
      </c>
      <c r="J1035" s="100">
        <f>นครพนม!F131</f>
        <v>693456.15</v>
      </c>
      <c r="K1035" s="101">
        <f>นครพนม!AP131</f>
        <v>781741.18</v>
      </c>
      <c r="L1035" s="102">
        <f>นครพนม!AQ131</f>
        <v>2674242.09</v>
      </c>
      <c r="M1035" s="102">
        <f>นครพนม!AR131</f>
        <v>2163332.4999999995</v>
      </c>
      <c r="N1035" s="98"/>
      <c r="O1035" s="98"/>
      <c r="P1035" s="98"/>
      <c r="Q1035" s="90">
        <f t="shared" si="38"/>
        <v>510909.59000000032</v>
      </c>
      <c r="R1035" s="91">
        <f t="shared" si="39"/>
        <v>776.94424462521783</v>
      </c>
    </row>
    <row r="1036" spans="1:18" ht="24.6" customHeight="1" x14ac:dyDescent="0.7">
      <c r="A1036" s="97">
        <v>8</v>
      </c>
      <c r="B1036" s="98" t="s">
        <v>44</v>
      </c>
      <c r="C1036" s="98" t="s">
        <v>557</v>
      </c>
      <c r="D1036" s="98" t="s">
        <v>113</v>
      </c>
      <c r="E1036" s="98" t="s">
        <v>558</v>
      </c>
      <c r="F1036" s="98" t="s">
        <v>166</v>
      </c>
      <c r="G1036" s="98" t="s">
        <v>1375</v>
      </c>
      <c r="H1036" s="99">
        <v>3463</v>
      </c>
      <c r="I1036" s="97">
        <v>3</v>
      </c>
      <c r="J1036" s="100">
        <f>นครพนม!F132</f>
        <v>499604.92</v>
      </c>
      <c r="K1036" s="101">
        <f>นครพนม!AP132</f>
        <v>499925.87</v>
      </c>
      <c r="L1036" s="102">
        <f>นครพนม!AQ132</f>
        <v>2636688.12</v>
      </c>
      <c r="M1036" s="102">
        <f>นครพนม!AR132</f>
        <v>2653632.83</v>
      </c>
      <c r="N1036" s="98"/>
      <c r="O1036" s="98"/>
      <c r="P1036" s="98"/>
      <c r="Q1036" s="90">
        <f t="shared" si="38"/>
        <v>-16944.709999999963</v>
      </c>
      <c r="R1036" s="91">
        <f t="shared" si="39"/>
        <v>761.38842622004051</v>
      </c>
    </row>
    <row r="1037" spans="1:18" ht="24.6" customHeight="1" x14ac:dyDescent="0.7">
      <c r="A1037" s="97">
        <v>9</v>
      </c>
      <c r="B1037" s="98" t="s">
        <v>44</v>
      </c>
      <c r="C1037" s="98" t="s">
        <v>557</v>
      </c>
      <c r="D1037" s="98" t="s">
        <v>113</v>
      </c>
      <c r="E1037" s="98" t="s">
        <v>558</v>
      </c>
      <c r="F1037" s="98" t="s">
        <v>166</v>
      </c>
      <c r="G1037" s="98" t="s">
        <v>1376</v>
      </c>
      <c r="H1037" s="99">
        <v>3634</v>
      </c>
      <c r="I1037" s="97">
        <v>3</v>
      </c>
      <c r="J1037" s="100">
        <f>นครพนม!F133</f>
        <v>462646.59</v>
      </c>
      <c r="K1037" s="101">
        <f>นครพนม!AP133</f>
        <v>507420.02</v>
      </c>
      <c r="L1037" s="102">
        <f>นครพนม!AQ133</f>
        <v>2279125.13</v>
      </c>
      <c r="M1037" s="102">
        <f>นครพนม!AR133</f>
        <v>2377033.8600000003</v>
      </c>
      <c r="N1037" s="98"/>
      <c r="O1037" s="98"/>
      <c r="P1037" s="98"/>
      <c r="Q1037" s="90">
        <f t="shared" si="38"/>
        <v>-97908.730000000447</v>
      </c>
      <c r="R1037" s="91">
        <f t="shared" si="39"/>
        <v>627.16706934507431</v>
      </c>
    </row>
    <row r="1038" spans="1:18" ht="24.6" customHeight="1" x14ac:dyDescent="0.7">
      <c r="A1038" s="97">
        <v>10</v>
      </c>
      <c r="B1038" s="98" t="s">
        <v>44</v>
      </c>
      <c r="C1038" s="98" t="s">
        <v>557</v>
      </c>
      <c r="D1038" s="98" t="s">
        <v>113</v>
      </c>
      <c r="E1038" s="98" t="s">
        <v>558</v>
      </c>
      <c r="F1038" s="98" t="s">
        <v>166</v>
      </c>
      <c r="G1038" s="98" t="s">
        <v>1377</v>
      </c>
      <c r="H1038" s="99">
        <v>4283</v>
      </c>
      <c r="I1038" s="97">
        <v>3</v>
      </c>
      <c r="J1038" s="100">
        <f>นครพนม!F134</f>
        <v>509495.98</v>
      </c>
      <c r="K1038" s="101">
        <f>นครพนม!AP134</f>
        <v>582936.29</v>
      </c>
      <c r="L1038" s="102">
        <f>นครพนม!AQ134</f>
        <v>2379100.2000000002</v>
      </c>
      <c r="M1038" s="102">
        <f>นครพนม!AR134</f>
        <v>2177058.33</v>
      </c>
      <c r="N1038" s="98"/>
      <c r="O1038" s="98"/>
      <c r="P1038" s="98"/>
      <c r="Q1038" s="90">
        <f t="shared" si="38"/>
        <v>202041.87000000011</v>
      </c>
      <c r="R1038" s="91">
        <f t="shared" si="39"/>
        <v>555.47518094793372</v>
      </c>
    </row>
    <row r="1039" spans="1:18" s="109" customFormat="1" ht="24.6" customHeight="1" x14ac:dyDescent="0.7">
      <c r="A1039" s="103">
        <v>9</v>
      </c>
      <c r="B1039" s="104" t="s">
        <v>44</v>
      </c>
      <c r="C1039" s="104"/>
      <c r="D1039" s="104"/>
      <c r="E1039" s="104" t="s">
        <v>63</v>
      </c>
      <c r="F1039" s="104"/>
      <c r="G1039" s="104" t="s">
        <v>560</v>
      </c>
      <c r="H1039" s="110">
        <f>SUM(H1029:H1038)</f>
        <v>26771</v>
      </c>
      <c r="I1039" s="103"/>
      <c r="J1039" s="106">
        <f>SUM(J1029:J1038)</f>
        <v>4678105.3</v>
      </c>
      <c r="K1039" s="106">
        <f>SUM(K1029:K1038)</f>
        <v>5601996.169999999</v>
      </c>
      <c r="L1039" s="106">
        <f>SUM(L1029:L1038)</f>
        <v>20167741.359999999</v>
      </c>
      <c r="M1039" s="106">
        <f>SUM(M1029:M1038)</f>
        <v>17846633.909999996</v>
      </c>
      <c r="N1039" s="104">
        <v>9</v>
      </c>
      <c r="O1039" s="104">
        <v>9</v>
      </c>
      <c r="P1039" s="104">
        <f>N1039-O1039</f>
        <v>0</v>
      </c>
      <c r="Q1039" s="107">
        <f t="shared" si="38"/>
        <v>2321107.450000003</v>
      </c>
      <c r="R1039" s="108">
        <f>L1039/H1039</f>
        <v>753.34284711067949</v>
      </c>
    </row>
    <row r="1040" spans="1:18" ht="24.6" customHeight="1" x14ac:dyDescent="0.7">
      <c r="A1040" s="97">
        <v>1</v>
      </c>
      <c r="B1040" s="98" t="s">
        <v>44</v>
      </c>
      <c r="C1040" s="98" t="s">
        <v>561</v>
      </c>
      <c r="D1040" s="98" t="s">
        <v>118</v>
      </c>
      <c r="E1040" s="98" t="s">
        <v>562</v>
      </c>
      <c r="F1040" s="98" t="s">
        <v>196</v>
      </c>
      <c r="G1040" s="98" t="s">
        <v>563</v>
      </c>
      <c r="H1040" s="99"/>
      <c r="I1040" s="97"/>
      <c r="J1040" s="100"/>
      <c r="K1040" s="101"/>
      <c r="L1040" s="102"/>
      <c r="M1040" s="102"/>
      <c r="N1040" s="98"/>
      <c r="O1040" s="98"/>
      <c r="P1040" s="98"/>
    </row>
    <row r="1041" spans="1:18" ht="24.6" customHeight="1" x14ac:dyDescent="0.7">
      <c r="A1041" s="97">
        <v>2</v>
      </c>
      <c r="B1041" s="98" t="s">
        <v>44</v>
      </c>
      <c r="C1041" s="98" t="s">
        <v>561</v>
      </c>
      <c r="D1041" s="98" t="s">
        <v>118</v>
      </c>
      <c r="E1041" s="98" t="s">
        <v>562</v>
      </c>
      <c r="F1041" s="98" t="s">
        <v>166</v>
      </c>
      <c r="G1041" s="98" t="s">
        <v>1378</v>
      </c>
      <c r="H1041" s="99">
        <v>2029</v>
      </c>
      <c r="I1041" s="97">
        <v>2</v>
      </c>
      <c r="J1041" s="100">
        <f>นครพนม!F135</f>
        <v>819737.95</v>
      </c>
      <c r="K1041" s="101">
        <f>นครพนม!AP135</f>
        <v>987711.40999999992</v>
      </c>
      <c r="L1041" s="102">
        <f>นครพนม!AQ135</f>
        <v>2308270.8200000003</v>
      </c>
      <c r="M1041" s="102">
        <f>นครพนม!AR135</f>
        <v>1599323.83</v>
      </c>
      <c r="N1041" s="98"/>
      <c r="O1041" s="98"/>
      <c r="P1041" s="98"/>
      <c r="R1041" s="91">
        <f t="shared" si="39"/>
        <v>1137.6396352883196</v>
      </c>
    </row>
    <row r="1042" spans="1:18" ht="24.6" customHeight="1" x14ac:dyDescent="0.7">
      <c r="A1042" s="97">
        <v>3</v>
      </c>
      <c r="B1042" s="98" t="s">
        <v>44</v>
      </c>
      <c r="C1042" s="98" t="s">
        <v>561</v>
      </c>
      <c r="D1042" s="98" t="s">
        <v>118</v>
      </c>
      <c r="E1042" s="98" t="s">
        <v>562</v>
      </c>
      <c r="F1042" s="98" t="s">
        <v>166</v>
      </c>
      <c r="G1042" s="98" t="s">
        <v>1379</v>
      </c>
      <c r="H1042" s="99">
        <v>3205</v>
      </c>
      <c r="I1042" s="97">
        <v>3</v>
      </c>
      <c r="J1042" s="100">
        <f>นครพนม!F136</f>
        <v>497368.71</v>
      </c>
      <c r="K1042" s="101">
        <f>นครพนม!AP136</f>
        <v>1294863.98</v>
      </c>
      <c r="L1042" s="102">
        <f>นครพนม!AQ136</f>
        <v>1902013.38</v>
      </c>
      <c r="M1042" s="102">
        <f>นครพนม!AR136</f>
        <v>1442497.52</v>
      </c>
      <c r="N1042" s="98"/>
      <c r="O1042" s="98"/>
      <c r="P1042" s="98"/>
      <c r="Q1042" s="90">
        <f t="shared" si="38"/>
        <v>459515.85999999987</v>
      </c>
      <c r="R1042" s="91">
        <f t="shared" si="39"/>
        <v>593.45191263650543</v>
      </c>
    </row>
    <row r="1043" spans="1:18" ht="24.6" customHeight="1" x14ac:dyDescent="0.7">
      <c r="A1043" s="97">
        <v>4</v>
      </c>
      <c r="B1043" s="98" t="s">
        <v>44</v>
      </c>
      <c r="C1043" s="98" t="s">
        <v>561</v>
      </c>
      <c r="D1043" s="98" t="s">
        <v>118</v>
      </c>
      <c r="E1043" s="98" t="s">
        <v>562</v>
      </c>
      <c r="F1043" s="98" t="s">
        <v>166</v>
      </c>
      <c r="G1043" s="98" t="s">
        <v>1380</v>
      </c>
      <c r="H1043" s="99">
        <v>1268</v>
      </c>
      <c r="I1043" s="97">
        <v>1</v>
      </c>
      <c r="J1043" s="100">
        <f>นครพนม!F137</f>
        <v>348599.79</v>
      </c>
      <c r="K1043" s="101">
        <f>นครพนม!AP137</f>
        <v>584274.67000000004</v>
      </c>
      <c r="L1043" s="102">
        <f>นครพนม!AQ137</f>
        <v>556691.02</v>
      </c>
      <c r="M1043" s="102">
        <f>นครพนม!AR137</f>
        <v>384317.9</v>
      </c>
      <c r="N1043" s="98"/>
      <c r="O1043" s="98"/>
      <c r="P1043" s="98"/>
      <c r="Q1043" s="90">
        <f t="shared" si="38"/>
        <v>172373.12</v>
      </c>
      <c r="R1043" s="91">
        <f t="shared" si="39"/>
        <v>439.03077287066247</v>
      </c>
    </row>
    <row r="1044" spans="1:18" ht="24.6" customHeight="1" x14ac:dyDescent="0.7">
      <c r="A1044" s="97">
        <v>5</v>
      </c>
      <c r="B1044" s="98" t="s">
        <v>44</v>
      </c>
      <c r="C1044" s="98" t="s">
        <v>561</v>
      </c>
      <c r="D1044" s="98" t="s">
        <v>118</v>
      </c>
      <c r="E1044" s="98" t="s">
        <v>562</v>
      </c>
      <c r="F1044" s="98" t="s">
        <v>166</v>
      </c>
      <c r="G1044" s="98" t="s">
        <v>1381</v>
      </c>
      <c r="H1044" s="99">
        <v>2239</v>
      </c>
      <c r="I1044" s="97">
        <v>2</v>
      </c>
      <c r="J1044" s="100">
        <f>นครพนม!F138</f>
        <v>83051.320000000007</v>
      </c>
      <c r="K1044" s="101">
        <f>นครพนม!AP138</f>
        <v>684208.21</v>
      </c>
      <c r="L1044" s="102">
        <f>นครพนม!AQ138</f>
        <v>652325.27</v>
      </c>
      <c r="M1044" s="102">
        <f>นครพนม!AR138</f>
        <v>469697.48</v>
      </c>
      <c r="N1044" s="98"/>
      <c r="O1044" s="98"/>
      <c r="P1044" s="98"/>
      <c r="Q1044" s="90">
        <f t="shared" si="38"/>
        <v>182627.79000000004</v>
      </c>
      <c r="R1044" s="91">
        <f t="shared" si="39"/>
        <v>291.34670388566326</v>
      </c>
    </row>
    <row r="1045" spans="1:18" ht="24.6" customHeight="1" x14ac:dyDescent="0.7">
      <c r="A1045" s="97">
        <v>6</v>
      </c>
      <c r="B1045" s="98" t="s">
        <v>44</v>
      </c>
      <c r="C1045" s="98" t="s">
        <v>561</v>
      </c>
      <c r="D1045" s="98" t="s">
        <v>118</v>
      </c>
      <c r="E1045" s="98" t="s">
        <v>562</v>
      </c>
      <c r="F1045" s="98" t="s">
        <v>166</v>
      </c>
      <c r="G1045" s="98" t="s">
        <v>1382</v>
      </c>
      <c r="H1045" s="99">
        <v>4836</v>
      </c>
      <c r="I1045" s="97">
        <v>4</v>
      </c>
      <c r="J1045" s="100">
        <f>นครพนม!F139</f>
        <v>518196.66</v>
      </c>
      <c r="K1045" s="101">
        <f>นครพนม!AP139</f>
        <v>986313.99000000011</v>
      </c>
      <c r="L1045" s="102">
        <f>นครพนม!AQ139</f>
        <v>2489851.38</v>
      </c>
      <c r="M1045" s="102">
        <f>นครพนม!AR139</f>
        <v>2163426.8200000003</v>
      </c>
      <c r="N1045" s="98"/>
      <c r="O1045" s="98"/>
      <c r="P1045" s="98"/>
      <c r="Q1045" s="90">
        <f t="shared" si="38"/>
        <v>326424.55999999959</v>
      </c>
      <c r="R1045" s="91">
        <f t="shared" si="39"/>
        <v>514.85760545905703</v>
      </c>
    </row>
    <row r="1046" spans="1:18" ht="24.6" customHeight="1" x14ac:dyDescent="0.7">
      <c r="A1046" s="97">
        <v>7</v>
      </c>
      <c r="B1046" s="98" t="s">
        <v>44</v>
      </c>
      <c r="C1046" s="98" t="s">
        <v>561</v>
      </c>
      <c r="D1046" s="98" t="s">
        <v>118</v>
      </c>
      <c r="E1046" s="98" t="s">
        <v>562</v>
      </c>
      <c r="F1046" s="98" t="s">
        <v>166</v>
      </c>
      <c r="G1046" s="98" t="s">
        <v>1383</v>
      </c>
      <c r="H1046" s="99">
        <v>4185</v>
      </c>
      <c r="I1046" s="97">
        <v>3</v>
      </c>
      <c r="J1046" s="100">
        <f>นครพนม!F140</f>
        <v>208158.72</v>
      </c>
      <c r="K1046" s="101">
        <f>นครพนม!AP140</f>
        <v>790643.14</v>
      </c>
      <c r="L1046" s="102">
        <f>นครพนม!AQ140</f>
        <v>885824.59000000008</v>
      </c>
      <c r="M1046" s="102">
        <f>นครพนม!AR140</f>
        <v>601760.16999999993</v>
      </c>
      <c r="N1046" s="98"/>
      <c r="O1046" s="98"/>
      <c r="P1046" s="98"/>
      <c r="Q1046" s="90">
        <f t="shared" si="38"/>
        <v>284064.42000000016</v>
      </c>
      <c r="R1046" s="91">
        <f t="shared" si="39"/>
        <v>211.66656869773001</v>
      </c>
    </row>
    <row r="1047" spans="1:18" ht="24.6" customHeight="1" x14ac:dyDescent="0.7">
      <c r="A1047" s="97">
        <v>8</v>
      </c>
      <c r="B1047" s="98" t="s">
        <v>44</v>
      </c>
      <c r="C1047" s="98" t="s">
        <v>561</v>
      </c>
      <c r="D1047" s="98" t="s">
        <v>118</v>
      </c>
      <c r="E1047" s="98" t="s">
        <v>562</v>
      </c>
      <c r="F1047" s="98" t="s">
        <v>166</v>
      </c>
      <c r="G1047" s="98" t="s">
        <v>1384</v>
      </c>
      <c r="H1047" s="99">
        <v>4152</v>
      </c>
      <c r="I1047" s="97">
        <v>3</v>
      </c>
      <c r="J1047" s="100">
        <f>นครพนม!F141</f>
        <v>833212.83</v>
      </c>
      <c r="K1047" s="101">
        <f>นครพนม!AP141</f>
        <v>1693760.7799999998</v>
      </c>
      <c r="L1047" s="102">
        <f>นครพนม!AQ141</f>
        <v>2076379.7899999998</v>
      </c>
      <c r="M1047" s="102">
        <f>นครพนม!AR141</f>
        <v>1430101.8499999999</v>
      </c>
      <c r="N1047" s="98"/>
      <c r="O1047" s="98"/>
      <c r="P1047" s="98"/>
      <c r="Q1047" s="90">
        <f t="shared" si="38"/>
        <v>646277.93999999994</v>
      </c>
      <c r="R1047" s="91">
        <f t="shared" si="39"/>
        <v>500.09147157996142</v>
      </c>
    </row>
    <row r="1048" spans="1:18" ht="24.6" customHeight="1" x14ac:dyDescent="0.7">
      <c r="A1048" s="97">
        <v>9</v>
      </c>
      <c r="B1048" s="98" t="s">
        <v>44</v>
      </c>
      <c r="C1048" s="98" t="s">
        <v>561</v>
      </c>
      <c r="D1048" s="98" t="s">
        <v>118</v>
      </c>
      <c r="E1048" s="98" t="s">
        <v>562</v>
      </c>
      <c r="F1048" s="98" t="s">
        <v>166</v>
      </c>
      <c r="G1048" s="98" t="s">
        <v>1385</v>
      </c>
      <c r="H1048" s="99">
        <v>2523</v>
      </c>
      <c r="I1048" s="97">
        <v>2</v>
      </c>
      <c r="J1048" s="100">
        <f>นครพนม!F142</f>
        <v>696345.87</v>
      </c>
      <c r="K1048" s="100">
        <f>นครพนม!AP142</f>
        <v>745774.03</v>
      </c>
      <c r="L1048" s="102">
        <f>นครพนม!AQ142</f>
        <v>3023870.53</v>
      </c>
      <c r="M1048" s="102">
        <f>นครพนม!AR142</f>
        <v>2344615.4099999997</v>
      </c>
      <c r="N1048" s="98"/>
      <c r="O1048" s="98"/>
      <c r="P1048" s="98"/>
      <c r="Q1048" s="90">
        <f t="shared" si="38"/>
        <v>679255.12000000011</v>
      </c>
      <c r="R1048" s="91">
        <f t="shared" si="39"/>
        <v>1198.5218113357114</v>
      </c>
    </row>
    <row r="1049" spans="1:18" ht="24.6" customHeight="1" x14ac:dyDescent="0.7">
      <c r="A1049" s="97">
        <v>10</v>
      </c>
      <c r="B1049" s="98" t="s">
        <v>44</v>
      </c>
      <c r="C1049" s="98" t="s">
        <v>561</v>
      </c>
      <c r="D1049" s="98" t="s">
        <v>118</v>
      </c>
      <c r="E1049" s="98" t="s">
        <v>562</v>
      </c>
      <c r="F1049" s="98" t="s">
        <v>166</v>
      </c>
      <c r="G1049" s="98" t="s">
        <v>1386</v>
      </c>
      <c r="H1049" s="99">
        <v>3309</v>
      </c>
      <c r="I1049" s="97">
        <v>3</v>
      </c>
      <c r="J1049" s="100">
        <f>นครพนม!F143</f>
        <v>789246</v>
      </c>
      <c r="K1049" s="100">
        <f>นครพนม!AP143</f>
        <v>821870.92</v>
      </c>
      <c r="L1049" s="102">
        <f>นครพนม!AQ143</f>
        <v>2326612.56</v>
      </c>
      <c r="M1049" s="102">
        <f>นครพนม!AR143</f>
        <v>1956155.93</v>
      </c>
      <c r="N1049" s="98"/>
      <c r="O1049" s="98"/>
      <c r="P1049" s="98"/>
      <c r="Q1049" s="90">
        <f t="shared" si="38"/>
        <v>370456.63000000012</v>
      </c>
      <c r="R1049" s="91">
        <f t="shared" si="39"/>
        <v>703.11651858567541</v>
      </c>
    </row>
    <row r="1050" spans="1:18" ht="24.6" customHeight="1" x14ac:dyDescent="0.7">
      <c r="A1050" s="97">
        <v>11</v>
      </c>
      <c r="B1050" s="98" t="s">
        <v>44</v>
      </c>
      <c r="C1050" s="98" t="s">
        <v>561</v>
      </c>
      <c r="D1050" s="98" t="s">
        <v>118</v>
      </c>
      <c r="E1050" s="98" t="s">
        <v>562</v>
      </c>
      <c r="F1050" s="98" t="s">
        <v>166</v>
      </c>
      <c r="G1050" s="98" t="s">
        <v>1387</v>
      </c>
      <c r="H1050" s="99">
        <v>3484</v>
      </c>
      <c r="I1050" s="97">
        <v>3</v>
      </c>
      <c r="J1050" s="100">
        <f>นครพนม!F144</f>
        <v>537876.42000000004</v>
      </c>
      <c r="K1050" s="101">
        <f>นครพนม!AP144</f>
        <v>720577.46000000008</v>
      </c>
      <c r="L1050" s="102">
        <f>นครพนม!AQ144</f>
        <v>1034921.5800000001</v>
      </c>
      <c r="M1050" s="102">
        <f>นครพนม!AR144</f>
        <v>738068.89</v>
      </c>
      <c r="N1050" s="98"/>
      <c r="O1050" s="98"/>
      <c r="P1050" s="98"/>
      <c r="Q1050" s="90">
        <f t="shared" si="38"/>
        <v>296852.69000000006</v>
      </c>
      <c r="R1050" s="91">
        <f t="shared" si="39"/>
        <v>297.04982204362801</v>
      </c>
    </row>
    <row r="1051" spans="1:18" ht="24.6" customHeight="1" x14ac:dyDescent="0.7">
      <c r="A1051" s="97">
        <v>12</v>
      </c>
      <c r="B1051" s="98" t="s">
        <v>44</v>
      </c>
      <c r="C1051" s="98" t="s">
        <v>561</v>
      </c>
      <c r="D1051" s="98" t="s">
        <v>118</v>
      </c>
      <c r="E1051" s="98" t="s">
        <v>562</v>
      </c>
      <c r="F1051" s="98" t="s">
        <v>166</v>
      </c>
      <c r="G1051" s="98" t="s">
        <v>1388</v>
      </c>
      <c r="H1051" s="99">
        <v>3542</v>
      </c>
      <c r="I1051" s="97">
        <v>3</v>
      </c>
      <c r="J1051" s="100">
        <f>นครพนม!F145</f>
        <v>1409900.87</v>
      </c>
      <c r="K1051" s="101">
        <f>นครพนม!AP145</f>
        <v>1681276.82</v>
      </c>
      <c r="L1051" s="102">
        <f>นครพนม!AQ145</f>
        <v>2444411.34</v>
      </c>
      <c r="M1051" s="102">
        <f>นครพนม!AR145</f>
        <v>1347713.9100000001</v>
      </c>
      <c r="N1051" s="98"/>
      <c r="O1051" s="98"/>
      <c r="P1051" s="98"/>
      <c r="Q1051" s="90">
        <f t="shared" si="38"/>
        <v>1096697.4299999997</v>
      </c>
      <c r="R1051" s="91">
        <f t="shared" si="39"/>
        <v>690.12177865612648</v>
      </c>
    </row>
    <row r="1052" spans="1:18" s="109" customFormat="1" ht="24.6" customHeight="1" x14ac:dyDescent="0.7">
      <c r="A1052" s="103">
        <v>10</v>
      </c>
      <c r="B1052" s="104" t="s">
        <v>44</v>
      </c>
      <c r="C1052" s="104"/>
      <c r="D1052" s="104"/>
      <c r="E1052" s="104" t="s">
        <v>63</v>
      </c>
      <c r="F1052" s="104"/>
      <c r="G1052" s="104" t="s">
        <v>564</v>
      </c>
      <c r="H1052" s="110">
        <f>SUM(H1040:H1051)</f>
        <v>34772</v>
      </c>
      <c r="I1052" s="103"/>
      <c r="J1052" s="106">
        <f>SUM(J1040:J1051)</f>
        <v>6741695.1400000006</v>
      </c>
      <c r="K1052" s="141">
        <f>SUM(K1040:K1051)</f>
        <v>10991275.410000002</v>
      </c>
      <c r="L1052" s="106">
        <f>SUM(L1040:L1051)</f>
        <v>19701172.260000002</v>
      </c>
      <c r="M1052" s="106">
        <f>SUM(M1040:M1051)</f>
        <v>14477679.710000001</v>
      </c>
      <c r="N1052" s="104">
        <v>11</v>
      </c>
      <c r="O1052" s="104">
        <v>11</v>
      </c>
      <c r="P1052" s="104">
        <f>N1052-O1052</f>
        <v>0</v>
      </c>
      <c r="Q1052" s="107">
        <f t="shared" si="38"/>
        <v>5223492.5500000007</v>
      </c>
      <c r="R1052" s="108">
        <f>L1052/H1052</f>
        <v>566.5815098354999</v>
      </c>
    </row>
    <row r="1053" spans="1:18" ht="24.6" customHeight="1" x14ac:dyDescent="0.7">
      <c r="A1053" s="97">
        <v>1</v>
      </c>
      <c r="B1053" s="98" t="s">
        <v>44</v>
      </c>
      <c r="C1053" s="98" t="s">
        <v>565</v>
      </c>
      <c r="D1053" s="98" t="s">
        <v>86</v>
      </c>
      <c r="E1053" s="98" t="s">
        <v>566</v>
      </c>
      <c r="F1053" s="98" t="s">
        <v>196</v>
      </c>
      <c r="G1053" s="98" t="s">
        <v>567</v>
      </c>
      <c r="H1053" s="99"/>
      <c r="I1053" s="97"/>
      <c r="J1053" s="100"/>
      <c r="K1053" s="101"/>
      <c r="L1053" s="102"/>
      <c r="M1053" s="102"/>
      <c r="N1053" s="98"/>
      <c r="O1053" s="98"/>
      <c r="P1053" s="98"/>
    </row>
    <row r="1054" spans="1:18" ht="24.6" customHeight="1" x14ac:dyDescent="0.7">
      <c r="A1054" s="97">
        <v>2</v>
      </c>
      <c r="B1054" s="98" t="s">
        <v>44</v>
      </c>
      <c r="C1054" s="98" t="s">
        <v>565</v>
      </c>
      <c r="D1054" s="98" t="s">
        <v>86</v>
      </c>
      <c r="E1054" s="98" t="s">
        <v>566</v>
      </c>
      <c r="F1054" s="98" t="s">
        <v>166</v>
      </c>
      <c r="G1054" s="98" t="s">
        <v>1389</v>
      </c>
      <c r="H1054" s="99">
        <v>2245</v>
      </c>
      <c r="I1054" s="97">
        <v>2</v>
      </c>
      <c r="J1054" s="100">
        <f>นครพนม!F146</f>
        <v>703290.39</v>
      </c>
      <c r="K1054" s="101">
        <f>นครพนม!AP146</f>
        <v>1646463.7300000002</v>
      </c>
      <c r="L1054" s="102">
        <f>นครพนม!AQ146</f>
        <v>2618490.81</v>
      </c>
      <c r="M1054" s="102">
        <f>นครพนม!AR146</f>
        <v>1451881.93</v>
      </c>
      <c r="N1054" s="98"/>
      <c r="O1054" s="98"/>
      <c r="P1054" s="98"/>
      <c r="Q1054" s="90">
        <f t="shared" si="38"/>
        <v>1166608.8800000001</v>
      </c>
      <c r="R1054" s="91">
        <f t="shared" si="39"/>
        <v>1166.3656169265034</v>
      </c>
    </row>
    <row r="1055" spans="1:18" ht="24.6" customHeight="1" x14ac:dyDescent="0.7">
      <c r="A1055" s="97">
        <v>3</v>
      </c>
      <c r="B1055" s="98" t="s">
        <v>44</v>
      </c>
      <c r="C1055" s="98" t="s">
        <v>565</v>
      </c>
      <c r="D1055" s="98" t="s">
        <v>86</v>
      </c>
      <c r="E1055" s="98" t="s">
        <v>566</v>
      </c>
      <c r="F1055" s="98" t="s">
        <v>166</v>
      </c>
      <c r="G1055" s="98" t="s">
        <v>1390</v>
      </c>
      <c r="H1055" s="99">
        <v>3530</v>
      </c>
      <c r="I1055" s="97">
        <v>3</v>
      </c>
      <c r="J1055" s="100">
        <f>นครพนม!F147</f>
        <v>580134.13</v>
      </c>
      <c r="K1055" s="101">
        <f>นครพนม!AP147</f>
        <v>788985.91</v>
      </c>
      <c r="L1055" s="102">
        <f>นครพนม!AQ147</f>
        <v>3411435.68</v>
      </c>
      <c r="M1055" s="102">
        <f>นครพนม!AR147</f>
        <v>2430993.6700000004</v>
      </c>
      <c r="N1055" s="98"/>
      <c r="O1055" s="98"/>
      <c r="P1055" s="98"/>
      <c r="Q1055" s="90">
        <f t="shared" si="38"/>
        <v>980442.00999999978</v>
      </c>
      <c r="R1055" s="91">
        <f t="shared" si="39"/>
        <v>966.4123739376771</v>
      </c>
    </row>
    <row r="1056" spans="1:18" ht="24.6" customHeight="1" x14ac:dyDescent="0.7">
      <c r="A1056" s="97">
        <v>4</v>
      </c>
      <c r="B1056" s="98" t="s">
        <v>44</v>
      </c>
      <c r="C1056" s="98" t="s">
        <v>565</v>
      </c>
      <c r="D1056" s="98" t="s">
        <v>86</v>
      </c>
      <c r="E1056" s="98" t="s">
        <v>566</v>
      </c>
      <c r="F1056" s="98" t="s">
        <v>166</v>
      </c>
      <c r="G1056" s="98" t="s">
        <v>1391</v>
      </c>
      <c r="H1056" s="99">
        <v>4925</v>
      </c>
      <c r="I1056" s="97">
        <v>4</v>
      </c>
      <c r="J1056" s="100">
        <f>นครพนม!F148</f>
        <v>379247.39</v>
      </c>
      <c r="K1056" s="101">
        <f>นครพนม!AP148</f>
        <v>396308.91000000003</v>
      </c>
      <c r="L1056" s="102">
        <f>นครพนม!AQ148</f>
        <v>2588227.7400000002</v>
      </c>
      <c r="M1056" s="102">
        <f>นครพนม!AR148</f>
        <v>2299188.67</v>
      </c>
      <c r="N1056" s="98"/>
      <c r="O1056" s="98"/>
      <c r="P1056" s="98"/>
      <c r="Q1056" s="90">
        <f t="shared" si="38"/>
        <v>289039.0700000003</v>
      </c>
      <c r="R1056" s="91">
        <f t="shared" si="39"/>
        <v>525.52847512690357</v>
      </c>
    </row>
    <row r="1057" spans="1:18" ht="24.6" customHeight="1" x14ac:dyDescent="0.7">
      <c r="A1057" s="97">
        <v>5</v>
      </c>
      <c r="B1057" s="98" t="s">
        <v>44</v>
      </c>
      <c r="C1057" s="98" t="s">
        <v>568</v>
      </c>
      <c r="D1057" s="98" t="s">
        <v>86</v>
      </c>
      <c r="E1057" s="98" t="s">
        <v>566</v>
      </c>
      <c r="F1057" s="98" t="s">
        <v>166</v>
      </c>
      <c r="G1057" s="98" t="s">
        <v>1392</v>
      </c>
      <c r="H1057" s="99">
        <v>2110</v>
      </c>
      <c r="I1057" s="97">
        <v>2</v>
      </c>
      <c r="J1057" s="100">
        <f>นครพนม!F149</f>
        <v>250569.48</v>
      </c>
      <c r="K1057" s="101">
        <f>นครพนม!AP149</f>
        <v>683534.73</v>
      </c>
      <c r="L1057" s="102">
        <f>นครพนม!AQ149</f>
        <v>2452754.35</v>
      </c>
      <c r="M1057" s="102">
        <f>นครพนม!AR149</f>
        <v>2006969.94</v>
      </c>
      <c r="N1057" s="98"/>
      <c r="O1057" s="98"/>
      <c r="P1057" s="98"/>
      <c r="Q1057" s="90">
        <f t="shared" si="38"/>
        <v>445784.41000000015</v>
      </c>
      <c r="R1057" s="91">
        <f t="shared" si="39"/>
        <v>1162.4428199052134</v>
      </c>
    </row>
    <row r="1058" spans="1:18" ht="24.6" customHeight="1" x14ac:dyDescent="0.7">
      <c r="A1058" s="97">
        <v>6</v>
      </c>
      <c r="B1058" s="98" t="s">
        <v>44</v>
      </c>
      <c r="C1058" s="98" t="s">
        <v>569</v>
      </c>
      <c r="D1058" s="98" t="s">
        <v>86</v>
      </c>
      <c r="E1058" s="98" t="s">
        <v>566</v>
      </c>
      <c r="F1058" s="98" t="s">
        <v>166</v>
      </c>
      <c r="G1058" s="98" t="s">
        <v>1393</v>
      </c>
      <c r="H1058" s="99">
        <v>2011</v>
      </c>
      <c r="I1058" s="97">
        <v>2</v>
      </c>
      <c r="J1058" s="100">
        <f>นครพนม!F150</f>
        <v>352487.58</v>
      </c>
      <c r="K1058" s="101">
        <f>นครพนม!AP150</f>
        <v>477663.58</v>
      </c>
      <c r="L1058" s="102">
        <f>นครพนม!AQ150</f>
        <v>1691903.23</v>
      </c>
      <c r="M1058" s="102">
        <f>นครพนม!AR150</f>
        <v>1337173.17</v>
      </c>
      <c r="N1058" s="98"/>
      <c r="O1058" s="98"/>
      <c r="P1058" s="98"/>
      <c r="Q1058" s="90">
        <f>L1058-M1058</f>
        <v>354730.06000000006</v>
      </c>
      <c r="R1058" s="91">
        <f>L1058/H1058</f>
        <v>841.32433117851815</v>
      </c>
    </row>
    <row r="1059" spans="1:18" s="109" customFormat="1" ht="24.6" customHeight="1" x14ac:dyDescent="0.7">
      <c r="A1059" s="103">
        <v>11</v>
      </c>
      <c r="B1059" s="104" t="s">
        <v>44</v>
      </c>
      <c r="C1059" s="104"/>
      <c r="D1059" s="104"/>
      <c r="E1059" s="104" t="s">
        <v>63</v>
      </c>
      <c r="F1059" s="104"/>
      <c r="G1059" s="104" t="s">
        <v>570</v>
      </c>
      <c r="H1059" s="110">
        <f>SUM(H1054:H1058)</f>
        <v>14821</v>
      </c>
      <c r="I1059" s="103"/>
      <c r="J1059" s="106">
        <f>SUM(J1053:J1058)</f>
        <v>2265728.9700000002</v>
      </c>
      <c r="K1059" s="141">
        <f>SUM(K1053:K1058)</f>
        <v>3992956.8600000003</v>
      </c>
      <c r="L1059" s="106">
        <f>SUM(L1054:L1058)</f>
        <v>12762811.810000001</v>
      </c>
      <c r="M1059" s="106">
        <f>SUM(M1054:M1058)</f>
        <v>9526207.3800000008</v>
      </c>
      <c r="N1059" s="104">
        <v>5</v>
      </c>
      <c r="O1059" s="104">
        <v>5</v>
      </c>
      <c r="P1059" s="104">
        <f>N1059-O1059</f>
        <v>0</v>
      </c>
      <c r="Q1059" s="107">
        <f t="shared" si="38"/>
        <v>3236604.4299999997</v>
      </c>
      <c r="R1059" s="108">
        <f>L1059/H1059</f>
        <v>861.13027528506848</v>
      </c>
    </row>
    <row r="1060" spans="1:18" ht="24.6" customHeight="1" x14ac:dyDescent="0.7">
      <c r="A1060" s="97">
        <v>1</v>
      </c>
      <c r="B1060" s="98" t="s">
        <v>44</v>
      </c>
      <c r="C1060" s="98" t="s">
        <v>549</v>
      </c>
      <c r="D1060" s="98" t="s">
        <v>100</v>
      </c>
      <c r="E1060" s="98" t="s">
        <v>571</v>
      </c>
      <c r="F1060" s="98" t="s">
        <v>196</v>
      </c>
      <c r="G1060" s="98" t="s">
        <v>572</v>
      </c>
      <c r="H1060" s="99"/>
      <c r="I1060" s="97"/>
      <c r="J1060" s="100"/>
      <c r="K1060" s="101"/>
      <c r="L1060" s="102"/>
      <c r="M1060" s="102"/>
      <c r="N1060" s="98"/>
      <c r="O1060" s="98"/>
      <c r="P1060" s="98"/>
    </row>
    <row r="1061" spans="1:18" ht="24.6" customHeight="1" x14ac:dyDescent="0.7">
      <c r="A1061" s="97">
        <v>2</v>
      </c>
      <c r="B1061" s="98" t="s">
        <v>44</v>
      </c>
      <c r="C1061" s="98" t="s">
        <v>549</v>
      </c>
      <c r="D1061" s="98" t="s">
        <v>100</v>
      </c>
      <c r="E1061" s="98" t="s">
        <v>571</v>
      </c>
      <c r="F1061" s="98" t="s">
        <v>166</v>
      </c>
      <c r="G1061" s="98" t="s">
        <v>1394</v>
      </c>
      <c r="H1061" s="99">
        <v>2552</v>
      </c>
      <c r="I1061" s="97">
        <v>2</v>
      </c>
      <c r="J1061" s="100">
        <f>นครพนม!F151</f>
        <v>105673.14</v>
      </c>
      <c r="K1061" s="101">
        <f>นครพนม!AP151</f>
        <v>161681.71000000002</v>
      </c>
      <c r="L1061" s="102">
        <f>นครพนม!AQ151</f>
        <v>2059602.71</v>
      </c>
      <c r="M1061" s="102">
        <f>นครพนม!AR151</f>
        <v>1971452.74</v>
      </c>
      <c r="N1061" s="98"/>
      <c r="O1061" s="98"/>
      <c r="P1061" s="98"/>
      <c r="Q1061" s="90">
        <f t="shared" si="38"/>
        <v>88149.969999999972</v>
      </c>
      <c r="R1061" s="91">
        <f t="shared" si="39"/>
        <v>807.05435344827583</v>
      </c>
    </row>
    <row r="1062" spans="1:18" ht="24.6" customHeight="1" x14ac:dyDescent="0.7">
      <c r="A1062" s="97">
        <v>3</v>
      </c>
      <c r="B1062" s="98" t="s">
        <v>44</v>
      </c>
      <c r="C1062" s="98" t="s">
        <v>549</v>
      </c>
      <c r="D1062" s="98" t="s">
        <v>100</v>
      </c>
      <c r="E1062" s="98" t="s">
        <v>571</v>
      </c>
      <c r="F1062" s="98" t="s">
        <v>166</v>
      </c>
      <c r="G1062" s="98" t="s">
        <v>1395</v>
      </c>
      <c r="H1062" s="99">
        <v>996</v>
      </c>
      <c r="I1062" s="97">
        <v>1</v>
      </c>
      <c r="J1062" s="100">
        <f>นครพนม!F152</f>
        <v>439251.14</v>
      </c>
      <c r="K1062" s="101">
        <f>นครพนม!AP152</f>
        <v>760538.46</v>
      </c>
      <c r="L1062" s="102">
        <f>นครพนม!AQ152</f>
        <v>1949869.15</v>
      </c>
      <c r="M1062" s="102">
        <f>นครพนม!AR152</f>
        <v>1306059.27</v>
      </c>
      <c r="N1062" s="98"/>
      <c r="O1062" s="98"/>
      <c r="P1062" s="98"/>
      <c r="Q1062" s="90">
        <f t="shared" si="38"/>
        <v>643809.87999999989</v>
      </c>
      <c r="R1062" s="91">
        <f t="shared" si="39"/>
        <v>1957.6999497991967</v>
      </c>
    </row>
    <row r="1063" spans="1:18" ht="24.6" customHeight="1" x14ac:dyDescent="0.7">
      <c r="A1063" s="97">
        <v>4</v>
      </c>
      <c r="B1063" s="98" t="s">
        <v>44</v>
      </c>
      <c r="C1063" s="98" t="s">
        <v>549</v>
      </c>
      <c r="D1063" s="98" t="s">
        <v>100</v>
      </c>
      <c r="E1063" s="98" t="s">
        <v>571</v>
      </c>
      <c r="F1063" s="98" t="s">
        <v>166</v>
      </c>
      <c r="G1063" s="98" t="s">
        <v>1396</v>
      </c>
      <c r="H1063" s="99">
        <v>3861</v>
      </c>
      <c r="I1063" s="97">
        <v>3</v>
      </c>
      <c r="J1063" s="100">
        <f>นครพนม!F153</f>
        <v>588728.29</v>
      </c>
      <c r="K1063" s="101">
        <f>นครพนม!AP153</f>
        <v>571972.31000000006</v>
      </c>
      <c r="L1063" s="102">
        <f>นครพนม!AQ153</f>
        <v>2079047.3599999999</v>
      </c>
      <c r="M1063" s="102">
        <f>นครพนม!AR153</f>
        <v>2088665.89</v>
      </c>
      <c r="N1063" s="98"/>
      <c r="O1063" s="98"/>
      <c r="P1063" s="98"/>
      <c r="Q1063" s="90">
        <f t="shared" si="38"/>
        <v>-9618.5300000000279</v>
      </c>
      <c r="R1063" s="91">
        <f t="shared" si="39"/>
        <v>538.47380471380472</v>
      </c>
    </row>
    <row r="1064" spans="1:18" ht="24.6" customHeight="1" x14ac:dyDescent="0.7">
      <c r="A1064" s="97">
        <v>5</v>
      </c>
      <c r="B1064" s="98" t="s">
        <v>44</v>
      </c>
      <c r="C1064" s="98" t="s">
        <v>549</v>
      </c>
      <c r="D1064" s="98" t="s">
        <v>100</v>
      </c>
      <c r="E1064" s="98" t="s">
        <v>571</v>
      </c>
      <c r="F1064" s="98" t="s">
        <v>166</v>
      </c>
      <c r="G1064" s="98" t="s">
        <v>1397</v>
      </c>
      <c r="H1064" s="99">
        <v>1812</v>
      </c>
      <c r="I1064" s="97">
        <v>2</v>
      </c>
      <c r="J1064" s="100">
        <f>นครพนม!F154</f>
        <v>148541.04</v>
      </c>
      <c r="K1064" s="101">
        <f>นครพนม!AP154</f>
        <v>309831.68000000005</v>
      </c>
      <c r="L1064" s="102">
        <f>นครพนม!AQ154</f>
        <v>1882990.7999999998</v>
      </c>
      <c r="M1064" s="102">
        <f>นครพนม!AR154</f>
        <v>1742878.72</v>
      </c>
      <c r="N1064" s="98"/>
      <c r="O1064" s="98"/>
      <c r="P1064" s="98"/>
      <c r="Q1064" s="90">
        <f t="shared" si="38"/>
        <v>140112.07999999984</v>
      </c>
      <c r="R1064" s="91">
        <f t="shared" si="39"/>
        <v>1039.178145695364</v>
      </c>
    </row>
    <row r="1065" spans="1:18" s="109" customFormat="1" ht="24.6" customHeight="1" x14ac:dyDescent="0.7">
      <c r="A1065" s="103">
        <v>12</v>
      </c>
      <c r="B1065" s="104" t="s">
        <v>44</v>
      </c>
      <c r="C1065" s="104"/>
      <c r="D1065" s="104"/>
      <c r="E1065" s="104" t="s">
        <v>63</v>
      </c>
      <c r="F1065" s="104"/>
      <c r="G1065" s="104" t="s">
        <v>573</v>
      </c>
      <c r="H1065" s="110">
        <f>SUM(H1061:H1064)</f>
        <v>9221</v>
      </c>
      <c r="I1065" s="103"/>
      <c r="J1065" s="106">
        <f>SUM(J1060:J1064)</f>
        <v>1282193.6100000001</v>
      </c>
      <c r="K1065" s="141">
        <f>SUM(K1060:K1064)</f>
        <v>1804024.1600000001</v>
      </c>
      <c r="L1065" s="106">
        <f>SUM(L1060:L1064)</f>
        <v>7971510.0199999996</v>
      </c>
      <c r="M1065" s="106">
        <f>SUM(M1060:M1064)</f>
        <v>7109056.6199999992</v>
      </c>
      <c r="N1065" s="104">
        <v>4</v>
      </c>
      <c r="O1065" s="104">
        <v>4</v>
      </c>
      <c r="P1065" s="104">
        <f>N1065-O1065</f>
        <v>0</v>
      </c>
      <c r="Q1065" s="107">
        <f t="shared" si="38"/>
        <v>862453.40000000037</v>
      </c>
      <c r="R1065" s="108">
        <f t="shared" si="39"/>
        <v>864.49517622817473</v>
      </c>
    </row>
    <row r="1066" spans="1:18" s="109" customFormat="1" ht="24.6" customHeight="1" x14ac:dyDescent="0.7">
      <c r="A1066" s="172"/>
      <c r="B1066" s="173" t="s">
        <v>44</v>
      </c>
      <c r="C1066" s="173" t="s">
        <v>44</v>
      </c>
      <c r="D1066" s="173" t="s">
        <v>44</v>
      </c>
      <c r="E1066" s="173" t="s">
        <v>44</v>
      </c>
      <c r="F1066" s="173"/>
      <c r="G1066" s="173" t="s">
        <v>574</v>
      </c>
      <c r="H1066" s="174">
        <f>H917+H928+H947+H958+H975+H987+H1008+H1028+H1039+H1052+H1059+H1065</f>
        <v>429728</v>
      </c>
      <c r="I1066" s="172"/>
      <c r="J1066" s="175">
        <f t="shared" ref="J1066:O1066" si="40">J917+J928+J947+J958+J975+J987+J1008+J1028+J1039+J1052+J1059+J1065</f>
        <v>75130929.549999997</v>
      </c>
      <c r="K1066" s="176">
        <f t="shared" si="40"/>
        <v>94982072.329999998</v>
      </c>
      <c r="L1066" s="175">
        <f t="shared" si="40"/>
        <v>291863418.22999996</v>
      </c>
      <c r="M1066" s="175">
        <f t="shared" si="40"/>
        <v>251350424.73000002</v>
      </c>
      <c r="N1066" s="173">
        <f t="shared" si="40"/>
        <v>151</v>
      </c>
      <c r="O1066" s="173">
        <f t="shared" si="40"/>
        <v>151</v>
      </c>
      <c r="P1066" s="173">
        <f>N1066-O1066</f>
        <v>0</v>
      </c>
      <c r="Q1066" s="107">
        <f t="shared" si="38"/>
        <v>40512993.49999994</v>
      </c>
      <c r="R1066" s="108">
        <f t="shared" si="39"/>
        <v>679.18175736745093</v>
      </c>
    </row>
    <row r="1067" spans="1:18" ht="24.6" customHeight="1" x14ac:dyDescent="0.7">
      <c r="A1067" s="193"/>
      <c r="B1067" s="194"/>
      <c r="C1067" s="194"/>
      <c r="D1067" s="194"/>
      <c r="E1067" s="377" t="s">
        <v>575</v>
      </c>
      <c r="F1067" s="378"/>
      <c r="G1067" s="379"/>
      <c r="H1067" s="195"/>
      <c r="I1067" s="193"/>
      <c r="J1067" s="196">
        <f>J1066/O1066</f>
        <v>497555.82483443705</v>
      </c>
      <c r="K1067" s="197">
        <f>K1066/O1066</f>
        <v>629020.34655629133</v>
      </c>
      <c r="L1067" s="196">
        <f>L1066/O1066</f>
        <v>1932870.3194039732</v>
      </c>
      <c r="M1067" s="196">
        <f>M1066/O1066</f>
        <v>1664572.3492052981</v>
      </c>
      <c r="N1067" s="198"/>
      <c r="O1067" s="198"/>
      <c r="P1067" s="194"/>
      <c r="Q1067" s="90">
        <f t="shared" si="38"/>
        <v>268297.97019867506</v>
      </c>
      <c r="R1067" s="108"/>
    </row>
    <row r="1068" spans="1:18" s="109" customFormat="1" ht="24.6" customHeight="1" x14ac:dyDescent="0.7">
      <c r="A1068" s="198"/>
      <c r="B1068" s="198"/>
      <c r="C1068" s="198"/>
      <c r="D1068" s="198"/>
      <c r="E1068" s="352" t="s">
        <v>580</v>
      </c>
      <c r="F1068" s="353"/>
      <c r="G1068" s="354"/>
      <c r="H1068" s="199">
        <f>H82+H179+H432+H589+H683+H889+H1066</f>
        <v>3402936</v>
      </c>
      <c r="I1068" s="200"/>
      <c r="J1068" s="196">
        <f t="shared" ref="J1068:P1068" si="41">J82+J179+J432+J589+J683+J889+J1066</f>
        <v>630213190.00999999</v>
      </c>
      <c r="K1068" s="197">
        <f t="shared" si="41"/>
        <v>758804899.96600008</v>
      </c>
      <c r="L1068" s="196">
        <f t="shared" si="41"/>
        <v>2375065189.3399997</v>
      </c>
      <c r="M1068" s="196">
        <f t="shared" si="41"/>
        <v>2045695786.0139995</v>
      </c>
      <c r="N1068" s="201">
        <f t="shared" si="41"/>
        <v>873</v>
      </c>
      <c r="O1068" s="201">
        <f t="shared" si="41"/>
        <v>873</v>
      </c>
      <c r="P1068" s="201">
        <f t="shared" si="41"/>
        <v>0</v>
      </c>
      <c r="Q1068" s="107">
        <f>L1068-M1068</f>
        <v>329369403.32600021</v>
      </c>
      <c r="R1068" s="108">
        <f t="shared" si="39"/>
        <v>697.94588829763461</v>
      </c>
    </row>
    <row r="1069" spans="1:18" s="109" customFormat="1" ht="24.6" customHeight="1" x14ac:dyDescent="0.7">
      <c r="A1069" s="198"/>
      <c r="B1069" s="198"/>
      <c r="C1069" s="198"/>
      <c r="D1069" s="198"/>
      <c r="E1069" s="352" t="s">
        <v>581</v>
      </c>
      <c r="F1069" s="353"/>
      <c r="G1069" s="354"/>
      <c r="H1069" s="199"/>
      <c r="I1069" s="200"/>
      <c r="J1069" s="196">
        <f>J1068/O1068</f>
        <v>721893.68844215351</v>
      </c>
      <c r="K1069" s="196">
        <f>K1068/O1068</f>
        <v>869192.32527605968</v>
      </c>
      <c r="L1069" s="196">
        <f>L1068/O1068</f>
        <v>2720578.6819473077</v>
      </c>
      <c r="M1069" s="196">
        <f>M1068/O1068</f>
        <v>2343294.142054982</v>
      </c>
      <c r="N1069" s="198"/>
      <c r="O1069" s="198"/>
      <c r="P1069" s="198"/>
      <c r="Q1069" s="107">
        <f>L1069-M1069</f>
        <v>377284.53989232564</v>
      </c>
      <c r="R1069" s="108"/>
    </row>
    <row r="1072" spans="1:18" x14ac:dyDescent="0.7">
      <c r="K1072" s="203"/>
      <c r="M1072" s="203"/>
    </row>
    <row r="1073" spans="11:13" x14ac:dyDescent="0.7">
      <c r="K1073" s="203"/>
      <c r="M1073" s="203"/>
    </row>
    <row r="1074" spans="11:13" x14ac:dyDescent="0.7">
      <c r="K1074" s="203"/>
      <c r="M1074" s="203"/>
    </row>
    <row r="1075" spans="11:13" x14ac:dyDescent="0.7">
      <c r="K1075" s="203"/>
      <c r="M1075" s="203"/>
    </row>
    <row r="1076" spans="11:13" x14ac:dyDescent="0.7">
      <c r="K1076" s="203"/>
      <c r="M1076" s="203"/>
    </row>
    <row r="1077" spans="11:13" x14ac:dyDescent="0.7">
      <c r="K1077" s="203"/>
      <c r="M1077" s="203"/>
    </row>
    <row r="1078" spans="11:13" x14ac:dyDescent="0.7">
      <c r="K1078" s="203"/>
      <c r="M1078" s="203"/>
    </row>
    <row r="1079" spans="11:13" x14ac:dyDescent="0.7">
      <c r="K1079" s="203"/>
      <c r="M1079" s="203"/>
    </row>
    <row r="1080" spans="11:13" x14ac:dyDescent="0.7">
      <c r="K1080" s="203"/>
      <c r="M1080" s="203"/>
    </row>
  </sheetData>
  <autoFilter ref="A4:WVM1069"/>
  <mergeCells count="27">
    <mergeCell ref="R3:R4"/>
    <mergeCell ref="N3:P3"/>
    <mergeCell ref="M3:M4"/>
    <mergeCell ref="Q3:Q4"/>
    <mergeCell ref="E1068:G1068"/>
    <mergeCell ref="E83:G83"/>
    <mergeCell ref="J3:J4"/>
    <mergeCell ref="K3:K4"/>
    <mergeCell ref="F3:F4"/>
    <mergeCell ref="G3:G4"/>
    <mergeCell ref="H3:H4"/>
    <mergeCell ref="I3:I4"/>
    <mergeCell ref="E1067:G1067"/>
    <mergeCell ref="E1069:G1069"/>
    <mergeCell ref="A1:L1"/>
    <mergeCell ref="A2:L2"/>
    <mergeCell ref="E684:G684"/>
    <mergeCell ref="E890:G890"/>
    <mergeCell ref="E590:G590"/>
    <mergeCell ref="A3:A4"/>
    <mergeCell ref="B3:B4"/>
    <mergeCell ref="C3:C4"/>
    <mergeCell ref="D3:D4"/>
    <mergeCell ref="E3:E4"/>
    <mergeCell ref="E180:G180"/>
    <mergeCell ref="E433:G433"/>
    <mergeCell ref="L3:L4"/>
  </mergeCells>
  <conditionalFormatting sqref="L1060:M1060 L21:M21 L35:M35 L48:M48 L53:M53 L59:M59 L67:M67 L75:M75 L1070:M1048576 L416:M416 L419:M419 L3:M19 L84:M104 L106:M118 L120:M134 L136:M153 L155:M168 L170:M177 L210:M210 L223:M223 L254:M254 L265:M265 L281:M281 L289:M289 L295:M295 L309:M309 L321:M321 L338:M338 L360:M360 L371:M371 L386:M386 L393:M393 L399:M399 L410:M410 L426:M426 L434:M453 L455:M460 L462:M476 L478:M488 L490:M503 L505:M510 L512:M518 L520:M529 L531:M548 L550:M555 L557:M562 L564:M570 L572:M580 L582:M587 L591:M608 L610:M620 L622:M637 L639:M645 L647:M652 L654:M657 L659:M666 L668:M674 L676:M681 L685:M709 L711:M717 L719:M724 L726:M740 L742:M749 L751:M760 L762:M766 L768:M786 L788:M794 L796:M806 L808:M819 L821:M841 L843:M847 L849:M853 L855:M860 L862:M868 L891:M916 L918:M927 L929:M946 L948:M957 L959:M974 L976:M986 L988:M1007 L1009:M1027 L1029:M1038 L1040:M1051 L1053:M1058 L236:M236 L879:M887 L870:M877 L181:M181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1061:M1064">
    <cfRule type="containsText" dxfId="6" priority="10" operator="containsText" text="น้อยกว่ากลุ่ม">
      <formula>NOT(ISERROR(SEARCH("น้อยกว่ากลุ่ม",L1061)))</formula>
    </cfRule>
  </conditionalFormatting>
  <conditionalFormatting sqref="L22:M33">
    <cfRule type="containsText" dxfId="5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4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3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2" priority="6" operator="containsText" text="น้อยกว่ากลุ่ม">
      <formula>NOT(ISERROR(SEARCH("น้อยกว่ากลุ่ม",L54)))</formula>
    </cfRule>
  </conditionalFormatting>
  <conditionalFormatting sqref="L60:M64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18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N151"/>
  <sheetViews>
    <sheetView topLeftCell="A34" zoomScale="98" zoomScaleNormal="98" workbookViewId="0">
      <selection activeCell="Q55" sqref="Q55"/>
    </sheetView>
  </sheetViews>
  <sheetFormatPr defaultColWidth="4.8984375" defaultRowHeight="13.8" x14ac:dyDescent="0.25"/>
  <cols>
    <col min="1" max="1" width="6.09765625" style="240" bestFit="1" customWidth="1"/>
    <col min="2" max="2" width="13.19921875" style="240" bestFit="1" customWidth="1"/>
    <col min="3" max="3" width="8.19921875" style="240" bestFit="1" customWidth="1"/>
    <col min="4" max="4" width="27.3984375" style="240" bestFit="1" customWidth="1"/>
    <col min="5" max="5" width="26.3984375" bestFit="1" customWidth="1"/>
    <col min="6" max="9" width="8.796875" style="297"/>
    <col min="10" max="12" width="8.796875"/>
    <col min="13" max="18" width="8.796875" style="297"/>
    <col min="19" max="22" width="8.796875"/>
    <col min="23" max="28" width="8.796875" style="297"/>
    <col min="29" max="34" width="8.796875"/>
    <col min="35" max="35" width="15.09765625" style="242" bestFit="1" customWidth="1"/>
    <col min="36" max="36" width="15.69921875" style="254" bestFit="1" customWidth="1"/>
    <col min="37" max="37" width="14" style="244" bestFit="1" customWidth="1"/>
    <col min="38" max="38" width="15.8984375" style="255" bestFit="1" customWidth="1"/>
    <col min="39" max="39" width="16.59765625" style="256" bestFit="1" customWidth="1"/>
    <col min="40" max="40" width="14.8984375" style="244" bestFit="1" customWidth="1"/>
    <col min="41" max="16384" width="4.8984375" style="248"/>
  </cols>
  <sheetData>
    <row r="1" spans="1:40" x14ac:dyDescent="0.25">
      <c r="E1" t="s">
        <v>2440</v>
      </c>
      <c r="F1" s="297" t="s">
        <v>2441</v>
      </c>
      <c r="G1" s="297" t="s">
        <v>2442</v>
      </c>
      <c r="H1" s="297" t="s">
        <v>2443</v>
      </c>
      <c r="I1" s="297" t="s">
        <v>2444</v>
      </c>
      <c r="J1" t="s">
        <v>2445</v>
      </c>
      <c r="K1" t="s">
        <v>2446</v>
      </c>
      <c r="L1" t="s">
        <v>2447</v>
      </c>
      <c r="M1" s="297" t="s">
        <v>2448</v>
      </c>
      <c r="N1" s="297" t="s">
        <v>2449</v>
      </c>
      <c r="O1" s="297" t="s">
        <v>3340</v>
      </c>
      <c r="P1" s="297" t="s">
        <v>3334</v>
      </c>
      <c r="Q1" s="297" t="s">
        <v>2450</v>
      </c>
      <c r="R1" s="297" t="s">
        <v>2451</v>
      </c>
      <c r="S1" t="s">
        <v>2452</v>
      </c>
      <c r="T1" t="s">
        <v>2453</v>
      </c>
      <c r="U1" t="s">
        <v>2454</v>
      </c>
      <c r="V1" t="s">
        <v>2455</v>
      </c>
      <c r="W1" s="297" t="s">
        <v>2456</v>
      </c>
      <c r="X1" s="297" t="s">
        <v>2457</v>
      </c>
      <c r="Y1" s="297" t="s">
        <v>2458</v>
      </c>
      <c r="Z1" s="297" t="s">
        <v>2459</v>
      </c>
      <c r="AA1" s="297" t="s">
        <v>2460</v>
      </c>
      <c r="AB1" s="297" t="s">
        <v>2461</v>
      </c>
      <c r="AC1" t="s">
        <v>2462</v>
      </c>
      <c r="AD1" t="s">
        <v>2463</v>
      </c>
      <c r="AE1" t="s">
        <v>2464</v>
      </c>
      <c r="AF1" t="s">
        <v>2465</v>
      </c>
      <c r="AG1" t="s">
        <v>2466</v>
      </c>
      <c r="AH1" t="s">
        <v>2467</v>
      </c>
      <c r="AI1" s="242" t="s">
        <v>6</v>
      </c>
      <c r="AJ1" s="243" t="s">
        <v>7</v>
      </c>
      <c r="AK1" s="244" t="s">
        <v>8</v>
      </c>
      <c r="AL1" s="245" t="s">
        <v>9</v>
      </c>
      <c r="AM1" s="246" t="s">
        <v>10</v>
      </c>
      <c r="AN1" s="247" t="s">
        <v>11</v>
      </c>
    </row>
    <row r="2" spans="1:40" x14ac:dyDescent="0.25">
      <c r="E2" t="s">
        <v>2468</v>
      </c>
      <c r="F2" s="297" t="s">
        <v>2469</v>
      </c>
      <c r="G2" s="297" t="s">
        <v>2470</v>
      </c>
      <c r="H2" s="297" t="s">
        <v>2471</v>
      </c>
      <c r="I2" s="297" t="s">
        <v>2472</v>
      </c>
      <c r="J2" t="s">
        <v>2473</v>
      </c>
      <c r="K2" t="s">
        <v>2474</v>
      </c>
      <c r="L2" t="s">
        <v>2475</v>
      </c>
      <c r="M2" s="297" t="s">
        <v>2476</v>
      </c>
      <c r="N2" s="297" t="s">
        <v>2477</v>
      </c>
      <c r="O2" s="297" t="s">
        <v>3341</v>
      </c>
      <c r="P2" s="297" t="s">
        <v>3335</v>
      </c>
      <c r="Q2" s="297" t="s">
        <v>2478</v>
      </c>
      <c r="R2" s="297" t="s">
        <v>2479</v>
      </c>
      <c r="S2" t="s">
        <v>2480</v>
      </c>
      <c r="T2" t="s">
        <v>2481</v>
      </c>
      <c r="U2" t="s">
        <v>2482</v>
      </c>
      <c r="V2" t="s">
        <v>2483</v>
      </c>
      <c r="W2" s="297" t="s">
        <v>2484</v>
      </c>
      <c r="X2" s="297" t="s">
        <v>2485</v>
      </c>
      <c r="Y2" s="297" t="s">
        <v>2486</v>
      </c>
      <c r="Z2" s="297" t="s">
        <v>2487</v>
      </c>
      <c r="AA2" s="297" t="s">
        <v>2488</v>
      </c>
      <c r="AB2" s="297" t="s">
        <v>2489</v>
      </c>
      <c r="AC2" t="s">
        <v>2490</v>
      </c>
      <c r="AD2" t="s">
        <v>2491</v>
      </c>
      <c r="AE2" t="s">
        <v>2492</v>
      </c>
      <c r="AF2" t="s">
        <v>2493</v>
      </c>
      <c r="AG2" t="s">
        <v>2494</v>
      </c>
      <c r="AH2" t="s">
        <v>2495</v>
      </c>
    </row>
    <row r="3" spans="1:40" x14ac:dyDescent="0.25">
      <c r="E3" t="s">
        <v>2496</v>
      </c>
      <c r="F3" s="297">
        <v>42934542.359999999</v>
      </c>
      <c r="G3" s="297">
        <v>4113988</v>
      </c>
      <c r="H3" s="297">
        <v>4277848.0199999996</v>
      </c>
      <c r="I3" s="297">
        <v>21469</v>
      </c>
      <c r="J3">
        <v>63560618.710000001</v>
      </c>
      <c r="K3">
        <v>30602461.890000001</v>
      </c>
      <c r="L3">
        <v>74000</v>
      </c>
      <c r="M3" s="297">
        <v>177890</v>
      </c>
      <c r="N3" s="297">
        <v>1161.8</v>
      </c>
      <c r="O3" s="297">
        <v>191520</v>
      </c>
      <c r="P3" s="297">
        <v>4604.17</v>
      </c>
      <c r="Q3" s="297">
        <v>13385495.859999999</v>
      </c>
      <c r="R3" s="297">
        <v>16310503.210000001</v>
      </c>
      <c r="S3">
        <v>-8392629.6099999994</v>
      </c>
      <c r="T3">
        <v>1462467.19</v>
      </c>
      <c r="U3">
        <v>5786641.9199999999</v>
      </c>
      <c r="V3">
        <v>118837545.58</v>
      </c>
      <c r="W3" s="297">
        <v>3925.69</v>
      </c>
      <c r="X3" s="297">
        <v>77079925.680000007</v>
      </c>
      <c r="Y3" s="297">
        <v>5770069.9299999997</v>
      </c>
      <c r="Z3" s="297">
        <v>45527.22</v>
      </c>
      <c r="AA3" s="297">
        <v>58397493.700000003</v>
      </c>
      <c r="AB3" s="297">
        <v>8396595.1400000006</v>
      </c>
      <c r="AC3">
        <v>77089596.739999995</v>
      </c>
      <c r="AD3">
        <v>485852</v>
      </c>
      <c r="AE3">
        <v>139303.92000000001</v>
      </c>
      <c r="AF3">
        <v>53036196.659999996</v>
      </c>
      <c r="AG3">
        <v>9648069.5800000001</v>
      </c>
      <c r="AH3">
        <v>494545.16</v>
      </c>
      <c r="AI3" s="242">
        <f t="shared" ref="AI3:AN3" si="0">SUM(AI4:AI71)</f>
        <v>51347847.380000018</v>
      </c>
      <c r="AJ3" s="249">
        <f t="shared" si="0"/>
        <v>13678775.460000001</v>
      </c>
      <c r="AK3" s="244">
        <f t="shared" si="0"/>
        <v>37669071.919999987</v>
      </c>
      <c r="AL3" s="250">
        <f t="shared" si="0"/>
        <v>153445907.21000007</v>
      </c>
      <c r="AM3" s="251">
        <f t="shared" si="0"/>
        <v>143903765.79999998</v>
      </c>
      <c r="AN3" s="244">
        <f t="shared" si="0"/>
        <v>9542141.4100000057</v>
      </c>
    </row>
    <row r="4" spans="1:40" x14ac:dyDescent="0.25">
      <c r="E4" t="s">
        <v>2497</v>
      </c>
      <c r="F4" s="297">
        <v>102712.99</v>
      </c>
      <c r="H4" s="297">
        <v>16395</v>
      </c>
      <c r="J4">
        <v>1082768.3600000001</v>
      </c>
      <c r="K4">
        <v>13.04</v>
      </c>
      <c r="M4" s="297">
        <v>4900</v>
      </c>
      <c r="R4" s="297">
        <v>0</v>
      </c>
      <c r="U4">
        <v>-1659785.21</v>
      </c>
      <c r="V4">
        <v>2794467.22</v>
      </c>
      <c r="X4" s="297">
        <v>52260</v>
      </c>
      <c r="Z4" s="297">
        <v>48.72</v>
      </c>
      <c r="AA4" s="297">
        <v>504900</v>
      </c>
      <c r="AB4" s="297">
        <v>183056</v>
      </c>
      <c r="AC4">
        <v>605166</v>
      </c>
      <c r="AF4">
        <v>25304.9</v>
      </c>
      <c r="AG4">
        <v>47486.44</v>
      </c>
      <c r="AI4" s="242">
        <f t="shared" ref="AI4:AI9" si="1">SUM(F4:H4)</f>
        <v>119107.99</v>
      </c>
      <c r="AJ4" s="249">
        <f t="shared" ref="AJ4:AJ9" si="2">SUM(L4:P4)</f>
        <v>4900</v>
      </c>
      <c r="AK4" s="244">
        <f>AI4-AJ4</f>
        <v>114207.99</v>
      </c>
      <c r="AL4" s="250">
        <f t="shared" ref="AL4:AL9" si="3">SUM(U4:Y4)</f>
        <v>1186942.0100000002</v>
      </c>
      <c r="AM4" s="251">
        <f t="shared" ref="AM4:AM9" si="4">SUM(Z4:AH4)</f>
        <v>1365962.0599999998</v>
      </c>
      <c r="AN4" s="244">
        <f>AL4-AM4</f>
        <v>-179020.04999999958</v>
      </c>
    </row>
    <row r="5" spans="1:40" x14ac:dyDescent="0.25">
      <c r="E5" t="s">
        <v>3336</v>
      </c>
      <c r="F5" s="297">
        <v>114040.28</v>
      </c>
      <c r="G5" s="297">
        <v>30000</v>
      </c>
      <c r="J5">
        <v>1856981.03</v>
      </c>
      <c r="K5">
        <v>77286</v>
      </c>
      <c r="P5" s="297">
        <v>4604.17</v>
      </c>
      <c r="R5" s="297">
        <v>16353242.58</v>
      </c>
      <c r="S5">
        <v>-8464080.6099999994</v>
      </c>
      <c r="U5">
        <v>-2222928.63</v>
      </c>
      <c r="AA5" s="297">
        <v>1359990</v>
      </c>
      <c r="AC5">
        <v>1539718</v>
      </c>
      <c r="AD5">
        <v>3700</v>
      </c>
      <c r="AE5">
        <v>2193.92</v>
      </c>
      <c r="AF5">
        <v>3406908.28</v>
      </c>
      <c r="AI5" s="242">
        <f t="shared" si="1"/>
        <v>144040.28</v>
      </c>
      <c r="AJ5" s="249">
        <f t="shared" si="2"/>
        <v>4604.17</v>
      </c>
      <c r="AK5" s="244">
        <f t="shared" ref="AK5:AK9" si="5">AI5-AJ5</f>
        <v>139436.10999999999</v>
      </c>
      <c r="AL5" s="250">
        <f t="shared" si="3"/>
        <v>-2222928.63</v>
      </c>
      <c r="AM5" s="251">
        <f t="shared" si="4"/>
        <v>6312510.1999999993</v>
      </c>
      <c r="AN5" s="244">
        <f t="shared" ref="AN5:AN69" si="6">AL5-AM5</f>
        <v>-8535438.8299999982</v>
      </c>
    </row>
    <row r="6" spans="1:40" x14ac:dyDescent="0.25">
      <c r="E6" t="s">
        <v>2498</v>
      </c>
      <c r="F6" s="297">
        <v>103362.35</v>
      </c>
      <c r="H6" s="297">
        <v>6032</v>
      </c>
      <c r="J6">
        <v>2474220.42</v>
      </c>
      <c r="K6">
        <v>16843.93</v>
      </c>
      <c r="R6" s="297">
        <v>39151</v>
      </c>
      <c r="U6">
        <v>1735684.81</v>
      </c>
      <c r="V6">
        <v>840540.25</v>
      </c>
      <c r="X6" s="297">
        <v>100000</v>
      </c>
      <c r="Z6" s="297">
        <v>49.52</v>
      </c>
      <c r="AA6" s="297">
        <v>962157.5</v>
      </c>
      <c r="AC6">
        <v>962157.5</v>
      </c>
      <c r="AE6">
        <v>3652</v>
      </c>
      <c r="AF6">
        <v>8990</v>
      </c>
      <c r="AG6">
        <v>102324.88</v>
      </c>
      <c r="AI6" s="242">
        <f t="shared" si="1"/>
        <v>109394.35</v>
      </c>
      <c r="AJ6" s="249">
        <f t="shared" si="2"/>
        <v>0</v>
      </c>
      <c r="AK6" s="244">
        <f t="shared" si="5"/>
        <v>109394.35</v>
      </c>
      <c r="AL6" s="250">
        <f t="shared" si="3"/>
        <v>2676225.06</v>
      </c>
      <c r="AM6" s="251">
        <f t="shared" si="4"/>
        <v>2039331.4</v>
      </c>
      <c r="AN6" s="244">
        <f t="shared" si="6"/>
        <v>636893.66000000015</v>
      </c>
    </row>
    <row r="7" spans="1:40" x14ac:dyDescent="0.25">
      <c r="E7" t="s">
        <v>3343</v>
      </c>
      <c r="F7" s="297">
        <v>19.32</v>
      </c>
      <c r="J7">
        <v>5084138.8899999997</v>
      </c>
      <c r="K7">
        <v>-9258.67</v>
      </c>
      <c r="R7" s="297">
        <v>6</v>
      </c>
      <c r="T7">
        <v>-199699.61</v>
      </c>
      <c r="U7">
        <v>5274593.1500000004</v>
      </c>
      <c r="AI7" s="242">
        <f t="shared" si="1"/>
        <v>19.32</v>
      </c>
      <c r="AJ7" s="249">
        <f t="shared" si="2"/>
        <v>0</v>
      </c>
      <c r="AK7" s="244">
        <f t="shared" si="5"/>
        <v>19.32</v>
      </c>
      <c r="AL7" s="250">
        <f t="shared" si="3"/>
        <v>5274593.1500000004</v>
      </c>
      <c r="AM7" s="251">
        <f t="shared" si="4"/>
        <v>0</v>
      </c>
      <c r="AN7" s="244">
        <f t="shared" si="6"/>
        <v>5274593.1500000004</v>
      </c>
    </row>
    <row r="8" spans="1:40" x14ac:dyDescent="0.25">
      <c r="AI8" s="242">
        <f t="shared" si="1"/>
        <v>0</v>
      </c>
      <c r="AJ8" s="249">
        <f t="shared" si="2"/>
        <v>0</v>
      </c>
      <c r="AK8" s="244">
        <f t="shared" si="5"/>
        <v>0</v>
      </c>
      <c r="AL8" s="250">
        <f t="shared" si="3"/>
        <v>0</v>
      </c>
      <c r="AM8" s="251">
        <f t="shared" si="4"/>
        <v>0</v>
      </c>
      <c r="AN8" s="244">
        <f t="shared" si="6"/>
        <v>0</v>
      </c>
    </row>
    <row r="9" spans="1:40" x14ac:dyDescent="0.25">
      <c r="AI9" s="242">
        <f t="shared" si="1"/>
        <v>0</v>
      </c>
      <c r="AJ9" s="249">
        <f t="shared" si="2"/>
        <v>0</v>
      </c>
      <c r="AK9" s="244">
        <f t="shared" si="5"/>
        <v>0</v>
      </c>
      <c r="AL9" s="250">
        <f t="shared" si="3"/>
        <v>0</v>
      </c>
      <c r="AM9" s="251">
        <f t="shared" si="4"/>
        <v>0</v>
      </c>
      <c r="AN9" s="244">
        <f t="shared" si="6"/>
        <v>0</v>
      </c>
    </row>
    <row r="10" spans="1:40" x14ac:dyDescent="0.25">
      <c r="A10" s="240" t="s">
        <v>161</v>
      </c>
      <c r="B10" s="240" t="s">
        <v>162</v>
      </c>
      <c r="C10" s="240">
        <v>9017</v>
      </c>
      <c r="D10" s="240" t="s">
        <v>167</v>
      </c>
      <c r="E10" t="s">
        <v>167</v>
      </c>
      <c r="F10" s="297">
        <v>1656857.61</v>
      </c>
      <c r="G10" s="297">
        <v>44800</v>
      </c>
      <c r="H10" s="297">
        <v>94313.4</v>
      </c>
      <c r="J10">
        <v>207392.19</v>
      </c>
      <c r="K10">
        <v>295712.83</v>
      </c>
      <c r="Q10" s="297">
        <v>616321</v>
      </c>
      <c r="R10" s="297">
        <v>511.3</v>
      </c>
      <c r="U10">
        <v>-517077.45</v>
      </c>
      <c r="V10">
        <v>2551638.71</v>
      </c>
      <c r="X10" s="297">
        <v>1701694.52</v>
      </c>
      <c r="Z10" s="297">
        <v>1937.42</v>
      </c>
      <c r="AA10" s="297">
        <v>1723998.6</v>
      </c>
      <c r="AB10" s="297">
        <v>-50000</v>
      </c>
      <c r="AC10">
        <v>1988451.6</v>
      </c>
      <c r="AE10">
        <v>4060</v>
      </c>
      <c r="AF10">
        <v>1320264.56</v>
      </c>
      <c r="AG10">
        <v>274931.90999999997</v>
      </c>
      <c r="AH10">
        <v>1200</v>
      </c>
      <c r="AI10" s="242">
        <f>SUM(F10:I10)</f>
        <v>1795971.01</v>
      </c>
      <c r="AJ10" s="249">
        <f>SUM(M10:R10)</f>
        <v>616832.30000000005</v>
      </c>
      <c r="AK10" s="244">
        <f>AI10-AJ10</f>
        <v>1179138.71</v>
      </c>
      <c r="AL10" s="250">
        <f>SUM(W10:AB10)</f>
        <v>3377630.54</v>
      </c>
      <c r="AM10" s="251">
        <f>SUM(AC10:AH10)</f>
        <v>3588908.0700000003</v>
      </c>
      <c r="AN10" s="244">
        <f t="shared" si="6"/>
        <v>-211277.53000000026</v>
      </c>
    </row>
    <row r="11" spans="1:40" x14ac:dyDescent="0.25">
      <c r="A11" s="240" t="s">
        <v>161</v>
      </c>
      <c r="B11" s="240" t="s">
        <v>162</v>
      </c>
      <c r="C11" s="240">
        <v>4386</v>
      </c>
      <c r="D11" s="240" t="s">
        <v>169</v>
      </c>
      <c r="E11" t="s">
        <v>169</v>
      </c>
      <c r="F11" s="297">
        <v>1466622.44</v>
      </c>
      <c r="G11" s="297">
        <v>0</v>
      </c>
      <c r="H11" s="297">
        <v>117645.47</v>
      </c>
      <c r="J11">
        <v>1885057.88</v>
      </c>
      <c r="K11">
        <v>582778.92000000004</v>
      </c>
      <c r="Q11" s="297">
        <v>99039</v>
      </c>
      <c r="R11" s="297">
        <v>0</v>
      </c>
      <c r="U11">
        <v>1330380.94</v>
      </c>
      <c r="V11">
        <v>2241809.08</v>
      </c>
      <c r="X11" s="297">
        <v>1708061.29</v>
      </c>
      <c r="Y11" s="297">
        <v>135500</v>
      </c>
      <c r="Z11" s="297">
        <v>1101.81</v>
      </c>
      <c r="AA11" s="297">
        <v>950760</v>
      </c>
      <c r="AC11">
        <v>1235213</v>
      </c>
      <c r="AD11">
        <v>8336</v>
      </c>
      <c r="AF11">
        <v>716126.85</v>
      </c>
      <c r="AG11">
        <v>331901.56</v>
      </c>
      <c r="AH11">
        <v>5000</v>
      </c>
      <c r="AI11" s="242">
        <f t="shared" ref="AI11:AI71" si="7">SUM(F11:I11)</f>
        <v>1584267.91</v>
      </c>
      <c r="AJ11" s="249">
        <f t="shared" ref="AJ11:AJ71" si="8">SUM(M11:R11)</f>
        <v>99039</v>
      </c>
      <c r="AK11" s="244">
        <f t="shared" ref="AK11:AK71" si="9">AI11-AJ11</f>
        <v>1485228.91</v>
      </c>
      <c r="AL11" s="250">
        <f t="shared" ref="AL11:AL71" si="10">SUM(W11:AB11)</f>
        <v>2795423.1</v>
      </c>
      <c r="AM11" s="251">
        <f t="shared" ref="AM11:AM71" si="11">SUM(AC11:AH11)</f>
        <v>2296577.41</v>
      </c>
      <c r="AN11" s="244">
        <f t="shared" si="6"/>
        <v>498845.68999999994</v>
      </c>
    </row>
    <row r="12" spans="1:40" x14ac:dyDescent="0.25">
      <c r="A12" s="240" t="s">
        <v>161</v>
      </c>
      <c r="B12" s="240" t="s">
        <v>162</v>
      </c>
      <c r="C12" s="240">
        <v>3088</v>
      </c>
      <c r="D12" s="240" t="s">
        <v>171</v>
      </c>
      <c r="E12" t="s">
        <v>171</v>
      </c>
      <c r="F12" s="297">
        <v>562131.42000000004</v>
      </c>
      <c r="G12" s="297">
        <v>443762.98</v>
      </c>
      <c r="H12" s="297">
        <v>43690.23</v>
      </c>
      <c r="J12">
        <v>925053.62</v>
      </c>
      <c r="K12">
        <v>551023.31999999995</v>
      </c>
      <c r="M12" s="297">
        <v>0</v>
      </c>
      <c r="Q12" s="297">
        <v>132167.85</v>
      </c>
      <c r="R12" s="297">
        <v>0</v>
      </c>
      <c r="U12">
        <v>616123.66</v>
      </c>
      <c r="V12">
        <v>1390481.55</v>
      </c>
      <c r="X12" s="297">
        <v>2104692.4700000002</v>
      </c>
      <c r="Y12" s="297">
        <v>261800</v>
      </c>
      <c r="Z12" s="297">
        <v>795.53</v>
      </c>
      <c r="AA12" s="297">
        <v>1016120</v>
      </c>
      <c r="AC12">
        <v>1224071</v>
      </c>
      <c r="AD12">
        <v>1698</v>
      </c>
      <c r="AE12">
        <v>40068</v>
      </c>
      <c r="AF12">
        <v>1098410.6100000001</v>
      </c>
      <c r="AG12">
        <v>232571.88</v>
      </c>
      <c r="AH12">
        <v>480</v>
      </c>
      <c r="AI12" s="242">
        <f t="shared" si="7"/>
        <v>1049584.6300000001</v>
      </c>
      <c r="AJ12" s="249">
        <f t="shared" si="8"/>
        <v>132167.85</v>
      </c>
      <c r="AK12" s="244">
        <f t="shared" si="9"/>
        <v>917416.78000000014</v>
      </c>
      <c r="AL12" s="250">
        <f t="shared" si="10"/>
        <v>3383408</v>
      </c>
      <c r="AM12" s="251">
        <f t="shared" si="11"/>
        <v>2597299.4900000002</v>
      </c>
      <c r="AN12" s="244">
        <f t="shared" si="6"/>
        <v>786108.50999999978</v>
      </c>
    </row>
    <row r="13" spans="1:40" x14ac:dyDescent="0.25">
      <c r="A13" s="240" t="s">
        <v>161</v>
      </c>
      <c r="B13" s="240" t="s">
        <v>162</v>
      </c>
      <c r="C13" s="240">
        <v>2345</v>
      </c>
      <c r="D13" s="240" t="s">
        <v>173</v>
      </c>
      <c r="E13" t="s">
        <v>173</v>
      </c>
      <c r="F13" s="297">
        <v>1286155.79</v>
      </c>
      <c r="G13" s="297">
        <v>22181.06</v>
      </c>
      <c r="H13" s="297">
        <v>100767.79</v>
      </c>
      <c r="J13">
        <v>240535.18</v>
      </c>
      <c r="K13">
        <v>511969.71</v>
      </c>
      <c r="M13" s="297">
        <v>0</v>
      </c>
      <c r="Q13" s="297">
        <v>192248.9</v>
      </c>
      <c r="R13" s="297">
        <v>1506.85</v>
      </c>
      <c r="U13">
        <v>25804.74</v>
      </c>
      <c r="V13">
        <v>1997230.39</v>
      </c>
      <c r="X13" s="297">
        <v>1759771.87</v>
      </c>
      <c r="Z13" s="297">
        <v>1499.4</v>
      </c>
      <c r="AA13" s="297">
        <v>926522.1</v>
      </c>
      <c r="AB13" s="297">
        <v>1528.25</v>
      </c>
      <c r="AC13">
        <v>1340478.3500000001</v>
      </c>
      <c r="AD13">
        <v>4060</v>
      </c>
      <c r="AF13">
        <v>798652.88</v>
      </c>
      <c r="AG13">
        <v>235186.24</v>
      </c>
      <c r="AI13" s="242">
        <f t="shared" si="7"/>
        <v>1409104.6400000001</v>
      </c>
      <c r="AJ13" s="249">
        <f t="shared" si="8"/>
        <v>193755.75</v>
      </c>
      <c r="AK13" s="244">
        <f t="shared" si="9"/>
        <v>1215348.8900000001</v>
      </c>
      <c r="AL13" s="250">
        <f t="shared" si="10"/>
        <v>2689321.62</v>
      </c>
      <c r="AM13" s="251">
        <f t="shared" si="11"/>
        <v>2378377.4699999997</v>
      </c>
      <c r="AN13" s="244">
        <f t="shared" si="6"/>
        <v>310944.15000000037</v>
      </c>
    </row>
    <row r="14" spans="1:40" s="252" customFormat="1" x14ac:dyDescent="0.25">
      <c r="A14" s="240" t="s">
        <v>161</v>
      </c>
      <c r="B14" s="240" t="s">
        <v>162</v>
      </c>
      <c r="C14" s="240">
        <v>6935</v>
      </c>
      <c r="D14" s="240" t="s">
        <v>175</v>
      </c>
      <c r="E14" t="s">
        <v>175</v>
      </c>
      <c r="F14" s="297">
        <v>1294817.68</v>
      </c>
      <c r="G14" s="297">
        <v>21436.51</v>
      </c>
      <c r="H14" s="297">
        <v>62503.02</v>
      </c>
      <c r="I14" s="297"/>
      <c r="J14">
        <v>415982.73</v>
      </c>
      <c r="K14">
        <v>216924.09</v>
      </c>
      <c r="L14"/>
      <c r="M14" s="297">
        <v>-83200</v>
      </c>
      <c r="N14" s="297"/>
      <c r="O14" s="297"/>
      <c r="P14" s="297"/>
      <c r="Q14" s="297">
        <v>74773</v>
      </c>
      <c r="R14" s="297">
        <v>940.17</v>
      </c>
      <c r="S14"/>
      <c r="T14"/>
      <c r="U14">
        <v>-1002140.22</v>
      </c>
      <c r="V14">
        <v>2502473.91</v>
      </c>
      <c r="W14" s="297"/>
      <c r="X14" s="297">
        <v>2490246.2400000002</v>
      </c>
      <c r="Y14" s="297">
        <v>121920</v>
      </c>
      <c r="Z14" s="297">
        <v>1140.8900000000001</v>
      </c>
      <c r="AA14" s="297">
        <v>1412833</v>
      </c>
      <c r="AB14" s="297"/>
      <c r="AC14">
        <v>2004084</v>
      </c>
      <c r="AD14"/>
      <c r="AE14"/>
      <c r="AF14">
        <v>1024640.64</v>
      </c>
      <c r="AG14">
        <v>109700.38</v>
      </c>
      <c r="AH14"/>
      <c r="AI14" s="242">
        <f t="shared" si="7"/>
        <v>1378757.21</v>
      </c>
      <c r="AJ14" s="249">
        <f t="shared" si="8"/>
        <v>-7486.83</v>
      </c>
      <c r="AK14" s="244">
        <f t="shared" si="9"/>
        <v>1386244.04</v>
      </c>
      <c r="AL14" s="250">
        <f t="shared" si="10"/>
        <v>4026140.1300000004</v>
      </c>
      <c r="AM14" s="251">
        <f t="shared" si="11"/>
        <v>3138425.02</v>
      </c>
      <c r="AN14" s="244">
        <f t="shared" si="6"/>
        <v>887715.11000000034</v>
      </c>
    </row>
    <row r="15" spans="1:40" x14ac:dyDescent="0.25">
      <c r="A15" s="240" t="s">
        <v>161</v>
      </c>
      <c r="B15" s="240" t="s">
        <v>162</v>
      </c>
      <c r="C15" s="240">
        <v>5524</v>
      </c>
      <c r="D15" s="240" t="s">
        <v>177</v>
      </c>
      <c r="E15" t="s">
        <v>177</v>
      </c>
      <c r="F15" s="297">
        <v>410588.15999999997</v>
      </c>
      <c r="G15" s="297">
        <v>32750</v>
      </c>
      <c r="H15" s="297">
        <v>292131.38</v>
      </c>
      <c r="J15">
        <v>96201.8</v>
      </c>
      <c r="K15">
        <v>638281.97</v>
      </c>
      <c r="M15" s="297">
        <v>8500</v>
      </c>
      <c r="Q15" s="297">
        <v>91283.77</v>
      </c>
      <c r="R15" s="297">
        <v>11046.58</v>
      </c>
      <c r="U15">
        <v>-280526.63</v>
      </c>
      <c r="V15">
        <v>2525004.41</v>
      </c>
      <c r="X15" s="297">
        <v>1005873.59</v>
      </c>
      <c r="Z15" s="297">
        <v>825.55</v>
      </c>
      <c r="AA15" s="297">
        <v>1436073.9</v>
      </c>
      <c r="AC15">
        <v>1647271.9</v>
      </c>
      <c r="AD15">
        <v>35520</v>
      </c>
      <c r="AF15">
        <v>1125122.5600000001</v>
      </c>
      <c r="AG15">
        <v>352423.4</v>
      </c>
      <c r="AI15" s="242">
        <f t="shared" si="7"/>
        <v>735469.54</v>
      </c>
      <c r="AJ15" s="249">
        <f t="shared" si="8"/>
        <v>110830.35</v>
      </c>
      <c r="AK15" s="244">
        <f t="shared" si="9"/>
        <v>624639.19000000006</v>
      </c>
      <c r="AL15" s="250">
        <f t="shared" si="10"/>
        <v>2442773.04</v>
      </c>
      <c r="AM15" s="251">
        <f t="shared" si="11"/>
        <v>3160337.86</v>
      </c>
      <c r="AN15" s="244">
        <f t="shared" si="6"/>
        <v>-717564.81999999983</v>
      </c>
    </row>
    <row r="16" spans="1:40" x14ac:dyDescent="0.25">
      <c r="A16" s="240" t="s">
        <v>161</v>
      </c>
      <c r="B16" s="240" t="s">
        <v>162</v>
      </c>
      <c r="C16" s="240">
        <v>5657</v>
      </c>
      <c r="D16" s="240" t="s">
        <v>179</v>
      </c>
      <c r="E16" t="s">
        <v>179</v>
      </c>
      <c r="F16" s="297">
        <v>479540.67</v>
      </c>
      <c r="G16" s="297">
        <v>11692</v>
      </c>
      <c r="H16" s="297">
        <v>168962.84</v>
      </c>
      <c r="J16">
        <v>193743.2</v>
      </c>
      <c r="K16">
        <v>790476.61</v>
      </c>
      <c r="Q16" s="297">
        <v>312000</v>
      </c>
      <c r="R16" s="297">
        <v>2971.96</v>
      </c>
      <c r="U16">
        <v>-2973935.87</v>
      </c>
      <c r="V16">
        <v>4613167.97</v>
      </c>
      <c r="X16" s="297">
        <v>1441597.94</v>
      </c>
      <c r="Z16" s="297">
        <v>318.11</v>
      </c>
      <c r="AC16">
        <v>409326.24</v>
      </c>
      <c r="AF16">
        <v>1138568.76</v>
      </c>
      <c r="AG16">
        <v>75046.429999999993</v>
      </c>
      <c r="AI16" s="242">
        <f t="shared" si="7"/>
        <v>660195.51</v>
      </c>
      <c r="AJ16" s="249">
        <f t="shared" si="8"/>
        <v>314971.96000000002</v>
      </c>
      <c r="AK16" s="244">
        <f t="shared" si="9"/>
        <v>345223.55</v>
      </c>
      <c r="AL16" s="250">
        <f t="shared" si="10"/>
        <v>1441916.05</v>
      </c>
      <c r="AM16" s="251">
        <f t="shared" si="11"/>
        <v>1622941.43</v>
      </c>
      <c r="AN16" s="244">
        <f t="shared" si="6"/>
        <v>-181025.37999999989</v>
      </c>
    </row>
    <row r="17" spans="1:40" x14ac:dyDescent="0.25">
      <c r="A17" s="240" t="s">
        <v>161</v>
      </c>
      <c r="B17" s="240" t="s">
        <v>162</v>
      </c>
      <c r="C17" s="240">
        <v>4057</v>
      </c>
      <c r="D17" s="240" t="s">
        <v>181</v>
      </c>
      <c r="E17" t="s">
        <v>181</v>
      </c>
      <c r="F17" s="297">
        <v>562768.02</v>
      </c>
      <c r="G17" s="297">
        <v>1121.53</v>
      </c>
      <c r="H17" s="297">
        <v>164574.79999999999</v>
      </c>
      <c r="J17">
        <v>1572165.42</v>
      </c>
      <c r="K17">
        <v>684204.63</v>
      </c>
      <c r="Q17" s="297">
        <v>289428.36</v>
      </c>
      <c r="R17" s="297">
        <v>10022</v>
      </c>
      <c r="U17">
        <v>-116185.75</v>
      </c>
      <c r="V17">
        <v>2841083.43</v>
      </c>
      <c r="X17" s="297">
        <v>1308493.52</v>
      </c>
      <c r="Z17" s="297">
        <v>601.52</v>
      </c>
      <c r="AA17" s="297">
        <v>799760</v>
      </c>
      <c r="AB17" s="297">
        <v>86836.53</v>
      </c>
      <c r="AC17">
        <v>1369316</v>
      </c>
      <c r="AF17">
        <v>343798.95</v>
      </c>
      <c r="AG17">
        <v>102752.18</v>
      </c>
      <c r="AI17" s="242">
        <f t="shared" si="7"/>
        <v>728464.35000000009</v>
      </c>
      <c r="AJ17" s="249">
        <f t="shared" si="8"/>
        <v>299450.36</v>
      </c>
      <c r="AK17" s="244">
        <f t="shared" si="9"/>
        <v>429013.99000000011</v>
      </c>
      <c r="AL17" s="250">
        <f t="shared" si="10"/>
        <v>2195691.5699999998</v>
      </c>
      <c r="AM17" s="251">
        <f t="shared" si="11"/>
        <v>1815867.13</v>
      </c>
      <c r="AN17" s="244">
        <f t="shared" si="6"/>
        <v>379824.43999999994</v>
      </c>
    </row>
    <row r="18" spans="1:40" x14ac:dyDescent="0.25">
      <c r="A18" s="240" t="s">
        <v>161</v>
      </c>
      <c r="B18" s="240" t="s">
        <v>162</v>
      </c>
      <c r="C18" s="240">
        <v>2737</v>
      </c>
      <c r="D18" s="240" t="s">
        <v>183</v>
      </c>
      <c r="E18" t="s">
        <v>183</v>
      </c>
      <c r="F18" s="297">
        <v>288416.78000000003</v>
      </c>
      <c r="G18" s="297">
        <v>0</v>
      </c>
      <c r="H18" s="297">
        <v>42148.87</v>
      </c>
      <c r="J18">
        <v>3686090.5</v>
      </c>
      <c r="K18">
        <v>385441.43</v>
      </c>
      <c r="M18" s="297">
        <v>0</v>
      </c>
      <c r="Q18" s="297">
        <v>373112.61</v>
      </c>
      <c r="R18" s="297">
        <v>419.45</v>
      </c>
      <c r="T18">
        <v>2424646.83</v>
      </c>
      <c r="V18">
        <v>675062.61</v>
      </c>
      <c r="X18" s="297">
        <v>621630.93000000005</v>
      </c>
      <c r="Z18" s="297">
        <v>742.06</v>
      </c>
      <c r="AA18" s="297">
        <v>2007450.8</v>
      </c>
      <c r="AB18" s="297">
        <v>230000</v>
      </c>
      <c r="AC18">
        <v>1072660.96</v>
      </c>
      <c r="AF18">
        <v>680324.7</v>
      </c>
      <c r="AG18">
        <v>263990.09000000003</v>
      </c>
      <c r="AI18" s="242">
        <f t="shared" si="7"/>
        <v>330565.65000000002</v>
      </c>
      <c r="AJ18" s="249">
        <f t="shared" si="8"/>
        <v>373532.06</v>
      </c>
      <c r="AK18" s="244">
        <f t="shared" si="9"/>
        <v>-42966.409999999974</v>
      </c>
      <c r="AL18" s="250">
        <f t="shared" si="10"/>
        <v>2859823.79</v>
      </c>
      <c r="AM18" s="251">
        <f t="shared" si="11"/>
        <v>2016975.75</v>
      </c>
      <c r="AN18" s="244">
        <f t="shared" si="6"/>
        <v>842848.04</v>
      </c>
    </row>
    <row r="19" spans="1:40" x14ac:dyDescent="0.25">
      <c r="A19" s="240" t="s">
        <v>161</v>
      </c>
      <c r="B19" s="240" t="s">
        <v>162</v>
      </c>
      <c r="C19" s="240">
        <v>4167</v>
      </c>
      <c r="D19" s="240" t="s">
        <v>185</v>
      </c>
      <c r="E19" t="s">
        <v>185</v>
      </c>
      <c r="F19" s="297">
        <v>530661.81999999995</v>
      </c>
      <c r="G19" s="297">
        <v>205627.42</v>
      </c>
      <c r="H19" s="297">
        <v>120817.5</v>
      </c>
      <c r="J19">
        <v>153426.66</v>
      </c>
      <c r="K19">
        <v>1092535.54</v>
      </c>
      <c r="M19" s="297">
        <v>0</v>
      </c>
      <c r="Q19" s="297">
        <v>99047.96</v>
      </c>
      <c r="R19" s="297">
        <v>13798.55</v>
      </c>
      <c r="U19">
        <v>-271654.02</v>
      </c>
      <c r="V19">
        <v>1767990.24</v>
      </c>
      <c r="X19" s="297">
        <v>2489195.27</v>
      </c>
      <c r="Z19" s="297">
        <v>827</v>
      </c>
      <c r="AA19" s="297">
        <v>1092390</v>
      </c>
      <c r="AC19">
        <v>1352612</v>
      </c>
      <c r="AD19">
        <v>8840</v>
      </c>
      <c r="AF19">
        <v>1401791.39</v>
      </c>
      <c r="AG19">
        <v>149382.67000000001</v>
      </c>
      <c r="AI19" s="242">
        <f t="shared" si="7"/>
        <v>857106.74</v>
      </c>
      <c r="AJ19" s="249">
        <f t="shared" si="8"/>
        <v>112846.51000000001</v>
      </c>
      <c r="AK19" s="244">
        <f t="shared" si="9"/>
        <v>744260.23</v>
      </c>
      <c r="AL19" s="250">
        <f t="shared" si="10"/>
        <v>3582412.27</v>
      </c>
      <c r="AM19" s="251">
        <f t="shared" si="11"/>
        <v>2912626.0599999996</v>
      </c>
      <c r="AN19" s="244">
        <f t="shared" si="6"/>
        <v>669786.21000000043</v>
      </c>
    </row>
    <row r="20" spans="1:40" x14ac:dyDescent="0.25">
      <c r="A20" s="240" t="s">
        <v>161</v>
      </c>
      <c r="B20" s="240" t="s">
        <v>162</v>
      </c>
      <c r="C20" s="240">
        <v>7036</v>
      </c>
      <c r="D20" s="240" t="s">
        <v>187</v>
      </c>
      <c r="E20" t="s">
        <v>187</v>
      </c>
      <c r="F20" s="297">
        <v>319086.28000000003</v>
      </c>
      <c r="G20" s="297">
        <v>36828</v>
      </c>
      <c r="H20" s="297">
        <v>128771.08</v>
      </c>
      <c r="J20">
        <v>3574323.8</v>
      </c>
      <c r="K20">
        <v>914620.79</v>
      </c>
      <c r="Q20" s="297">
        <v>241628.7</v>
      </c>
      <c r="R20" s="297">
        <v>20331.54</v>
      </c>
      <c r="T20">
        <v>3333463.4</v>
      </c>
      <c r="U20">
        <v>-102177.58</v>
      </c>
      <c r="V20">
        <v>938360.62</v>
      </c>
      <c r="X20" s="297">
        <v>1545503.26</v>
      </c>
      <c r="AA20" s="297">
        <v>1852627.1</v>
      </c>
      <c r="AC20">
        <v>2293578.1</v>
      </c>
      <c r="AF20">
        <v>927950.53</v>
      </c>
      <c r="AG20">
        <v>193111.11</v>
      </c>
      <c r="AI20" s="242">
        <f t="shared" si="7"/>
        <v>484685.36000000004</v>
      </c>
      <c r="AJ20" s="249">
        <f t="shared" si="8"/>
        <v>261960.24000000002</v>
      </c>
      <c r="AK20" s="244">
        <f t="shared" si="9"/>
        <v>222725.12000000002</v>
      </c>
      <c r="AL20" s="250">
        <f t="shared" si="10"/>
        <v>3398130.3600000003</v>
      </c>
      <c r="AM20" s="251">
        <f t="shared" si="11"/>
        <v>3414639.7399999998</v>
      </c>
      <c r="AN20" s="244">
        <f t="shared" si="6"/>
        <v>-16509.379999999423</v>
      </c>
    </row>
    <row r="21" spans="1:40" x14ac:dyDescent="0.25">
      <c r="A21" s="240" t="s">
        <v>161</v>
      </c>
      <c r="B21" s="240" t="s">
        <v>162</v>
      </c>
      <c r="C21" s="240">
        <v>4248</v>
      </c>
      <c r="D21" s="240" t="s">
        <v>189</v>
      </c>
      <c r="E21" t="s">
        <v>189</v>
      </c>
      <c r="F21" s="297">
        <v>799678.48</v>
      </c>
      <c r="G21" s="297">
        <v>11700</v>
      </c>
      <c r="H21" s="297">
        <v>70264.56</v>
      </c>
      <c r="J21">
        <v>234236.19</v>
      </c>
      <c r="K21">
        <v>808911.24</v>
      </c>
      <c r="Q21" s="297">
        <v>204804.45</v>
      </c>
      <c r="R21" s="297">
        <v>4353.3599999999997</v>
      </c>
      <c r="U21">
        <v>1245479.32</v>
      </c>
      <c r="V21">
        <v>909939.73</v>
      </c>
      <c r="X21" s="297">
        <v>1072954.1399999999</v>
      </c>
      <c r="Z21" s="297">
        <v>1154.5</v>
      </c>
      <c r="AA21" s="297">
        <v>1302570</v>
      </c>
      <c r="AC21">
        <v>1802808</v>
      </c>
      <c r="AF21">
        <v>596657.52</v>
      </c>
      <c r="AG21">
        <v>165999.51</v>
      </c>
      <c r="AI21" s="242">
        <f t="shared" si="7"/>
        <v>881643.04</v>
      </c>
      <c r="AJ21" s="249">
        <f t="shared" si="8"/>
        <v>209157.81</v>
      </c>
      <c r="AK21" s="244">
        <f t="shared" si="9"/>
        <v>672485.23</v>
      </c>
      <c r="AL21" s="250">
        <f t="shared" si="10"/>
        <v>2376678.6399999997</v>
      </c>
      <c r="AM21" s="251">
        <f t="shared" si="11"/>
        <v>2565465.0300000003</v>
      </c>
      <c r="AN21" s="244">
        <f t="shared" si="6"/>
        <v>-188786.3900000006</v>
      </c>
    </row>
    <row r="22" spans="1:40" x14ac:dyDescent="0.25">
      <c r="A22" s="240" t="s">
        <v>161</v>
      </c>
      <c r="B22" s="240" t="s">
        <v>162</v>
      </c>
      <c r="C22" s="240">
        <v>4016</v>
      </c>
      <c r="D22" s="240" t="s">
        <v>191</v>
      </c>
      <c r="E22" t="s">
        <v>191</v>
      </c>
      <c r="F22" s="297">
        <v>1123257.3799999999</v>
      </c>
      <c r="G22" s="297">
        <v>10026</v>
      </c>
      <c r="H22" s="297">
        <v>126625.7</v>
      </c>
      <c r="J22">
        <v>641727.19999999995</v>
      </c>
      <c r="K22">
        <v>531289.68000000005</v>
      </c>
      <c r="M22" s="297">
        <v>0</v>
      </c>
      <c r="Q22" s="297">
        <v>988709.51</v>
      </c>
      <c r="R22" s="297">
        <v>163.71</v>
      </c>
      <c r="U22">
        <v>385101.72</v>
      </c>
      <c r="V22">
        <v>1741975.93</v>
      </c>
      <c r="X22" s="297">
        <v>1344439.12</v>
      </c>
      <c r="Y22" s="297">
        <v>7780</v>
      </c>
      <c r="AA22" s="297">
        <v>916410</v>
      </c>
      <c r="AC22">
        <v>1005523</v>
      </c>
      <c r="AE22">
        <v>9196</v>
      </c>
      <c r="AF22">
        <v>1688715.49</v>
      </c>
      <c r="AG22">
        <v>78069.539999999994</v>
      </c>
      <c r="AI22" s="242">
        <f t="shared" si="7"/>
        <v>1259909.0799999998</v>
      </c>
      <c r="AJ22" s="249">
        <f t="shared" si="8"/>
        <v>988873.22</v>
      </c>
      <c r="AK22" s="244">
        <f t="shared" si="9"/>
        <v>271035.85999999987</v>
      </c>
      <c r="AL22" s="250">
        <f t="shared" si="10"/>
        <v>2268629.12</v>
      </c>
      <c r="AM22" s="251">
        <f t="shared" si="11"/>
        <v>2781504.0300000003</v>
      </c>
      <c r="AN22" s="244">
        <f t="shared" si="6"/>
        <v>-512874.91000000015</v>
      </c>
    </row>
    <row r="23" spans="1:40" x14ac:dyDescent="0.25">
      <c r="A23" s="240" t="s">
        <v>161</v>
      </c>
      <c r="B23" s="240" t="s">
        <v>162</v>
      </c>
      <c r="C23" s="240">
        <v>1202</v>
      </c>
      <c r="D23" s="240" t="s">
        <v>193</v>
      </c>
      <c r="E23" t="s">
        <v>193</v>
      </c>
      <c r="F23" s="297">
        <v>790972.8</v>
      </c>
      <c r="G23" s="297">
        <v>51287.34</v>
      </c>
      <c r="H23" s="297">
        <v>264369.40999999997</v>
      </c>
      <c r="J23">
        <v>1750945.53</v>
      </c>
      <c r="K23">
        <v>421007.01</v>
      </c>
      <c r="Q23" s="297">
        <v>332812.15000000002</v>
      </c>
      <c r="R23" s="297">
        <v>118.32</v>
      </c>
      <c r="U23">
        <v>850249.28</v>
      </c>
      <c r="V23">
        <v>2083742</v>
      </c>
      <c r="X23" s="297">
        <v>1202093.58</v>
      </c>
      <c r="Z23" s="297">
        <v>4026.26</v>
      </c>
      <c r="AA23" s="297">
        <v>573680</v>
      </c>
      <c r="AC23">
        <v>930637</v>
      </c>
      <c r="AF23">
        <v>486089.31</v>
      </c>
      <c r="AG23">
        <v>158973.19</v>
      </c>
      <c r="AI23" s="242">
        <f t="shared" si="7"/>
        <v>1106629.55</v>
      </c>
      <c r="AJ23" s="249">
        <f t="shared" si="8"/>
        <v>332930.47000000003</v>
      </c>
      <c r="AK23" s="244">
        <f t="shared" si="9"/>
        <v>773699.08000000007</v>
      </c>
      <c r="AL23" s="250">
        <f t="shared" si="10"/>
        <v>1779799.84</v>
      </c>
      <c r="AM23" s="251">
        <f t="shared" si="11"/>
        <v>1575699.5</v>
      </c>
      <c r="AN23" s="244">
        <f t="shared" si="6"/>
        <v>204100.34000000008</v>
      </c>
    </row>
    <row r="24" spans="1:40" x14ac:dyDescent="0.25">
      <c r="A24" s="240" t="s">
        <v>165</v>
      </c>
      <c r="B24" s="240" t="s">
        <v>195</v>
      </c>
      <c r="C24" s="240">
        <v>6244</v>
      </c>
      <c r="D24" s="240" t="s">
        <v>198</v>
      </c>
      <c r="E24" t="s">
        <v>198</v>
      </c>
      <c r="F24" s="297">
        <v>920137.79</v>
      </c>
      <c r="G24" s="297">
        <v>31520</v>
      </c>
      <c r="H24" s="297">
        <v>15706.1</v>
      </c>
      <c r="J24">
        <v>161872.38</v>
      </c>
      <c r="K24">
        <v>42645.02</v>
      </c>
      <c r="N24" s="297">
        <v>205</v>
      </c>
      <c r="R24" s="297">
        <v>0</v>
      </c>
      <c r="T24">
        <v>-183930.23999999999</v>
      </c>
      <c r="U24">
        <v>654578</v>
      </c>
      <c r="X24" s="297">
        <v>2859191.49</v>
      </c>
      <c r="Z24" s="297">
        <v>382.11</v>
      </c>
      <c r="AA24" s="297">
        <v>1409436</v>
      </c>
      <c r="AB24" s="297">
        <v>12000</v>
      </c>
      <c r="AC24">
        <v>1970012</v>
      </c>
      <c r="AE24">
        <v>3000</v>
      </c>
      <c r="AF24">
        <v>1291334.32</v>
      </c>
      <c r="AG24">
        <v>84759.75</v>
      </c>
      <c r="AI24" s="242">
        <f t="shared" si="7"/>
        <v>967363.89</v>
      </c>
      <c r="AJ24" s="249">
        <f t="shared" si="8"/>
        <v>205</v>
      </c>
      <c r="AK24" s="244">
        <f t="shared" si="9"/>
        <v>967158.89</v>
      </c>
      <c r="AL24" s="250">
        <f t="shared" si="10"/>
        <v>4281009.5999999996</v>
      </c>
      <c r="AM24" s="251">
        <f t="shared" si="11"/>
        <v>3349106.0700000003</v>
      </c>
      <c r="AN24" s="244">
        <f t="shared" si="6"/>
        <v>931903.52999999933</v>
      </c>
    </row>
    <row r="25" spans="1:40" x14ac:dyDescent="0.25">
      <c r="A25" s="240" t="s">
        <v>165</v>
      </c>
      <c r="B25" s="240" t="s">
        <v>195</v>
      </c>
      <c r="C25" s="240">
        <v>4760</v>
      </c>
      <c r="D25" s="240" t="s">
        <v>199</v>
      </c>
      <c r="E25" t="s">
        <v>199</v>
      </c>
      <c r="F25" s="297">
        <v>499263.36</v>
      </c>
      <c r="G25" s="297">
        <v>0</v>
      </c>
      <c r="H25" s="297">
        <v>31363.200000000001</v>
      </c>
      <c r="J25">
        <v>877155.4</v>
      </c>
      <c r="K25">
        <v>1329817.22</v>
      </c>
      <c r="R25" s="297">
        <v>107</v>
      </c>
      <c r="T25">
        <v>-160236.91</v>
      </c>
      <c r="U25">
        <v>2645305.21</v>
      </c>
      <c r="X25" s="297">
        <v>1970091.68</v>
      </c>
      <c r="Z25" s="297">
        <v>307.24</v>
      </c>
      <c r="AA25" s="297">
        <v>1608870</v>
      </c>
      <c r="AB25" s="297">
        <v>27000</v>
      </c>
      <c r="AC25">
        <v>1766828.97</v>
      </c>
      <c r="AD25">
        <v>5000</v>
      </c>
      <c r="AF25">
        <v>1032700.2</v>
      </c>
      <c r="AG25">
        <v>175402.88</v>
      </c>
      <c r="AH25">
        <v>10867.99</v>
      </c>
      <c r="AI25" s="242">
        <f t="shared" si="7"/>
        <v>530626.55999999994</v>
      </c>
      <c r="AJ25" s="249">
        <f t="shared" si="8"/>
        <v>107</v>
      </c>
      <c r="AK25" s="244">
        <f t="shared" si="9"/>
        <v>530519.55999999994</v>
      </c>
      <c r="AL25" s="250">
        <f t="shared" si="10"/>
        <v>3606268.92</v>
      </c>
      <c r="AM25" s="251">
        <f t="shared" si="11"/>
        <v>2990800.04</v>
      </c>
      <c r="AN25" s="244">
        <f t="shared" si="6"/>
        <v>615468.87999999989</v>
      </c>
    </row>
    <row r="26" spans="1:40" x14ac:dyDescent="0.25">
      <c r="A26" s="240" t="s">
        <v>165</v>
      </c>
      <c r="B26" s="240" t="s">
        <v>195</v>
      </c>
      <c r="C26" s="240">
        <v>3665</v>
      </c>
      <c r="D26" s="240" t="s">
        <v>200</v>
      </c>
      <c r="E26" t="s">
        <v>200</v>
      </c>
      <c r="F26" s="297">
        <v>353421.91</v>
      </c>
      <c r="G26" s="297">
        <v>1946984.5</v>
      </c>
      <c r="H26" s="297">
        <v>132382.71</v>
      </c>
      <c r="J26">
        <v>336079.96</v>
      </c>
      <c r="K26">
        <v>2207374.77</v>
      </c>
      <c r="Q26" s="297">
        <v>232636</v>
      </c>
      <c r="R26" s="297">
        <v>50008.58</v>
      </c>
      <c r="S26">
        <v>-47100</v>
      </c>
      <c r="U26">
        <v>2356065.7799999998</v>
      </c>
      <c r="V26">
        <v>1839928.23</v>
      </c>
      <c r="X26" s="297">
        <v>1470587.54</v>
      </c>
      <c r="AA26" s="297">
        <v>992880</v>
      </c>
      <c r="AB26" s="297">
        <v>110400</v>
      </c>
      <c r="AC26">
        <v>1328281</v>
      </c>
      <c r="AF26">
        <v>440106.36</v>
      </c>
      <c r="AG26">
        <v>12499.92</v>
      </c>
      <c r="AI26" s="242">
        <f t="shared" si="7"/>
        <v>2432789.12</v>
      </c>
      <c r="AJ26" s="249">
        <f t="shared" si="8"/>
        <v>282644.58</v>
      </c>
      <c r="AK26" s="244">
        <f t="shared" si="9"/>
        <v>2150144.54</v>
      </c>
      <c r="AL26" s="250">
        <f t="shared" si="10"/>
        <v>2573867.54</v>
      </c>
      <c r="AM26" s="251">
        <f t="shared" si="11"/>
        <v>1780887.2799999998</v>
      </c>
      <c r="AN26" s="244">
        <f t="shared" si="6"/>
        <v>792980.26000000024</v>
      </c>
    </row>
    <row r="27" spans="1:40" x14ac:dyDescent="0.25">
      <c r="A27" s="240" t="s">
        <v>165</v>
      </c>
      <c r="B27" s="240" t="s">
        <v>195</v>
      </c>
      <c r="C27" s="240">
        <v>4355</v>
      </c>
      <c r="D27" s="240" t="s">
        <v>201</v>
      </c>
      <c r="E27" t="s">
        <v>201</v>
      </c>
      <c r="F27" s="297">
        <v>194511.59</v>
      </c>
      <c r="G27" s="297">
        <v>0</v>
      </c>
      <c r="H27" s="297">
        <v>4761.99</v>
      </c>
      <c r="J27">
        <v>2066952.35</v>
      </c>
      <c r="K27">
        <v>711712.45</v>
      </c>
      <c r="R27" s="297">
        <v>1232</v>
      </c>
      <c r="U27">
        <v>-216749.42</v>
      </c>
      <c r="V27">
        <v>3263098.4</v>
      </c>
      <c r="W27" s="297">
        <v>294</v>
      </c>
      <c r="X27" s="297">
        <v>60528</v>
      </c>
      <c r="AA27" s="297">
        <v>120010</v>
      </c>
      <c r="AC27">
        <v>170270</v>
      </c>
      <c r="AF27">
        <v>62221</v>
      </c>
      <c r="AG27">
        <v>17983.599999999999</v>
      </c>
      <c r="AI27" s="242">
        <f t="shared" si="7"/>
        <v>199273.58</v>
      </c>
      <c r="AJ27" s="249">
        <f t="shared" si="8"/>
        <v>1232</v>
      </c>
      <c r="AK27" s="244">
        <f t="shared" si="9"/>
        <v>198041.58</v>
      </c>
      <c r="AL27" s="250">
        <f t="shared" si="10"/>
        <v>180832</v>
      </c>
      <c r="AM27" s="251">
        <f t="shared" si="11"/>
        <v>250474.6</v>
      </c>
      <c r="AN27" s="244">
        <f t="shared" si="6"/>
        <v>-69642.600000000006</v>
      </c>
    </row>
    <row r="28" spans="1:40" x14ac:dyDescent="0.25">
      <c r="A28" s="240" t="s">
        <v>165</v>
      </c>
      <c r="B28" s="240" t="s">
        <v>195</v>
      </c>
      <c r="C28" s="240">
        <v>2703</v>
      </c>
      <c r="D28" s="240" t="s">
        <v>202</v>
      </c>
      <c r="E28" t="s">
        <v>202</v>
      </c>
      <c r="F28" s="297">
        <v>238734.19</v>
      </c>
      <c r="G28" s="297">
        <v>0</v>
      </c>
      <c r="H28" s="297">
        <v>20896.68</v>
      </c>
      <c r="J28">
        <v>1942878.16</v>
      </c>
      <c r="K28">
        <v>190162.08</v>
      </c>
      <c r="R28" s="297">
        <v>13109</v>
      </c>
      <c r="U28">
        <v>-567793.26</v>
      </c>
      <c r="V28">
        <v>3122820.6</v>
      </c>
      <c r="X28" s="297">
        <v>1114437.6000000001</v>
      </c>
      <c r="AA28" s="297">
        <v>588960</v>
      </c>
      <c r="AC28">
        <v>977378</v>
      </c>
      <c r="AF28">
        <v>519738.47</v>
      </c>
      <c r="AG28">
        <v>235296.36</v>
      </c>
      <c r="AI28" s="242">
        <f t="shared" si="7"/>
        <v>259630.87</v>
      </c>
      <c r="AJ28" s="249">
        <f t="shared" si="8"/>
        <v>13109</v>
      </c>
      <c r="AK28" s="244">
        <f t="shared" si="9"/>
        <v>246521.87</v>
      </c>
      <c r="AL28" s="250">
        <f t="shared" si="10"/>
        <v>1703397.6</v>
      </c>
      <c r="AM28" s="251">
        <f t="shared" si="11"/>
        <v>1732412.83</v>
      </c>
      <c r="AN28" s="244">
        <f t="shared" si="6"/>
        <v>-29015.229999999981</v>
      </c>
    </row>
    <row r="29" spans="1:40" x14ac:dyDescent="0.25">
      <c r="A29" s="240" t="s">
        <v>165</v>
      </c>
      <c r="B29" s="240" t="s">
        <v>195</v>
      </c>
      <c r="C29" s="240">
        <v>3283</v>
      </c>
      <c r="D29" s="240" t="s">
        <v>203</v>
      </c>
      <c r="E29" t="s">
        <v>203</v>
      </c>
      <c r="F29" s="297">
        <v>504101.69</v>
      </c>
      <c r="G29" s="297">
        <v>0</v>
      </c>
      <c r="H29" s="297">
        <v>76620.009999999995</v>
      </c>
      <c r="J29">
        <v>1051216.8</v>
      </c>
      <c r="K29">
        <v>960798.04</v>
      </c>
      <c r="Q29" s="297">
        <v>268675</v>
      </c>
      <c r="R29" s="297">
        <v>4986</v>
      </c>
      <c r="U29">
        <v>2155793.19</v>
      </c>
      <c r="X29" s="297">
        <v>1412865.46</v>
      </c>
      <c r="Z29" s="297">
        <v>668.43</v>
      </c>
      <c r="AA29" s="297">
        <v>400190</v>
      </c>
      <c r="AB29" s="297">
        <v>12000</v>
      </c>
      <c r="AC29">
        <v>843231</v>
      </c>
      <c r="AE29">
        <v>1048</v>
      </c>
      <c r="AF29">
        <v>584048.38</v>
      </c>
      <c r="AG29">
        <v>74914.16</v>
      </c>
      <c r="AI29" s="242">
        <f t="shared" si="7"/>
        <v>580721.69999999995</v>
      </c>
      <c r="AJ29" s="249">
        <f t="shared" si="8"/>
        <v>273661</v>
      </c>
      <c r="AK29" s="244">
        <f t="shared" si="9"/>
        <v>307060.69999999995</v>
      </c>
      <c r="AL29" s="250">
        <f t="shared" si="10"/>
        <v>1825723.89</v>
      </c>
      <c r="AM29" s="251">
        <f t="shared" si="11"/>
        <v>1503241.5399999998</v>
      </c>
      <c r="AN29" s="244">
        <f t="shared" si="6"/>
        <v>322482.35000000009</v>
      </c>
    </row>
    <row r="30" spans="1:40" x14ac:dyDescent="0.25">
      <c r="A30" s="240" t="s">
        <v>165</v>
      </c>
      <c r="B30" s="240" t="s">
        <v>195</v>
      </c>
      <c r="C30" s="240">
        <v>1804</v>
      </c>
      <c r="D30" s="240" t="s">
        <v>204</v>
      </c>
      <c r="E30" t="s">
        <v>204</v>
      </c>
      <c r="F30" s="297">
        <v>872374.79</v>
      </c>
      <c r="G30" s="297">
        <v>62586</v>
      </c>
      <c r="H30" s="297">
        <v>94116.29</v>
      </c>
      <c r="J30">
        <v>802271.71</v>
      </c>
      <c r="K30">
        <v>1019187.03</v>
      </c>
      <c r="Q30" s="297">
        <v>231674</v>
      </c>
      <c r="R30" s="297">
        <v>-1663</v>
      </c>
      <c r="T30">
        <v>-210876.62</v>
      </c>
      <c r="U30">
        <v>2709594.88</v>
      </c>
      <c r="X30" s="297">
        <v>1046447.29</v>
      </c>
      <c r="Z30" s="297">
        <v>49.35</v>
      </c>
      <c r="AA30" s="297">
        <v>584640</v>
      </c>
      <c r="AC30">
        <v>824803</v>
      </c>
      <c r="AF30">
        <v>348137.1</v>
      </c>
      <c r="AG30">
        <v>185189.98</v>
      </c>
      <c r="AI30" s="242">
        <f t="shared" si="7"/>
        <v>1029077.0800000001</v>
      </c>
      <c r="AJ30" s="249">
        <f t="shared" si="8"/>
        <v>230011</v>
      </c>
      <c r="AK30" s="244">
        <f t="shared" si="9"/>
        <v>799066.08000000007</v>
      </c>
      <c r="AL30" s="250">
        <f t="shared" si="10"/>
        <v>1631136.6400000001</v>
      </c>
      <c r="AM30" s="251">
        <f t="shared" si="11"/>
        <v>1358130.08</v>
      </c>
      <c r="AN30" s="244">
        <f t="shared" si="6"/>
        <v>273006.56000000006</v>
      </c>
    </row>
    <row r="31" spans="1:40" x14ac:dyDescent="0.25">
      <c r="A31" s="240" t="s">
        <v>165</v>
      </c>
      <c r="B31" s="240" t="s">
        <v>195</v>
      </c>
      <c r="C31" s="240">
        <v>2904</v>
      </c>
      <c r="D31" s="240" t="s">
        <v>205</v>
      </c>
      <c r="E31" t="s">
        <v>205</v>
      </c>
      <c r="F31" s="297">
        <v>556465.5</v>
      </c>
      <c r="G31" s="297">
        <v>0</v>
      </c>
      <c r="H31" s="297">
        <v>1288.8399999999999</v>
      </c>
      <c r="I31" s="297">
        <v>21469</v>
      </c>
      <c r="J31">
        <v>50105</v>
      </c>
      <c r="K31">
        <v>536390.27</v>
      </c>
      <c r="R31" s="297">
        <v>20000</v>
      </c>
      <c r="S31">
        <v>551</v>
      </c>
      <c r="T31">
        <v>-2190280.75</v>
      </c>
      <c r="U31">
        <v>41156.1</v>
      </c>
      <c r="V31">
        <v>3095144.84</v>
      </c>
      <c r="X31" s="297">
        <v>1054378.78</v>
      </c>
      <c r="Y31" s="297">
        <v>275111</v>
      </c>
      <c r="Z31" s="297">
        <v>483.52</v>
      </c>
      <c r="AA31" s="297">
        <v>1376510</v>
      </c>
      <c r="AB31" s="297">
        <v>44149</v>
      </c>
      <c r="AC31">
        <v>1642693</v>
      </c>
      <c r="AF31">
        <v>529554.88</v>
      </c>
      <c r="AG31">
        <v>186017</v>
      </c>
      <c r="AI31" s="242">
        <f t="shared" si="7"/>
        <v>579223.34</v>
      </c>
      <c r="AJ31" s="249">
        <f t="shared" si="8"/>
        <v>20000</v>
      </c>
      <c r="AK31" s="244">
        <f t="shared" si="9"/>
        <v>559223.34</v>
      </c>
      <c r="AL31" s="250">
        <f t="shared" si="10"/>
        <v>2750632.3</v>
      </c>
      <c r="AM31" s="251">
        <f t="shared" si="11"/>
        <v>2358264.88</v>
      </c>
      <c r="AN31" s="244">
        <f t="shared" si="6"/>
        <v>392367.41999999993</v>
      </c>
    </row>
    <row r="32" spans="1:40" x14ac:dyDescent="0.25">
      <c r="A32" s="240" t="s">
        <v>165</v>
      </c>
      <c r="B32" s="240" t="s">
        <v>195</v>
      </c>
      <c r="C32" s="240">
        <v>6953</v>
      </c>
      <c r="D32" s="240" t="s">
        <v>206</v>
      </c>
      <c r="E32" t="s">
        <v>206</v>
      </c>
      <c r="F32" s="297">
        <v>328118.09999999998</v>
      </c>
      <c r="G32" s="297">
        <v>0</v>
      </c>
      <c r="H32" s="297">
        <v>10715</v>
      </c>
      <c r="J32">
        <v>776216.33</v>
      </c>
      <c r="K32">
        <v>2742363.37</v>
      </c>
      <c r="R32" s="297">
        <v>6194</v>
      </c>
      <c r="U32">
        <v>3943255.19</v>
      </c>
      <c r="X32" s="297">
        <v>1382950.42</v>
      </c>
      <c r="AA32" s="297">
        <v>1363267</v>
      </c>
      <c r="AC32">
        <v>1807229</v>
      </c>
      <c r="AF32">
        <v>615815.04</v>
      </c>
      <c r="AG32">
        <v>341629.77</v>
      </c>
      <c r="AI32" s="242">
        <f t="shared" si="7"/>
        <v>338833.1</v>
      </c>
      <c r="AJ32" s="249">
        <f t="shared" si="8"/>
        <v>6194</v>
      </c>
      <c r="AK32" s="244">
        <f t="shared" si="9"/>
        <v>332639.09999999998</v>
      </c>
      <c r="AL32" s="250">
        <f t="shared" si="10"/>
        <v>2746217.42</v>
      </c>
      <c r="AM32" s="251">
        <f t="shared" si="11"/>
        <v>2764673.81</v>
      </c>
      <c r="AN32" s="244">
        <f t="shared" si="6"/>
        <v>-18456.39000000013</v>
      </c>
    </row>
    <row r="33" spans="1:40" x14ac:dyDescent="0.25">
      <c r="A33" s="240" t="s">
        <v>165</v>
      </c>
      <c r="B33" s="240" t="s">
        <v>195</v>
      </c>
      <c r="C33" s="240">
        <v>5358</v>
      </c>
      <c r="D33" s="240" t="s">
        <v>207</v>
      </c>
      <c r="E33" t="s">
        <v>207</v>
      </c>
      <c r="F33" s="297">
        <v>380661.62</v>
      </c>
      <c r="G33" s="297">
        <v>15000</v>
      </c>
      <c r="H33" s="297">
        <v>17669.34</v>
      </c>
      <c r="J33">
        <v>1252036.54</v>
      </c>
      <c r="K33">
        <v>24174</v>
      </c>
      <c r="R33" s="297">
        <v>4961</v>
      </c>
      <c r="U33">
        <v>-40536.97</v>
      </c>
      <c r="V33">
        <v>1455376.69</v>
      </c>
      <c r="X33" s="297">
        <v>1088321.98</v>
      </c>
      <c r="Z33" s="297">
        <v>198.66</v>
      </c>
      <c r="AC33">
        <v>399870</v>
      </c>
      <c r="AF33">
        <v>235500</v>
      </c>
      <c r="AG33">
        <v>64459.86</v>
      </c>
      <c r="AI33" s="242">
        <f t="shared" si="7"/>
        <v>413330.96</v>
      </c>
      <c r="AJ33" s="249">
        <f t="shared" si="8"/>
        <v>4961</v>
      </c>
      <c r="AK33" s="244">
        <f t="shared" si="9"/>
        <v>408369.96</v>
      </c>
      <c r="AL33" s="250">
        <f t="shared" si="10"/>
        <v>1088520.6399999999</v>
      </c>
      <c r="AM33" s="251">
        <f t="shared" si="11"/>
        <v>699829.86</v>
      </c>
      <c r="AN33" s="244">
        <f t="shared" si="6"/>
        <v>388690.77999999991</v>
      </c>
    </row>
    <row r="34" spans="1:40" x14ac:dyDescent="0.25">
      <c r="A34" s="240" t="s">
        <v>165</v>
      </c>
      <c r="B34" s="240" t="s">
        <v>195</v>
      </c>
      <c r="C34" s="240">
        <v>1450</v>
      </c>
      <c r="D34" s="240" t="s">
        <v>208</v>
      </c>
      <c r="E34" t="s">
        <v>208</v>
      </c>
      <c r="F34" s="297">
        <v>666754.86</v>
      </c>
      <c r="G34" s="297">
        <v>75290.52</v>
      </c>
      <c r="H34" s="297">
        <v>127792.24</v>
      </c>
      <c r="J34">
        <v>644375.87</v>
      </c>
      <c r="K34">
        <v>246640.68</v>
      </c>
      <c r="R34" s="297">
        <v>-2517</v>
      </c>
      <c r="U34">
        <v>293859.27</v>
      </c>
      <c r="V34">
        <v>1829621.52</v>
      </c>
      <c r="X34" s="297">
        <v>1587210.34</v>
      </c>
      <c r="Z34" s="297">
        <v>531.4</v>
      </c>
      <c r="AC34">
        <v>540091</v>
      </c>
      <c r="AF34">
        <v>739069.85</v>
      </c>
      <c r="AG34">
        <v>181770.51</v>
      </c>
      <c r="AI34" s="242">
        <f t="shared" si="7"/>
        <v>869837.62</v>
      </c>
      <c r="AJ34" s="249">
        <f t="shared" si="8"/>
        <v>-2517</v>
      </c>
      <c r="AK34" s="244">
        <f t="shared" si="9"/>
        <v>872354.62</v>
      </c>
      <c r="AL34" s="250">
        <f t="shared" si="10"/>
        <v>1587741.74</v>
      </c>
      <c r="AM34" s="251">
        <f t="shared" si="11"/>
        <v>1460931.36</v>
      </c>
      <c r="AN34" s="244">
        <f t="shared" si="6"/>
        <v>126810.37999999989</v>
      </c>
    </row>
    <row r="35" spans="1:40" x14ac:dyDescent="0.25">
      <c r="A35" s="240" t="s">
        <v>165</v>
      </c>
      <c r="B35" s="240" t="s">
        <v>195</v>
      </c>
      <c r="C35" s="240">
        <v>1590</v>
      </c>
      <c r="D35" s="240" t="s">
        <v>209</v>
      </c>
      <c r="E35" t="s">
        <v>209</v>
      </c>
      <c r="F35" s="297">
        <v>382663.28</v>
      </c>
      <c r="G35" s="297">
        <v>21120</v>
      </c>
      <c r="H35" s="297">
        <v>73210.52</v>
      </c>
      <c r="J35">
        <v>343134.71</v>
      </c>
      <c r="K35">
        <v>138477.1</v>
      </c>
      <c r="L35">
        <v>1</v>
      </c>
      <c r="Q35" s="297">
        <v>349174</v>
      </c>
      <c r="R35" s="297">
        <v>-4769</v>
      </c>
      <c r="U35">
        <v>-1995822.78</v>
      </c>
      <c r="V35">
        <v>2563303.2200000002</v>
      </c>
      <c r="X35" s="297">
        <v>1384188.61</v>
      </c>
      <c r="AA35" s="297">
        <v>58890</v>
      </c>
      <c r="AC35">
        <v>810309</v>
      </c>
      <c r="AF35">
        <v>277991.40999999997</v>
      </c>
      <c r="AG35">
        <v>104182.03</v>
      </c>
      <c r="AI35" s="242">
        <f t="shared" si="7"/>
        <v>476993.80000000005</v>
      </c>
      <c r="AJ35" s="249">
        <f t="shared" si="8"/>
        <v>344405</v>
      </c>
      <c r="AK35" s="244">
        <f t="shared" si="9"/>
        <v>132588.80000000005</v>
      </c>
      <c r="AL35" s="250">
        <f t="shared" si="10"/>
        <v>1443078.61</v>
      </c>
      <c r="AM35" s="251">
        <f t="shared" si="11"/>
        <v>1192482.44</v>
      </c>
      <c r="AN35" s="244">
        <f t="shared" si="6"/>
        <v>250596.17000000016</v>
      </c>
    </row>
    <row r="36" spans="1:40" x14ac:dyDescent="0.25">
      <c r="A36" s="240" t="s">
        <v>168</v>
      </c>
      <c r="B36" s="240" t="s">
        <v>211</v>
      </c>
      <c r="C36" s="240">
        <v>6255</v>
      </c>
      <c r="D36" s="240" t="s">
        <v>213</v>
      </c>
      <c r="E36" t="s">
        <v>213</v>
      </c>
      <c r="F36" s="297">
        <v>1435262.33</v>
      </c>
      <c r="G36" s="297">
        <v>23928</v>
      </c>
      <c r="H36" s="297">
        <v>33191.65</v>
      </c>
      <c r="J36">
        <v>465227.12</v>
      </c>
      <c r="K36">
        <v>92688.33</v>
      </c>
      <c r="M36" s="297">
        <v>6720</v>
      </c>
      <c r="Q36" s="297">
        <v>525496</v>
      </c>
      <c r="R36" s="297">
        <v>445.63</v>
      </c>
      <c r="U36">
        <v>-2756755.41</v>
      </c>
      <c r="V36">
        <v>3551030.77</v>
      </c>
      <c r="X36" s="297">
        <v>1826546.19</v>
      </c>
      <c r="Z36" s="297">
        <v>1106.51</v>
      </c>
      <c r="AA36" s="297">
        <v>1754734.14</v>
      </c>
      <c r="AB36" s="297">
        <v>31880</v>
      </c>
      <c r="AC36">
        <v>2190626.14</v>
      </c>
      <c r="AD36">
        <v>5000</v>
      </c>
      <c r="AF36">
        <v>453195.59</v>
      </c>
      <c r="AG36">
        <v>118974.67</v>
      </c>
      <c r="AH36">
        <v>20000</v>
      </c>
      <c r="AI36" s="242">
        <f t="shared" si="7"/>
        <v>1492381.98</v>
      </c>
      <c r="AJ36" s="249">
        <f t="shared" si="8"/>
        <v>532661.63</v>
      </c>
      <c r="AK36" s="244">
        <f t="shared" si="9"/>
        <v>959720.35</v>
      </c>
      <c r="AL36" s="250">
        <f t="shared" si="10"/>
        <v>3614266.84</v>
      </c>
      <c r="AM36" s="251">
        <f t="shared" si="11"/>
        <v>2787796.4</v>
      </c>
      <c r="AN36" s="244">
        <f t="shared" si="6"/>
        <v>826470.44</v>
      </c>
    </row>
    <row r="37" spans="1:40" x14ac:dyDescent="0.25">
      <c r="A37" s="240" t="s">
        <v>168</v>
      </c>
      <c r="B37" s="240" t="s">
        <v>211</v>
      </c>
      <c r="C37" s="240">
        <v>4295</v>
      </c>
      <c r="D37" s="240" t="s">
        <v>214</v>
      </c>
      <c r="E37" t="s">
        <v>214</v>
      </c>
      <c r="F37" s="297">
        <v>347028.92</v>
      </c>
      <c r="G37" s="297">
        <v>64193.38</v>
      </c>
      <c r="H37" s="297">
        <v>59692.3</v>
      </c>
      <c r="J37">
        <v>234652</v>
      </c>
      <c r="K37">
        <v>145797.20000000001</v>
      </c>
      <c r="M37" s="297">
        <v>27400</v>
      </c>
      <c r="Q37" s="297">
        <v>37200</v>
      </c>
      <c r="R37" s="297">
        <v>2719.23</v>
      </c>
      <c r="U37">
        <v>-719783.87</v>
      </c>
      <c r="V37">
        <v>1997207.95</v>
      </c>
      <c r="X37" s="297">
        <v>1107200.21</v>
      </c>
      <c r="Z37" s="297">
        <v>1048.05</v>
      </c>
      <c r="AA37" s="297">
        <v>729351</v>
      </c>
      <c r="AC37">
        <v>1180390</v>
      </c>
      <c r="AF37">
        <v>1002500.82</v>
      </c>
      <c r="AG37">
        <v>58988.3</v>
      </c>
      <c r="AI37" s="242">
        <f t="shared" si="7"/>
        <v>470914.6</v>
      </c>
      <c r="AJ37" s="249">
        <f t="shared" si="8"/>
        <v>67319.23</v>
      </c>
      <c r="AK37" s="244">
        <f t="shared" si="9"/>
        <v>403595.37</v>
      </c>
      <c r="AL37" s="250">
        <f t="shared" si="10"/>
        <v>1837599.26</v>
      </c>
      <c r="AM37" s="251">
        <f t="shared" si="11"/>
        <v>2241879.1199999996</v>
      </c>
      <c r="AN37" s="244">
        <f t="shared" si="6"/>
        <v>-404279.85999999964</v>
      </c>
    </row>
    <row r="38" spans="1:40" x14ac:dyDescent="0.25">
      <c r="A38" s="240" t="s">
        <v>168</v>
      </c>
      <c r="B38" s="240" t="s">
        <v>211</v>
      </c>
      <c r="C38" s="240">
        <v>5791</v>
      </c>
      <c r="D38" s="240" t="s">
        <v>215</v>
      </c>
      <c r="E38" t="s">
        <v>215</v>
      </c>
      <c r="F38" s="297">
        <v>316829.09000000003</v>
      </c>
      <c r="G38" s="297">
        <v>9535.7999999999993</v>
      </c>
      <c r="H38" s="297">
        <v>64348.57</v>
      </c>
      <c r="J38">
        <v>142428.5</v>
      </c>
      <c r="K38">
        <v>92598.78</v>
      </c>
      <c r="M38" s="297">
        <v>118300</v>
      </c>
      <c r="Q38" s="297">
        <v>312892.07</v>
      </c>
      <c r="R38" s="297">
        <v>14268.89</v>
      </c>
      <c r="U38">
        <v>-2481032.38</v>
      </c>
      <c r="V38">
        <v>2854572.07</v>
      </c>
      <c r="X38" s="297">
        <v>1342362.92</v>
      </c>
      <c r="Y38" s="297">
        <v>2617767.9300000002</v>
      </c>
      <c r="Z38" s="297">
        <v>311</v>
      </c>
      <c r="AA38" s="297">
        <v>969475.5</v>
      </c>
      <c r="AC38">
        <v>1266865.54</v>
      </c>
      <c r="AD38">
        <v>3648</v>
      </c>
      <c r="AE38">
        <v>3296</v>
      </c>
      <c r="AF38">
        <v>3676512.94</v>
      </c>
      <c r="AG38">
        <v>40415.629999999997</v>
      </c>
      <c r="AH38">
        <v>20000</v>
      </c>
      <c r="AI38" s="242">
        <f t="shared" si="7"/>
        <v>390713.46</v>
      </c>
      <c r="AJ38" s="249">
        <f t="shared" si="8"/>
        <v>445460.96</v>
      </c>
      <c r="AK38" s="244">
        <f t="shared" si="9"/>
        <v>-54747.5</v>
      </c>
      <c r="AL38" s="250">
        <f t="shared" si="10"/>
        <v>4929917.3499999996</v>
      </c>
      <c r="AM38" s="251">
        <f t="shared" si="11"/>
        <v>5010738.1100000003</v>
      </c>
      <c r="AN38" s="244">
        <f t="shared" si="6"/>
        <v>-80820.760000000708</v>
      </c>
    </row>
    <row r="39" spans="1:40" x14ac:dyDescent="0.25">
      <c r="A39" s="240" t="s">
        <v>168</v>
      </c>
      <c r="B39" s="240" t="s">
        <v>211</v>
      </c>
      <c r="C39" s="240">
        <v>2483</v>
      </c>
      <c r="D39" s="240" t="s">
        <v>216</v>
      </c>
      <c r="E39" t="s">
        <v>216</v>
      </c>
      <c r="F39" s="297">
        <v>547840.21</v>
      </c>
      <c r="G39" s="297">
        <v>34821.25</v>
      </c>
      <c r="H39" s="297">
        <v>21834.01</v>
      </c>
      <c r="J39">
        <v>330424.95</v>
      </c>
      <c r="K39">
        <v>122183.12</v>
      </c>
      <c r="M39" s="297">
        <v>5200</v>
      </c>
      <c r="R39" s="297">
        <v>94</v>
      </c>
      <c r="U39">
        <v>-399490.11</v>
      </c>
      <c r="V39">
        <v>1440362.48</v>
      </c>
      <c r="X39" s="297">
        <v>919928</v>
      </c>
      <c r="Z39" s="297">
        <v>587.30999999999995</v>
      </c>
      <c r="AC39">
        <v>199796</v>
      </c>
      <c r="AD39">
        <v>12781</v>
      </c>
      <c r="AF39">
        <v>423008.78</v>
      </c>
      <c r="AG39">
        <v>171018.36</v>
      </c>
      <c r="AI39" s="242">
        <f t="shared" si="7"/>
        <v>604495.47</v>
      </c>
      <c r="AJ39" s="249">
        <f t="shared" si="8"/>
        <v>5294</v>
      </c>
      <c r="AK39" s="244">
        <f t="shared" si="9"/>
        <v>599201.47</v>
      </c>
      <c r="AL39" s="250">
        <f t="shared" si="10"/>
        <v>920515.31</v>
      </c>
      <c r="AM39" s="251">
        <f t="shared" si="11"/>
        <v>806604.14</v>
      </c>
      <c r="AN39" s="244">
        <f t="shared" si="6"/>
        <v>113911.17000000004</v>
      </c>
    </row>
    <row r="40" spans="1:40" x14ac:dyDescent="0.25">
      <c r="A40" s="240" t="s">
        <v>168</v>
      </c>
      <c r="B40" s="240" t="s">
        <v>211</v>
      </c>
      <c r="C40" s="240">
        <v>2151</v>
      </c>
      <c r="D40" s="240" t="s">
        <v>217</v>
      </c>
      <c r="E40" t="s">
        <v>217</v>
      </c>
      <c r="F40" s="297">
        <v>532479.01</v>
      </c>
      <c r="G40" s="297">
        <v>36610.31</v>
      </c>
      <c r="H40" s="297">
        <v>15817.2</v>
      </c>
      <c r="J40">
        <v>2451047.77</v>
      </c>
      <c r="K40">
        <v>293903.43</v>
      </c>
      <c r="M40" s="297">
        <v>0</v>
      </c>
      <c r="Q40" s="297">
        <v>203814.9</v>
      </c>
      <c r="R40" s="297">
        <v>1564</v>
      </c>
      <c r="U40">
        <v>2689157.8</v>
      </c>
      <c r="V40">
        <v>455164.99</v>
      </c>
      <c r="X40" s="297">
        <v>746076.01</v>
      </c>
      <c r="Y40" s="297">
        <v>28500</v>
      </c>
      <c r="Z40" s="297">
        <v>549.62</v>
      </c>
      <c r="AA40" s="297">
        <v>1229960.6000000001</v>
      </c>
      <c r="AC40">
        <v>1413701.6</v>
      </c>
      <c r="AD40">
        <v>3956</v>
      </c>
      <c r="AF40">
        <v>464508.24</v>
      </c>
      <c r="AG40">
        <v>238789.36</v>
      </c>
      <c r="AI40" s="242">
        <f t="shared" si="7"/>
        <v>584906.52</v>
      </c>
      <c r="AJ40" s="249">
        <f t="shared" si="8"/>
        <v>205378.9</v>
      </c>
      <c r="AK40" s="244">
        <f t="shared" si="9"/>
        <v>379527.62</v>
      </c>
      <c r="AL40" s="250">
        <f t="shared" si="10"/>
        <v>2005086.23</v>
      </c>
      <c r="AM40" s="251">
        <f t="shared" si="11"/>
        <v>2120955.2000000002</v>
      </c>
      <c r="AN40" s="244">
        <f t="shared" si="6"/>
        <v>-115868.9700000002</v>
      </c>
    </row>
    <row r="41" spans="1:40" x14ac:dyDescent="0.25">
      <c r="A41" s="240" t="s">
        <v>168</v>
      </c>
      <c r="B41" s="240" t="s">
        <v>211</v>
      </c>
      <c r="C41" s="240">
        <v>2636</v>
      </c>
      <c r="D41" s="240" t="s">
        <v>218</v>
      </c>
      <c r="E41" t="s">
        <v>218</v>
      </c>
      <c r="F41" s="297">
        <v>341429.45</v>
      </c>
      <c r="G41" s="297">
        <v>4779.3</v>
      </c>
      <c r="H41" s="297">
        <v>136362.01</v>
      </c>
      <c r="J41">
        <v>186605.52</v>
      </c>
      <c r="K41">
        <v>393314.63</v>
      </c>
      <c r="R41" s="297">
        <v>9493.15</v>
      </c>
      <c r="U41">
        <v>-966153.17</v>
      </c>
      <c r="V41">
        <v>1976836.89</v>
      </c>
      <c r="X41" s="297">
        <v>913914.84</v>
      </c>
      <c r="Z41" s="297">
        <v>500.53</v>
      </c>
      <c r="AA41" s="297">
        <v>884129</v>
      </c>
      <c r="AC41">
        <v>984712</v>
      </c>
      <c r="AD41">
        <v>19403</v>
      </c>
      <c r="AF41">
        <v>653959.43999999994</v>
      </c>
      <c r="AG41">
        <v>99981.89</v>
      </c>
      <c r="AI41" s="242">
        <f t="shared" si="7"/>
        <v>482570.76</v>
      </c>
      <c r="AJ41" s="249">
        <f t="shared" si="8"/>
        <v>9493.15</v>
      </c>
      <c r="AK41" s="244">
        <f t="shared" si="9"/>
        <v>473077.61</v>
      </c>
      <c r="AL41" s="250">
        <f t="shared" si="10"/>
        <v>1798544.37</v>
      </c>
      <c r="AM41" s="251">
        <f t="shared" si="11"/>
        <v>1758056.3299999998</v>
      </c>
      <c r="AN41" s="244">
        <f t="shared" si="6"/>
        <v>40488.04000000027</v>
      </c>
    </row>
    <row r="42" spans="1:40" x14ac:dyDescent="0.25">
      <c r="A42" s="240" t="s">
        <v>168</v>
      </c>
      <c r="B42" s="240" t="s">
        <v>211</v>
      </c>
      <c r="C42" s="240">
        <v>4545</v>
      </c>
      <c r="D42" s="240" t="s">
        <v>219</v>
      </c>
      <c r="E42" t="s">
        <v>219</v>
      </c>
      <c r="F42" s="297">
        <v>1024222.53</v>
      </c>
      <c r="G42" s="297">
        <v>64156.78</v>
      </c>
      <c r="H42" s="297">
        <v>50641.36</v>
      </c>
      <c r="J42">
        <v>269290.83</v>
      </c>
      <c r="K42">
        <v>234220.64</v>
      </c>
      <c r="M42" s="297">
        <v>4000</v>
      </c>
      <c r="Q42" s="297">
        <v>163837.4</v>
      </c>
      <c r="R42" s="297">
        <v>797.29</v>
      </c>
      <c r="U42">
        <v>-657163.15</v>
      </c>
      <c r="V42">
        <v>1732965.71</v>
      </c>
      <c r="X42" s="297">
        <v>1487811.94</v>
      </c>
      <c r="Y42" s="297">
        <v>62850</v>
      </c>
      <c r="Z42" s="297">
        <v>946.02</v>
      </c>
      <c r="AA42" s="297">
        <v>1018269.98</v>
      </c>
      <c r="AC42">
        <v>1369061.98</v>
      </c>
      <c r="AD42">
        <v>36820</v>
      </c>
      <c r="AF42">
        <v>560929.41</v>
      </c>
      <c r="AG42">
        <v>75591.710000000006</v>
      </c>
      <c r="AI42" s="242">
        <f t="shared" si="7"/>
        <v>1139020.6700000002</v>
      </c>
      <c r="AJ42" s="249">
        <f t="shared" si="8"/>
        <v>168634.69</v>
      </c>
      <c r="AK42" s="244">
        <f t="shared" si="9"/>
        <v>970385.98000000021</v>
      </c>
      <c r="AL42" s="250">
        <f t="shared" si="10"/>
        <v>2569877.94</v>
      </c>
      <c r="AM42" s="251">
        <f t="shared" si="11"/>
        <v>2042403.1</v>
      </c>
      <c r="AN42" s="244">
        <f t="shared" si="6"/>
        <v>527474.83999999985</v>
      </c>
    </row>
    <row r="43" spans="1:40" x14ac:dyDescent="0.25">
      <c r="A43" s="240" t="s">
        <v>168</v>
      </c>
      <c r="B43" s="240" t="s">
        <v>211</v>
      </c>
      <c r="C43" s="240">
        <v>2870</v>
      </c>
      <c r="D43" s="240" t="s">
        <v>220</v>
      </c>
      <c r="E43" t="s">
        <v>220</v>
      </c>
      <c r="F43" s="297">
        <v>417908.04</v>
      </c>
      <c r="G43" s="297">
        <v>47834.23</v>
      </c>
      <c r="H43" s="297">
        <v>285991.73</v>
      </c>
      <c r="J43">
        <v>170261.71</v>
      </c>
      <c r="K43">
        <v>104522.05</v>
      </c>
      <c r="M43" s="297">
        <v>0</v>
      </c>
      <c r="Q43" s="297">
        <v>160047.04000000001</v>
      </c>
      <c r="R43" s="297">
        <v>1484.48</v>
      </c>
      <c r="U43">
        <v>-999664.08</v>
      </c>
      <c r="V43">
        <v>2083523.09</v>
      </c>
      <c r="X43" s="297">
        <v>998180</v>
      </c>
      <c r="Y43" s="297">
        <v>37450</v>
      </c>
      <c r="Z43" s="297">
        <v>581.78</v>
      </c>
      <c r="AA43" s="297">
        <v>550872</v>
      </c>
      <c r="AC43">
        <v>828919</v>
      </c>
      <c r="AD43">
        <v>9719</v>
      </c>
      <c r="AF43">
        <v>627663.49</v>
      </c>
      <c r="AG43">
        <v>248757.43</v>
      </c>
      <c r="AI43" s="242">
        <f t="shared" si="7"/>
        <v>751734</v>
      </c>
      <c r="AJ43" s="249">
        <f t="shared" si="8"/>
        <v>161531.52000000002</v>
      </c>
      <c r="AK43" s="244">
        <f t="shared" si="9"/>
        <v>590202.48</v>
      </c>
      <c r="AL43" s="250">
        <f t="shared" si="10"/>
        <v>1587083.78</v>
      </c>
      <c r="AM43" s="251">
        <f t="shared" si="11"/>
        <v>1715058.92</v>
      </c>
      <c r="AN43" s="244">
        <f t="shared" si="6"/>
        <v>-127975.1399999999</v>
      </c>
    </row>
    <row r="44" spans="1:40" x14ac:dyDescent="0.25">
      <c r="A44" s="240" t="s">
        <v>168</v>
      </c>
      <c r="B44" s="240" t="s">
        <v>211</v>
      </c>
      <c r="C44" s="240">
        <v>3482</v>
      </c>
      <c r="D44" s="240" t="s">
        <v>221</v>
      </c>
      <c r="E44" t="s">
        <v>221</v>
      </c>
      <c r="F44" s="297">
        <v>580227.13</v>
      </c>
      <c r="G44" s="297">
        <v>22703.5</v>
      </c>
      <c r="H44" s="297">
        <v>10684.09</v>
      </c>
      <c r="J44">
        <v>1035015.13</v>
      </c>
      <c r="K44">
        <v>285086.45</v>
      </c>
      <c r="M44" s="297">
        <v>0</v>
      </c>
      <c r="R44" s="297">
        <v>1770.32</v>
      </c>
      <c r="U44">
        <v>1905442.14</v>
      </c>
      <c r="X44" s="297">
        <v>1363556.31</v>
      </c>
      <c r="Z44" s="297">
        <v>621.42999999999995</v>
      </c>
      <c r="AA44" s="297">
        <v>812847</v>
      </c>
      <c r="AC44">
        <v>1309977</v>
      </c>
      <c r="AD44">
        <v>1240</v>
      </c>
      <c r="AE44">
        <v>960</v>
      </c>
      <c r="AF44">
        <v>591145.52</v>
      </c>
      <c r="AG44">
        <v>147763.26999999999</v>
      </c>
      <c r="AI44" s="242">
        <f t="shared" si="7"/>
        <v>613614.72</v>
      </c>
      <c r="AJ44" s="249">
        <f t="shared" si="8"/>
        <v>1770.32</v>
      </c>
      <c r="AK44" s="244">
        <f t="shared" si="9"/>
        <v>611844.4</v>
      </c>
      <c r="AL44" s="250">
        <f t="shared" si="10"/>
        <v>2177024.7400000002</v>
      </c>
      <c r="AM44" s="251">
        <f t="shared" si="11"/>
        <v>2051085.79</v>
      </c>
      <c r="AN44" s="244">
        <f t="shared" si="6"/>
        <v>125938.95000000019</v>
      </c>
    </row>
    <row r="45" spans="1:40" x14ac:dyDescent="0.25">
      <c r="A45" s="240" t="s">
        <v>168</v>
      </c>
      <c r="B45" s="240" t="s">
        <v>211</v>
      </c>
      <c r="C45" s="240">
        <v>4225</v>
      </c>
      <c r="D45" s="240" t="s">
        <v>222</v>
      </c>
      <c r="E45" t="s">
        <v>222</v>
      </c>
      <c r="F45" s="297">
        <v>254785.03</v>
      </c>
      <c r="G45" s="297">
        <v>148604.51</v>
      </c>
      <c r="H45" s="297">
        <v>50901.31</v>
      </c>
      <c r="J45">
        <v>607783.19999999995</v>
      </c>
      <c r="K45">
        <v>209911.84</v>
      </c>
      <c r="M45" s="297">
        <v>8100</v>
      </c>
      <c r="Q45" s="297">
        <v>72000</v>
      </c>
      <c r="R45" s="297">
        <v>5909.42</v>
      </c>
      <c r="U45">
        <v>-423177.52</v>
      </c>
      <c r="V45">
        <v>1500565.11</v>
      </c>
      <c r="X45" s="297">
        <v>1194785.6299999999</v>
      </c>
      <c r="Y45" s="297">
        <v>420850</v>
      </c>
      <c r="Z45" s="297">
        <v>241.3</v>
      </c>
      <c r="AA45" s="297">
        <v>1080165.7</v>
      </c>
      <c r="AC45">
        <v>1416438.7</v>
      </c>
      <c r="AD45">
        <v>28203</v>
      </c>
      <c r="AF45">
        <v>959976.58</v>
      </c>
      <c r="AG45">
        <v>120121.26</v>
      </c>
      <c r="AI45" s="242">
        <f t="shared" si="7"/>
        <v>454290.85000000003</v>
      </c>
      <c r="AJ45" s="249">
        <f t="shared" si="8"/>
        <v>86009.42</v>
      </c>
      <c r="AK45" s="244">
        <f t="shared" si="9"/>
        <v>368281.43000000005</v>
      </c>
      <c r="AL45" s="250">
        <f t="shared" si="10"/>
        <v>2696042.63</v>
      </c>
      <c r="AM45" s="251">
        <f t="shared" si="11"/>
        <v>2524739.5399999996</v>
      </c>
      <c r="AN45" s="244">
        <f t="shared" si="6"/>
        <v>171303.09000000032</v>
      </c>
    </row>
    <row r="46" spans="1:40" x14ac:dyDescent="0.25">
      <c r="A46" s="240" t="s">
        <v>168</v>
      </c>
      <c r="B46" s="240" t="s">
        <v>211</v>
      </c>
      <c r="C46" s="240">
        <v>3058</v>
      </c>
      <c r="D46" s="240" t="s">
        <v>224</v>
      </c>
      <c r="E46" t="s">
        <v>224</v>
      </c>
      <c r="F46" s="297">
        <v>310806.73</v>
      </c>
      <c r="G46" s="297">
        <v>4107.8999999999996</v>
      </c>
      <c r="H46" s="297">
        <v>10666.87</v>
      </c>
      <c r="J46">
        <v>15537</v>
      </c>
      <c r="K46">
        <v>34052.1</v>
      </c>
      <c r="M46" s="297">
        <v>0</v>
      </c>
      <c r="Q46" s="297">
        <v>40416</v>
      </c>
      <c r="R46" s="297">
        <v>1691.01</v>
      </c>
      <c r="U46">
        <v>-2101244.9500000002</v>
      </c>
      <c r="V46">
        <v>2280594.58</v>
      </c>
      <c r="X46" s="297">
        <v>1053677.1499999999</v>
      </c>
      <c r="Z46" s="297">
        <v>299.57</v>
      </c>
      <c r="AA46" s="297">
        <v>1347327.2</v>
      </c>
      <c r="AC46">
        <v>1696347.67</v>
      </c>
      <c r="AD46">
        <v>47592</v>
      </c>
      <c r="AF46">
        <v>383200.7</v>
      </c>
      <c r="AG46">
        <v>20857.59</v>
      </c>
      <c r="AI46" s="242">
        <f t="shared" si="7"/>
        <v>325581.5</v>
      </c>
      <c r="AJ46" s="249">
        <f t="shared" si="8"/>
        <v>42107.01</v>
      </c>
      <c r="AK46" s="244">
        <f t="shared" si="9"/>
        <v>283474.49</v>
      </c>
      <c r="AL46" s="250">
        <f t="shared" si="10"/>
        <v>2401303.92</v>
      </c>
      <c r="AM46" s="251">
        <f t="shared" si="11"/>
        <v>2147997.96</v>
      </c>
      <c r="AN46" s="244">
        <f t="shared" si="6"/>
        <v>253305.95999999996</v>
      </c>
    </row>
    <row r="47" spans="1:40" x14ac:dyDescent="0.25">
      <c r="A47" s="240" t="s">
        <v>170</v>
      </c>
      <c r="B47" s="240" t="s">
        <v>226</v>
      </c>
      <c r="C47" s="240">
        <v>2820</v>
      </c>
      <c r="D47" s="240" t="s">
        <v>228</v>
      </c>
      <c r="E47" t="s">
        <v>228</v>
      </c>
      <c r="F47" s="297">
        <v>133363.48000000001</v>
      </c>
      <c r="G47" s="297">
        <v>59621.25</v>
      </c>
      <c r="H47" s="297">
        <v>108467.18</v>
      </c>
      <c r="J47">
        <v>5745814</v>
      </c>
      <c r="K47">
        <v>1784603.59</v>
      </c>
      <c r="M47" s="297">
        <v>-3578</v>
      </c>
      <c r="R47" s="297">
        <v>376</v>
      </c>
      <c r="T47">
        <v>-1378318.91</v>
      </c>
      <c r="U47">
        <v>7284551.5499999998</v>
      </c>
      <c r="V47">
        <v>2114009</v>
      </c>
      <c r="X47" s="297">
        <v>640271.37</v>
      </c>
      <c r="Y47" s="297">
        <v>94250</v>
      </c>
      <c r="Z47" s="297">
        <v>982.05</v>
      </c>
      <c r="AA47" s="297">
        <v>363519.15</v>
      </c>
      <c r="AC47">
        <v>622689.15</v>
      </c>
      <c r="AF47">
        <v>204755.62</v>
      </c>
      <c r="AG47">
        <v>210698.74</v>
      </c>
      <c r="AI47" s="242">
        <f t="shared" si="7"/>
        <v>301451.91000000003</v>
      </c>
      <c r="AJ47" s="249">
        <f t="shared" si="8"/>
        <v>-3202</v>
      </c>
      <c r="AK47" s="244">
        <f t="shared" si="9"/>
        <v>304653.91000000003</v>
      </c>
      <c r="AL47" s="250">
        <f t="shared" si="10"/>
        <v>1099022.57</v>
      </c>
      <c r="AM47" s="251">
        <f t="shared" si="11"/>
        <v>1038143.51</v>
      </c>
      <c r="AN47" s="244">
        <f t="shared" si="6"/>
        <v>60879.060000000056</v>
      </c>
    </row>
    <row r="48" spans="1:40" x14ac:dyDescent="0.25">
      <c r="A48" s="240" t="s">
        <v>170</v>
      </c>
      <c r="B48" s="240" t="s">
        <v>226</v>
      </c>
      <c r="C48" s="240">
        <v>3895</v>
      </c>
      <c r="D48" s="240" t="s">
        <v>229</v>
      </c>
      <c r="E48" t="s">
        <v>229</v>
      </c>
      <c r="F48" s="297">
        <v>661990.24</v>
      </c>
      <c r="G48" s="297">
        <v>54450.43</v>
      </c>
      <c r="H48" s="297">
        <v>13132.03</v>
      </c>
      <c r="J48">
        <v>3444293.99</v>
      </c>
      <c r="K48">
        <v>191124.34</v>
      </c>
      <c r="M48" s="297">
        <v>0</v>
      </c>
      <c r="Q48" s="297">
        <v>383250</v>
      </c>
      <c r="R48" s="297">
        <v>259.64</v>
      </c>
      <c r="U48">
        <v>2554156</v>
      </c>
      <c r="V48">
        <v>1646714.98</v>
      </c>
      <c r="X48" s="297">
        <v>688101.31</v>
      </c>
      <c r="Z48" s="297">
        <v>763.17</v>
      </c>
      <c r="AA48" s="297">
        <v>798517.83</v>
      </c>
      <c r="AC48">
        <v>1009548.83</v>
      </c>
      <c r="AE48">
        <v>21632</v>
      </c>
      <c r="AF48">
        <v>288634.21999999997</v>
      </c>
      <c r="AG48">
        <v>163578.78</v>
      </c>
      <c r="AH48">
        <v>208040</v>
      </c>
      <c r="AI48" s="242">
        <f t="shared" si="7"/>
        <v>729572.70000000007</v>
      </c>
      <c r="AJ48" s="249">
        <f t="shared" si="8"/>
        <v>383509.64</v>
      </c>
      <c r="AK48" s="244">
        <f t="shared" si="9"/>
        <v>346063.06000000006</v>
      </c>
      <c r="AL48" s="250">
        <f t="shared" si="10"/>
        <v>1487382.31</v>
      </c>
      <c r="AM48" s="251">
        <f t="shared" si="11"/>
        <v>1691433.8299999998</v>
      </c>
      <c r="AN48" s="244">
        <f t="shared" si="6"/>
        <v>-204051.51999999979</v>
      </c>
    </row>
    <row r="49" spans="1:40" x14ac:dyDescent="0.25">
      <c r="A49" s="240" t="s">
        <v>170</v>
      </c>
      <c r="B49" s="240" t="s">
        <v>226</v>
      </c>
      <c r="C49" s="240">
        <v>2041</v>
      </c>
      <c r="D49" s="240" t="s">
        <v>230</v>
      </c>
      <c r="E49" t="s">
        <v>230</v>
      </c>
      <c r="F49" s="297">
        <v>1214151.02</v>
      </c>
      <c r="G49" s="297">
        <v>6601.5</v>
      </c>
      <c r="H49" s="297">
        <v>22508.05</v>
      </c>
      <c r="J49">
        <v>1357307.86</v>
      </c>
      <c r="K49">
        <v>1940883.82</v>
      </c>
      <c r="L49">
        <v>73999</v>
      </c>
      <c r="M49" s="297">
        <v>-13500</v>
      </c>
      <c r="Q49" s="297">
        <v>190000</v>
      </c>
      <c r="R49" s="297">
        <v>756.17</v>
      </c>
      <c r="T49">
        <v>27700</v>
      </c>
      <c r="U49">
        <v>2296348.94</v>
      </c>
      <c r="V49">
        <v>2273364.33</v>
      </c>
      <c r="X49" s="297">
        <v>439726.88</v>
      </c>
      <c r="Z49" s="297">
        <v>1343.72</v>
      </c>
      <c r="AA49" s="297">
        <v>673645</v>
      </c>
      <c r="AC49">
        <v>897639</v>
      </c>
      <c r="AF49">
        <v>185475.34</v>
      </c>
      <c r="AG49">
        <v>199579.45</v>
      </c>
      <c r="AI49" s="242">
        <f t="shared" si="7"/>
        <v>1243260.57</v>
      </c>
      <c r="AJ49" s="249">
        <f t="shared" si="8"/>
        <v>177256.17</v>
      </c>
      <c r="AK49" s="244">
        <f t="shared" si="9"/>
        <v>1066004.4000000001</v>
      </c>
      <c r="AL49" s="250">
        <f t="shared" si="10"/>
        <v>1114715.6000000001</v>
      </c>
      <c r="AM49" s="251">
        <f t="shared" si="11"/>
        <v>1282693.79</v>
      </c>
      <c r="AN49" s="244">
        <f t="shared" si="6"/>
        <v>-167978.18999999994</v>
      </c>
    </row>
    <row r="50" spans="1:40" x14ac:dyDescent="0.25">
      <c r="A50" s="240" t="s">
        <v>172</v>
      </c>
      <c r="B50" s="240" t="s">
        <v>232</v>
      </c>
      <c r="C50" s="240">
        <v>2880</v>
      </c>
      <c r="D50" s="240" t="s">
        <v>234</v>
      </c>
      <c r="E50" t="s">
        <v>234</v>
      </c>
      <c r="F50" s="297">
        <v>1366421.03</v>
      </c>
      <c r="G50" s="297">
        <v>0</v>
      </c>
      <c r="H50" s="297">
        <v>456.14</v>
      </c>
      <c r="J50">
        <v>25874.98</v>
      </c>
      <c r="K50">
        <v>585437.16</v>
      </c>
      <c r="M50" s="297">
        <v>0</v>
      </c>
      <c r="N50" s="297">
        <v>956.8</v>
      </c>
      <c r="R50" s="297">
        <v>3716.3</v>
      </c>
      <c r="S50">
        <v>118000</v>
      </c>
      <c r="U50">
        <v>-610377.69999999995</v>
      </c>
      <c r="V50">
        <v>2191305.25</v>
      </c>
      <c r="W50" s="297">
        <v>1131.93</v>
      </c>
      <c r="X50" s="297">
        <v>1110805.57</v>
      </c>
      <c r="AA50" s="297">
        <v>1145947.2</v>
      </c>
      <c r="AC50">
        <v>1341853.2</v>
      </c>
      <c r="AD50">
        <v>9440</v>
      </c>
      <c r="AF50">
        <v>397903.84</v>
      </c>
      <c r="AG50">
        <v>65909</v>
      </c>
      <c r="AI50" s="242">
        <f t="shared" si="7"/>
        <v>1366877.17</v>
      </c>
      <c r="AJ50" s="249">
        <f t="shared" si="8"/>
        <v>4673.1000000000004</v>
      </c>
      <c r="AK50" s="244">
        <f t="shared" si="9"/>
        <v>1362204.0699999998</v>
      </c>
      <c r="AL50" s="250">
        <f t="shared" si="10"/>
        <v>2257884.7000000002</v>
      </c>
      <c r="AM50" s="251">
        <f t="shared" si="11"/>
        <v>1815106.04</v>
      </c>
      <c r="AN50" s="244">
        <f t="shared" si="6"/>
        <v>442778.66000000015</v>
      </c>
    </row>
    <row r="51" spans="1:40" x14ac:dyDescent="0.25">
      <c r="A51" s="240" t="s">
        <v>172</v>
      </c>
      <c r="B51" s="240" t="s">
        <v>232</v>
      </c>
      <c r="C51" s="240">
        <v>9821</v>
      </c>
      <c r="D51" s="240" t="s">
        <v>235</v>
      </c>
      <c r="E51" t="s">
        <v>235</v>
      </c>
      <c r="F51" s="297">
        <v>1485530.19</v>
      </c>
      <c r="G51" s="297">
        <v>0</v>
      </c>
      <c r="H51" s="297">
        <v>73489.740000000005</v>
      </c>
      <c r="J51">
        <v>978050.28</v>
      </c>
      <c r="K51">
        <v>69053.52</v>
      </c>
      <c r="M51" s="297">
        <v>-4000</v>
      </c>
      <c r="Q51" s="297">
        <v>424950</v>
      </c>
      <c r="R51" s="297">
        <v>-348057.96</v>
      </c>
      <c r="U51">
        <v>274569.81</v>
      </c>
      <c r="V51">
        <v>2281491.52</v>
      </c>
      <c r="X51" s="297">
        <v>2564984.14</v>
      </c>
      <c r="Z51" s="297">
        <v>1576.15</v>
      </c>
      <c r="AA51" s="297">
        <v>2313591.6</v>
      </c>
      <c r="AC51">
        <v>2591191.6</v>
      </c>
      <c r="AF51">
        <v>1273111.83</v>
      </c>
      <c r="AG51">
        <v>126078.1</v>
      </c>
      <c r="AI51" s="242">
        <f t="shared" si="7"/>
        <v>1559019.93</v>
      </c>
      <c r="AJ51" s="249">
        <f t="shared" si="8"/>
        <v>72892.039999999979</v>
      </c>
      <c r="AK51" s="244">
        <f t="shared" si="9"/>
        <v>1486127.89</v>
      </c>
      <c r="AL51" s="250">
        <f t="shared" si="10"/>
        <v>4880151.8900000006</v>
      </c>
      <c r="AM51" s="251">
        <f t="shared" si="11"/>
        <v>3990381.5300000003</v>
      </c>
      <c r="AN51" s="244">
        <f t="shared" si="6"/>
        <v>889770.36000000034</v>
      </c>
    </row>
    <row r="52" spans="1:40" x14ac:dyDescent="0.25">
      <c r="A52" s="240" t="s">
        <v>172</v>
      </c>
      <c r="B52" s="240" t="s">
        <v>232</v>
      </c>
      <c r="C52" s="240">
        <v>4858</v>
      </c>
      <c r="D52" s="240" t="s">
        <v>236</v>
      </c>
      <c r="E52" t="s">
        <v>236</v>
      </c>
      <c r="F52" s="297">
        <v>1087097.3600000001</v>
      </c>
      <c r="G52" s="297">
        <v>6192</v>
      </c>
      <c r="H52" s="297">
        <v>22288.67</v>
      </c>
      <c r="J52">
        <v>15513.68</v>
      </c>
      <c r="K52">
        <v>1368216.32</v>
      </c>
      <c r="M52" s="297">
        <v>0</v>
      </c>
      <c r="N52" s="297">
        <v>0</v>
      </c>
      <c r="R52" s="297">
        <v>5468.51</v>
      </c>
      <c r="U52">
        <v>-697981.57</v>
      </c>
      <c r="V52">
        <v>2647377.69</v>
      </c>
      <c r="X52" s="297">
        <v>1982439.5</v>
      </c>
      <c r="Z52" s="297">
        <v>362.71</v>
      </c>
      <c r="AA52" s="297">
        <v>1371465.9</v>
      </c>
      <c r="AC52">
        <v>1371465.9</v>
      </c>
      <c r="AF52">
        <v>1066643.81</v>
      </c>
      <c r="AG52">
        <v>99462.83</v>
      </c>
      <c r="AH52">
        <v>202.17</v>
      </c>
      <c r="AI52" s="242">
        <f t="shared" si="7"/>
        <v>1115578.03</v>
      </c>
      <c r="AJ52" s="249">
        <f t="shared" si="8"/>
        <v>5468.51</v>
      </c>
      <c r="AK52" s="244">
        <f t="shared" si="9"/>
        <v>1110109.52</v>
      </c>
      <c r="AL52" s="250">
        <f t="shared" si="10"/>
        <v>3354268.11</v>
      </c>
      <c r="AM52" s="251">
        <f t="shared" si="11"/>
        <v>2537774.71</v>
      </c>
      <c r="AN52" s="244">
        <f t="shared" si="6"/>
        <v>816493.39999999991</v>
      </c>
    </row>
    <row r="53" spans="1:40" x14ac:dyDescent="0.25">
      <c r="A53" s="240" t="s">
        <v>172</v>
      </c>
      <c r="B53" s="240" t="s">
        <v>232</v>
      </c>
      <c r="C53" s="240">
        <v>5652</v>
      </c>
      <c r="D53" s="240" t="s">
        <v>237</v>
      </c>
      <c r="E53" t="s">
        <v>237</v>
      </c>
      <c r="F53" s="297">
        <v>1579376.26</v>
      </c>
      <c r="G53" s="297">
        <v>0</v>
      </c>
      <c r="H53" s="297">
        <v>29597.599999999999</v>
      </c>
      <c r="J53">
        <v>26359.22</v>
      </c>
      <c r="K53">
        <v>297727.27</v>
      </c>
      <c r="M53" s="297">
        <v>0</v>
      </c>
      <c r="O53" s="297">
        <v>191520</v>
      </c>
      <c r="R53" s="297">
        <v>2268.8200000000002</v>
      </c>
      <c r="U53">
        <v>-2944736.05</v>
      </c>
      <c r="V53">
        <v>4706462.17</v>
      </c>
      <c r="X53" s="297">
        <v>1625174.22</v>
      </c>
      <c r="Z53" s="297">
        <v>3161.97</v>
      </c>
      <c r="AA53" s="297">
        <v>1417242.6</v>
      </c>
      <c r="AC53">
        <v>1877081.6</v>
      </c>
      <c r="AF53">
        <v>770971.33</v>
      </c>
      <c r="AG53">
        <v>109480.45</v>
      </c>
      <c r="AI53" s="242">
        <f t="shared" si="7"/>
        <v>1608973.86</v>
      </c>
      <c r="AJ53" s="249">
        <f t="shared" si="8"/>
        <v>193788.82</v>
      </c>
      <c r="AK53" s="244">
        <f t="shared" si="9"/>
        <v>1415185.04</v>
      </c>
      <c r="AL53" s="250">
        <f t="shared" si="10"/>
        <v>3045578.79</v>
      </c>
      <c r="AM53" s="251">
        <f t="shared" si="11"/>
        <v>2757533.3800000004</v>
      </c>
      <c r="AN53" s="244">
        <f t="shared" si="6"/>
        <v>288045.40999999968</v>
      </c>
    </row>
    <row r="54" spans="1:40" s="299" customFormat="1" x14ac:dyDescent="0.25">
      <c r="A54" s="257" t="s">
        <v>174</v>
      </c>
      <c r="B54" s="257" t="s">
        <v>239</v>
      </c>
      <c r="C54" s="257">
        <v>2823</v>
      </c>
      <c r="D54" s="257" t="s">
        <v>241</v>
      </c>
      <c r="E54" t="s">
        <v>241</v>
      </c>
      <c r="F54" s="297">
        <v>1308772.5900000001</v>
      </c>
      <c r="G54" s="297">
        <v>0</v>
      </c>
      <c r="H54" s="297">
        <v>46038.94</v>
      </c>
      <c r="I54" s="297"/>
      <c r="J54">
        <v>940204.05</v>
      </c>
      <c r="K54">
        <v>1145784.77</v>
      </c>
      <c r="L54"/>
      <c r="M54" s="297"/>
      <c r="N54" s="297"/>
      <c r="O54" s="297"/>
      <c r="P54" s="297"/>
      <c r="Q54" s="297"/>
      <c r="R54" s="297">
        <v>-1221.9000000000001</v>
      </c>
      <c r="S54"/>
      <c r="T54"/>
      <c r="U54">
        <v>2386616.98</v>
      </c>
      <c r="V54">
        <v>954921</v>
      </c>
      <c r="W54" s="297"/>
      <c r="X54" s="297">
        <v>167375.19</v>
      </c>
      <c r="Y54" s="297">
        <v>326500</v>
      </c>
      <c r="Z54" s="297">
        <v>1502.07</v>
      </c>
      <c r="AA54" s="297">
        <v>754924.36</v>
      </c>
      <c r="AB54" s="297">
        <v>901700.05</v>
      </c>
      <c r="AC54">
        <v>1263220.3600000001</v>
      </c>
      <c r="AD54"/>
      <c r="AE54"/>
      <c r="AF54">
        <v>480169.45</v>
      </c>
      <c r="AG54">
        <v>259627.59</v>
      </c>
      <c r="AH54">
        <v>48500</v>
      </c>
      <c r="AI54" s="242">
        <f t="shared" si="7"/>
        <v>1354811.53</v>
      </c>
      <c r="AJ54" s="249">
        <f t="shared" si="8"/>
        <v>-1221.9000000000001</v>
      </c>
      <c r="AK54" s="244">
        <f t="shared" si="9"/>
        <v>1356033.43</v>
      </c>
      <c r="AL54" s="250">
        <f t="shared" si="10"/>
        <v>2152001.67</v>
      </c>
      <c r="AM54" s="251">
        <f t="shared" si="11"/>
        <v>2051517.4000000001</v>
      </c>
      <c r="AN54" s="300">
        <f t="shared" si="6"/>
        <v>100484.26999999979</v>
      </c>
    </row>
    <row r="55" spans="1:40" s="299" customFormat="1" x14ac:dyDescent="0.25">
      <c r="A55" s="257" t="s">
        <v>174</v>
      </c>
      <c r="B55" s="257" t="s">
        <v>239</v>
      </c>
      <c r="C55" s="257">
        <v>4818</v>
      </c>
      <c r="D55" s="257" t="s">
        <v>242</v>
      </c>
      <c r="E55" t="s">
        <v>242</v>
      </c>
      <c r="F55" s="297">
        <v>2171439.83</v>
      </c>
      <c r="G55" s="297">
        <v>45020</v>
      </c>
      <c r="H55" s="297">
        <v>136653.51</v>
      </c>
      <c r="I55" s="297"/>
      <c r="J55">
        <v>1664659.28</v>
      </c>
      <c r="K55">
        <v>406530.62</v>
      </c>
      <c r="L55"/>
      <c r="M55" s="297"/>
      <c r="N55" s="297"/>
      <c r="O55" s="297"/>
      <c r="P55" s="297"/>
      <c r="Q55" s="297">
        <v>2473417.19</v>
      </c>
      <c r="R55" s="297">
        <v>661.7</v>
      </c>
      <c r="S55"/>
      <c r="T55"/>
      <c r="U55">
        <v>-1297667.96</v>
      </c>
      <c r="V55">
        <v>2528782.23</v>
      </c>
      <c r="W55" s="297"/>
      <c r="X55" s="297">
        <v>261509</v>
      </c>
      <c r="Y55" s="297">
        <v>112100</v>
      </c>
      <c r="Z55" s="297">
        <v>2772.09</v>
      </c>
      <c r="AA55" s="297">
        <v>983917</v>
      </c>
      <c r="AB55" s="297">
        <v>3392721.66</v>
      </c>
      <c r="AC55">
        <v>1476588</v>
      </c>
      <c r="AD55">
        <v>7038</v>
      </c>
      <c r="AE55">
        <v>1216</v>
      </c>
      <c r="AF55">
        <v>2256443.7799999998</v>
      </c>
      <c r="AG55">
        <v>241623.89</v>
      </c>
      <c r="AH55">
        <v>15000</v>
      </c>
      <c r="AI55" s="242">
        <f t="shared" si="7"/>
        <v>2353113.34</v>
      </c>
      <c r="AJ55" s="249">
        <f t="shared" si="8"/>
        <v>2474078.89</v>
      </c>
      <c r="AK55" s="244">
        <f t="shared" si="9"/>
        <v>-120965.55000000028</v>
      </c>
      <c r="AL55" s="250">
        <f t="shared" si="10"/>
        <v>4753019.75</v>
      </c>
      <c r="AM55" s="251">
        <f t="shared" si="11"/>
        <v>3997909.67</v>
      </c>
      <c r="AN55" s="300">
        <f t="shared" si="6"/>
        <v>755110.08000000007</v>
      </c>
    </row>
    <row r="56" spans="1:40" s="299" customFormat="1" x14ac:dyDescent="0.25">
      <c r="A56" s="257" t="s">
        <v>174</v>
      </c>
      <c r="B56" s="257" t="s">
        <v>239</v>
      </c>
      <c r="C56" s="257">
        <v>2500</v>
      </c>
      <c r="D56" s="257" t="s">
        <v>243</v>
      </c>
      <c r="E56" t="s">
        <v>243</v>
      </c>
      <c r="F56" s="297">
        <v>101666.52</v>
      </c>
      <c r="G56" s="297">
        <v>0</v>
      </c>
      <c r="H56" s="297">
        <v>18300</v>
      </c>
      <c r="I56" s="297"/>
      <c r="J56">
        <v>688679.41</v>
      </c>
      <c r="K56">
        <v>238877.83</v>
      </c>
      <c r="L56"/>
      <c r="M56" s="297"/>
      <c r="N56" s="297"/>
      <c r="O56" s="297"/>
      <c r="P56" s="297"/>
      <c r="Q56" s="297"/>
      <c r="R56" s="297">
        <v>140.03</v>
      </c>
      <c r="S56"/>
      <c r="T56"/>
      <c r="U56">
        <v>-1254636.56</v>
      </c>
      <c r="V56">
        <v>2500517.0699999998</v>
      </c>
      <c r="W56" s="297"/>
      <c r="X56" s="297">
        <v>265641.87</v>
      </c>
      <c r="Y56" s="297">
        <v>129789</v>
      </c>
      <c r="Z56" s="297">
        <v>399.93</v>
      </c>
      <c r="AA56" s="297">
        <v>1722104.5</v>
      </c>
      <c r="AB56" s="297">
        <v>855273.9</v>
      </c>
      <c r="AC56">
        <v>2063692.5</v>
      </c>
      <c r="AD56"/>
      <c r="AE56"/>
      <c r="AF56">
        <v>854040.33</v>
      </c>
      <c r="AG56">
        <v>146463.15</v>
      </c>
      <c r="AH56">
        <v>26000</v>
      </c>
      <c r="AI56" s="242">
        <f t="shared" si="7"/>
        <v>119966.52</v>
      </c>
      <c r="AJ56" s="249">
        <f t="shared" si="8"/>
        <v>140.03</v>
      </c>
      <c r="AK56" s="244">
        <f t="shared" si="9"/>
        <v>119826.49</v>
      </c>
      <c r="AL56" s="250">
        <f t="shared" si="10"/>
        <v>2973209.1999999997</v>
      </c>
      <c r="AM56" s="251">
        <f t="shared" si="11"/>
        <v>3090195.98</v>
      </c>
      <c r="AN56" s="300">
        <f t="shared" si="6"/>
        <v>-116986.78000000026</v>
      </c>
    </row>
    <row r="57" spans="1:40" s="299" customFormat="1" x14ac:dyDescent="0.25">
      <c r="A57" s="257" t="s">
        <v>174</v>
      </c>
      <c r="B57" s="257" t="s">
        <v>239</v>
      </c>
      <c r="C57" s="257">
        <v>4429</v>
      </c>
      <c r="D57" s="257" t="s">
        <v>244</v>
      </c>
      <c r="E57" t="s">
        <v>244</v>
      </c>
      <c r="F57" s="297">
        <v>751474.54</v>
      </c>
      <c r="G57" s="297">
        <v>0</v>
      </c>
      <c r="H57" s="297">
        <v>43195.8</v>
      </c>
      <c r="I57" s="297"/>
      <c r="J57">
        <v>445436.55</v>
      </c>
      <c r="K57">
        <v>274367.86</v>
      </c>
      <c r="L57"/>
      <c r="M57" s="297"/>
      <c r="N57" s="297"/>
      <c r="O57" s="297"/>
      <c r="P57" s="297"/>
      <c r="Q57" s="297"/>
      <c r="R57" s="297">
        <v>1359.55</v>
      </c>
      <c r="S57"/>
      <c r="T57"/>
      <c r="U57">
        <v>-356147.71</v>
      </c>
      <c r="V57">
        <v>1946573.94</v>
      </c>
      <c r="W57" s="297"/>
      <c r="X57" s="297">
        <v>271279.21999999997</v>
      </c>
      <c r="Y57" s="297">
        <v>332000</v>
      </c>
      <c r="Z57" s="297">
        <v>727.66</v>
      </c>
      <c r="AA57" s="297">
        <v>844735</v>
      </c>
      <c r="AB57" s="297">
        <v>742358.4</v>
      </c>
      <c r="AC57">
        <v>1191412</v>
      </c>
      <c r="AD57">
        <v>9352</v>
      </c>
      <c r="AE57"/>
      <c r="AF57">
        <v>628771.80000000005</v>
      </c>
      <c r="AG57">
        <v>160534.51</v>
      </c>
      <c r="AH57">
        <v>26000</v>
      </c>
      <c r="AI57" s="242">
        <f t="shared" si="7"/>
        <v>794670.34000000008</v>
      </c>
      <c r="AJ57" s="249">
        <f t="shared" si="8"/>
        <v>1359.55</v>
      </c>
      <c r="AK57" s="244">
        <f t="shared" si="9"/>
        <v>793310.79</v>
      </c>
      <c r="AL57" s="250">
        <f t="shared" si="10"/>
        <v>2191100.2799999998</v>
      </c>
      <c r="AM57" s="251">
        <f t="shared" si="11"/>
        <v>2016070.31</v>
      </c>
      <c r="AN57" s="300">
        <f t="shared" si="6"/>
        <v>175029.96999999974</v>
      </c>
    </row>
    <row r="58" spans="1:40" s="299" customFormat="1" x14ac:dyDescent="0.25">
      <c r="A58" s="257" t="s">
        <v>174</v>
      </c>
      <c r="B58" s="257" t="s">
        <v>239</v>
      </c>
      <c r="C58" s="257">
        <v>3247</v>
      </c>
      <c r="D58" s="257" t="s">
        <v>245</v>
      </c>
      <c r="E58" t="s">
        <v>245</v>
      </c>
      <c r="F58" s="297">
        <v>643082.14</v>
      </c>
      <c r="G58" s="297">
        <v>0</v>
      </c>
      <c r="H58" s="297">
        <v>18754.5</v>
      </c>
      <c r="I58" s="297"/>
      <c r="J58">
        <v>307730.7</v>
      </c>
      <c r="K58">
        <v>204894.42</v>
      </c>
      <c r="L58"/>
      <c r="M58" s="297"/>
      <c r="N58" s="297"/>
      <c r="O58" s="297"/>
      <c r="P58" s="297"/>
      <c r="Q58" s="297"/>
      <c r="R58" s="297">
        <v>2328.4299999999998</v>
      </c>
      <c r="S58"/>
      <c r="T58"/>
      <c r="U58">
        <v>2045071.03</v>
      </c>
      <c r="V58">
        <v>-980950.37</v>
      </c>
      <c r="W58" s="297"/>
      <c r="X58" s="297">
        <v>325835.61</v>
      </c>
      <c r="Y58" s="297">
        <v>184600</v>
      </c>
      <c r="Z58" s="297">
        <v>719.09</v>
      </c>
      <c r="AA58" s="297">
        <v>1537483.5</v>
      </c>
      <c r="AB58" s="297">
        <v>771520</v>
      </c>
      <c r="AC58">
        <v>1763635.5</v>
      </c>
      <c r="AD58">
        <v>408</v>
      </c>
      <c r="AE58"/>
      <c r="AF58">
        <v>772972.93</v>
      </c>
      <c r="AG58">
        <v>65206.1</v>
      </c>
      <c r="AH58"/>
      <c r="AI58" s="242">
        <f t="shared" si="7"/>
        <v>661836.64</v>
      </c>
      <c r="AJ58" s="249">
        <f t="shared" si="8"/>
        <v>2328.4299999999998</v>
      </c>
      <c r="AK58" s="244">
        <f t="shared" si="9"/>
        <v>659508.21</v>
      </c>
      <c r="AL58" s="250">
        <f t="shared" si="10"/>
        <v>2820158.2</v>
      </c>
      <c r="AM58" s="251">
        <f t="shared" si="11"/>
        <v>2602222.5300000003</v>
      </c>
      <c r="AN58" s="300">
        <f t="shared" si="6"/>
        <v>217935.66999999993</v>
      </c>
    </row>
    <row r="59" spans="1:40" s="299" customFormat="1" x14ac:dyDescent="0.25">
      <c r="A59" s="235" t="s">
        <v>174</v>
      </c>
      <c r="B59" s="235" t="s">
        <v>239</v>
      </c>
      <c r="C59" s="235">
        <v>1126</v>
      </c>
      <c r="D59" s="235" t="s">
        <v>246</v>
      </c>
      <c r="E59" t="s">
        <v>246</v>
      </c>
      <c r="F59" s="297">
        <v>464381.27</v>
      </c>
      <c r="G59" s="297">
        <v>0</v>
      </c>
      <c r="H59" s="297">
        <v>5002</v>
      </c>
      <c r="I59" s="297"/>
      <c r="J59">
        <v>743696.84</v>
      </c>
      <c r="K59">
        <v>74795.7</v>
      </c>
      <c r="L59">
        <v>0</v>
      </c>
      <c r="M59" s="297"/>
      <c r="N59" s="297"/>
      <c r="O59" s="297"/>
      <c r="P59" s="297"/>
      <c r="Q59" s="297"/>
      <c r="R59" s="297">
        <v>325</v>
      </c>
      <c r="S59"/>
      <c r="T59"/>
      <c r="U59">
        <v>-264149.7</v>
      </c>
      <c r="V59">
        <v>1692734</v>
      </c>
      <c r="W59" s="297"/>
      <c r="X59" s="297">
        <v>88704.25</v>
      </c>
      <c r="Y59" s="297"/>
      <c r="Z59" s="297">
        <v>648.47</v>
      </c>
      <c r="AA59" s="297">
        <v>469854</v>
      </c>
      <c r="AB59" s="297">
        <v>715514.15</v>
      </c>
      <c r="AC59">
        <v>963873</v>
      </c>
      <c r="AD59">
        <v>1320</v>
      </c>
      <c r="AE59"/>
      <c r="AF59">
        <v>310005.53000000003</v>
      </c>
      <c r="AG59">
        <v>141244.82999999999</v>
      </c>
      <c r="AH59"/>
      <c r="AI59" s="242">
        <f t="shared" si="7"/>
        <v>469383.27</v>
      </c>
      <c r="AJ59" s="249">
        <f t="shared" si="8"/>
        <v>325</v>
      </c>
      <c r="AK59" s="244">
        <f t="shared" si="9"/>
        <v>469058.27</v>
      </c>
      <c r="AL59" s="250">
        <f t="shared" si="10"/>
        <v>1274720.8700000001</v>
      </c>
      <c r="AM59" s="251">
        <f t="shared" si="11"/>
        <v>1416443.36</v>
      </c>
      <c r="AN59" s="300">
        <f t="shared" si="6"/>
        <v>-141722.49</v>
      </c>
    </row>
    <row r="60" spans="1:40" s="253" customFormat="1" x14ac:dyDescent="0.25">
      <c r="A60" s="240" t="s">
        <v>176</v>
      </c>
      <c r="B60" s="240" t="s">
        <v>248</v>
      </c>
      <c r="C60" s="240">
        <v>3728</v>
      </c>
      <c r="D60" s="240" t="s">
        <v>250</v>
      </c>
      <c r="E60" t="s">
        <v>250</v>
      </c>
      <c r="F60" s="297">
        <v>909143.99</v>
      </c>
      <c r="G60" s="297">
        <v>93600</v>
      </c>
      <c r="H60" s="297">
        <v>11515.98</v>
      </c>
      <c r="I60" s="297"/>
      <c r="J60">
        <v>475775.1</v>
      </c>
      <c r="K60">
        <v>-529853.16</v>
      </c>
      <c r="L60"/>
      <c r="M60" s="297">
        <v>-7980</v>
      </c>
      <c r="N60" s="297"/>
      <c r="O60" s="297"/>
      <c r="P60" s="297"/>
      <c r="Q60" s="297">
        <v>571999</v>
      </c>
      <c r="R60" s="297">
        <v>606.78</v>
      </c>
      <c r="S60"/>
      <c r="T60"/>
      <c r="U60">
        <v>-1350422.64</v>
      </c>
      <c r="V60">
        <v>2210713.7999999998</v>
      </c>
      <c r="W60" s="297"/>
      <c r="X60" s="297">
        <v>1441453.42</v>
      </c>
      <c r="Y60" s="297"/>
      <c r="Z60" s="297">
        <v>1057.6500000000001</v>
      </c>
      <c r="AA60" s="297">
        <v>748278</v>
      </c>
      <c r="AB60" s="297">
        <v>65564.19</v>
      </c>
      <c r="AC60">
        <v>888317</v>
      </c>
      <c r="AD60"/>
      <c r="AE60">
        <v>1240</v>
      </c>
      <c r="AF60">
        <v>812329.09</v>
      </c>
      <c r="AG60">
        <v>479191.77</v>
      </c>
      <c r="AH60">
        <v>14839</v>
      </c>
      <c r="AI60" s="242">
        <f t="shared" si="7"/>
        <v>1014259.97</v>
      </c>
      <c r="AJ60" s="249">
        <f t="shared" si="8"/>
        <v>564625.78</v>
      </c>
      <c r="AK60" s="244">
        <f t="shared" si="9"/>
        <v>449634.18999999994</v>
      </c>
      <c r="AL60" s="250">
        <f t="shared" si="10"/>
        <v>2256353.2599999998</v>
      </c>
      <c r="AM60" s="251">
        <f t="shared" si="11"/>
        <v>2195916.86</v>
      </c>
      <c r="AN60" s="244">
        <f t="shared" si="6"/>
        <v>60436.399999999907</v>
      </c>
    </row>
    <row r="61" spans="1:40" x14ac:dyDescent="0.25">
      <c r="A61" s="240" t="s">
        <v>176</v>
      </c>
      <c r="B61" s="240" t="s">
        <v>248</v>
      </c>
      <c r="C61" s="240">
        <v>3543</v>
      </c>
      <c r="D61" s="240" t="s">
        <v>251</v>
      </c>
      <c r="E61" t="s">
        <v>251</v>
      </c>
      <c r="F61" s="297">
        <v>521232.14</v>
      </c>
      <c r="G61" s="297">
        <v>104498</v>
      </c>
      <c r="H61" s="297">
        <v>146969.38</v>
      </c>
      <c r="J61">
        <v>279786.77</v>
      </c>
      <c r="K61">
        <v>203600.99</v>
      </c>
      <c r="M61" s="297">
        <v>14080</v>
      </c>
      <c r="Q61" s="297">
        <v>243269</v>
      </c>
      <c r="R61" s="297">
        <v>417</v>
      </c>
      <c r="U61">
        <v>-439749.6</v>
      </c>
      <c r="V61">
        <v>1549075.07</v>
      </c>
      <c r="X61" s="297">
        <v>1691221.2</v>
      </c>
      <c r="Y61" s="297">
        <v>70502</v>
      </c>
      <c r="Z61" s="297">
        <v>539.29</v>
      </c>
      <c r="AA61" s="297">
        <v>1694644</v>
      </c>
      <c r="AB61" s="297">
        <v>60261.87</v>
      </c>
      <c r="AC61">
        <v>2106793.79</v>
      </c>
      <c r="AE61">
        <v>37856</v>
      </c>
      <c r="AF61">
        <v>973234.96</v>
      </c>
      <c r="AG61">
        <v>167678.79999999999</v>
      </c>
      <c r="AH61">
        <v>22219</v>
      </c>
      <c r="AI61" s="242">
        <f t="shared" si="7"/>
        <v>772699.52</v>
      </c>
      <c r="AJ61" s="249">
        <f t="shared" si="8"/>
        <v>257766</v>
      </c>
      <c r="AK61" s="244">
        <f t="shared" si="9"/>
        <v>514933.52</v>
      </c>
      <c r="AL61" s="250">
        <f t="shared" si="10"/>
        <v>3517168.3600000003</v>
      </c>
      <c r="AM61" s="251">
        <f t="shared" si="11"/>
        <v>3307782.55</v>
      </c>
      <c r="AN61" s="244">
        <f t="shared" si="6"/>
        <v>209385.81000000052</v>
      </c>
    </row>
    <row r="62" spans="1:40" x14ac:dyDescent="0.25">
      <c r="A62" s="240" t="s">
        <v>176</v>
      </c>
      <c r="B62" s="240" t="s">
        <v>248</v>
      </c>
      <c r="C62" s="240">
        <v>6330</v>
      </c>
      <c r="D62" s="240" t="s">
        <v>252</v>
      </c>
      <c r="E62" t="s">
        <v>252</v>
      </c>
      <c r="F62" s="297">
        <v>328406.52</v>
      </c>
      <c r="G62" s="297">
        <v>39041</v>
      </c>
      <c r="H62" s="297">
        <v>61038.080000000002</v>
      </c>
      <c r="J62">
        <v>131314.51999999999</v>
      </c>
      <c r="K62">
        <v>92242.57</v>
      </c>
      <c r="Q62" s="297">
        <v>253905</v>
      </c>
      <c r="R62" s="297">
        <v>0</v>
      </c>
      <c r="U62">
        <v>-2994067.77</v>
      </c>
      <c r="V62">
        <v>3406179.86</v>
      </c>
      <c r="X62" s="297">
        <v>2123634.98</v>
      </c>
      <c r="AB62" s="297">
        <v>93631.14</v>
      </c>
      <c r="AC62">
        <v>422781.12</v>
      </c>
      <c r="AD62">
        <v>22000</v>
      </c>
      <c r="AF62">
        <v>1286755.21</v>
      </c>
      <c r="AG62">
        <v>79616.13</v>
      </c>
      <c r="AH62">
        <v>33052</v>
      </c>
      <c r="AI62" s="242">
        <f t="shared" si="7"/>
        <v>428485.60000000003</v>
      </c>
      <c r="AJ62" s="249">
        <f t="shared" si="8"/>
        <v>253905</v>
      </c>
      <c r="AK62" s="244">
        <f t="shared" si="9"/>
        <v>174580.60000000003</v>
      </c>
      <c r="AL62" s="250">
        <f t="shared" si="10"/>
        <v>2217266.12</v>
      </c>
      <c r="AM62" s="251">
        <f t="shared" si="11"/>
        <v>1844204.46</v>
      </c>
      <c r="AN62" s="244">
        <f t="shared" si="6"/>
        <v>373061.66000000015</v>
      </c>
    </row>
    <row r="63" spans="1:40" x14ac:dyDescent="0.25">
      <c r="A63" s="240" t="s">
        <v>176</v>
      </c>
      <c r="B63" s="240" t="s">
        <v>248</v>
      </c>
      <c r="C63" s="240">
        <v>3421</v>
      </c>
      <c r="D63" s="240" t="s">
        <v>253</v>
      </c>
      <c r="E63" t="s">
        <v>253</v>
      </c>
      <c r="F63" s="297">
        <v>1610746.51</v>
      </c>
      <c r="G63" s="297">
        <v>24098</v>
      </c>
      <c r="H63" s="297">
        <v>16056.41</v>
      </c>
      <c r="J63">
        <v>168734.36</v>
      </c>
      <c r="K63">
        <v>167478.04999999999</v>
      </c>
      <c r="M63" s="297">
        <v>0</v>
      </c>
      <c r="Q63" s="297">
        <v>1188930</v>
      </c>
      <c r="R63" s="297">
        <v>224.92</v>
      </c>
      <c r="U63">
        <v>-1184587.6599999999</v>
      </c>
      <c r="V63">
        <v>1679166.57</v>
      </c>
      <c r="X63" s="297">
        <v>1858785.06</v>
      </c>
      <c r="Y63" s="297">
        <v>190000</v>
      </c>
      <c r="Z63" s="297">
        <v>1716.45</v>
      </c>
      <c r="AA63" s="297">
        <v>841592.14</v>
      </c>
      <c r="AC63">
        <v>1031551.14</v>
      </c>
      <c r="AD63">
        <v>24880</v>
      </c>
      <c r="AE63">
        <v>2400</v>
      </c>
      <c r="AF63">
        <v>1252628.49</v>
      </c>
      <c r="AG63">
        <v>46259.76</v>
      </c>
      <c r="AH63">
        <v>15717</v>
      </c>
      <c r="AI63" s="242">
        <f t="shared" si="7"/>
        <v>1650900.92</v>
      </c>
      <c r="AJ63" s="249">
        <f t="shared" si="8"/>
        <v>1189154.92</v>
      </c>
      <c r="AK63" s="244">
        <f t="shared" si="9"/>
        <v>461746</v>
      </c>
      <c r="AL63" s="250">
        <f t="shared" si="10"/>
        <v>2892093.65</v>
      </c>
      <c r="AM63" s="251">
        <f t="shared" si="11"/>
        <v>2373436.3899999997</v>
      </c>
      <c r="AN63" s="244">
        <f t="shared" si="6"/>
        <v>518657.26000000024</v>
      </c>
    </row>
    <row r="64" spans="1:40" x14ac:dyDescent="0.25">
      <c r="A64" s="240" t="s">
        <v>176</v>
      </c>
      <c r="B64" s="240" t="s">
        <v>248</v>
      </c>
      <c r="C64" s="240">
        <v>3591</v>
      </c>
      <c r="D64" s="240" t="s">
        <v>254</v>
      </c>
      <c r="E64" t="s">
        <v>254</v>
      </c>
      <c r="F64" s="297">
        <v>252305.63</v>
      </c>
      <c r="G64" s="297">
        <v>49918</v>
      </c>
      <c r="H64" s="297">
        <v>94035.7</v>
      </c>
      <c r="J64">
        <v>458171.95</v>
      </c>
      <c r="K64">
        <v>165335.26999999999</v>
      </c>
      <c r="M64" s="297">
        <v>0</v>
      </c>
      <c r="Q64" s="297">
        <v>147900</v>
      </c>
      <c r="R64" s="297">
        <v>0</v>
      </c>
      <c r="U64">
        <v>-355511.83</v>
      </c>
      <c r="V64">
        <v>1290095.46</v>
      </c>
      <c r="X64" s="297">
        <v>1110499.3700000001</v>
      </c>
      <c r="Y64" s="297">
        <v>330800</v>
      </c>
      <c r="Z64" s="297">
        <v>417.28</v>
      </c>
      <c r="AA64" s="297">
        <v>1685101</v>
      </c>
      <c r="AB64" s="297">
        <v>109200</v>
      </c>
      <c r="AC64">
        <v>1851508</v>
      </c>
      <c r="AD64">
        <v>32172</v>
      </c>
      <c r="AE64">
        <v>1080</v>
      </c>
      <c r="AF64">
        <v>998123.71</v>
      </c>
      <c r="AG64">
        <v>158779.01999999999</v>
      </c>
      <c r="AH64">
        <v>947</v>
      </c>
      <c r="AI64" s="242">
        <f t="shared" si="7"/>
        <v>396259.33</v>
      </c>
      <c r="AJ64" s="249">
        <f t="shared" si="8"/>
        <v>147900</v>
      </c>
      <c r="AK64" s="244">
        <f t="shared" si="9"/>
        <v>248359.33000000002</v>
      </c>
      <c r="AL64" s="250">
        <f t="shared" si="10"/>
        <v>3236017.6500000004</v>
      </c>
      <c r="AM64" s="251">
        <f t="shared" si="11"/>
        <v>3042609.73</v>
      </c>
      <c r="AN64" s="244">
        <f t="shared" si="6"/>
        <v>193407.92000000039</v>
      </c>
    </row>
    <row r="65" spans="1:40" x14ac:dyDescent="0.25">
      <c r="A65" s="240" t="s">
        <v>176</v>
      </c>
      <c r="B65" s="240" t="s">
        <v>248</v>
      </c>
      <c r="C65" s="240">
        <v>4772</v>
      </c>
      <c r="D65" s="240" t="s">
        <v>255</v>
      </c>
      <c r="E65" t="s">
        <v>255</v>
      </c>
      <c r="F65" s="297">
        <v>825926.91</v>
      </c>
      <c r="G65" s="297">
        <v>93959</v>
      </c>
      <c r="H65" s="297">
        <v>73496</v>
      </c>
      <c r="J65">
        <v>40218.339999999997</v>
      </c>
      <c r="K65">
        <v>-94279.75</v>
      </c>
      <c r="M65" s="297">
        <v>0</v>
      </c>
      <c r="Q65" s="297">
        <v>252505</v>
      </c>
      <c r="R65" s="297">
        <v>23571</v>
      </c>
      <c r="U65">
        <v>-1459424</v>
      </c>
      <c r="V65">
        <v>2056145.55</v>
      </c>
      <c r="X65" s="297">
        <v>1415937.88</v>
      </c>
      <c r="Z65" s="297">
        <v>815.44</v>
      </c>
      <c r="AA65" s="297">
        <v>1311902.8</v>
      </c>
      <c r="AC65">
        <v>1546494.8</v>
      </c>
      <c r="AD65">
        <v>137320</v>
      </c>
      <c r="AE65">
        <v>4222</v>
      </c>
      <c r="AF65">
        <v>632083.14</v>
      </c>
      <c r="AG65">
        <v>74227.23</v>
      </c>
      <c r="AH65">
        <v>26481</v>
      </c>
      <c r="AI65" s="242">
        <f t="shared" si="7"/>
        <v>993381.91</v>
      </c>
      <c r="AJ65" s="249">
        <f t="shared" si="8"/>
        <v>276076</v>
      </c>
      <c r="AK65" s="244">
        <f t="shared" si="9"/>
        <v>717305.91</v>
      </c>
      <c r="AL65" s="250">
        <f t="shared" si="10"/>
        <v>2728656.12</v>
      </c>
      <c r="AM65" s="251">
        <f t="shared" si="11"/>
        <v>2420828.17</v>
      </c>
      <c r="AN65" s="244">
        <f t="shared" si="6"/>
        <v>307827.95000000019</v>
      </c>
    </row>
    <row r="66" spans="1:40" x14ac:dyDescent="0.25">
      <c r="A66" s="240" t="s">
        <v>178</v>
      </c>
      <c r="B66" s="240" t="s">
        <v>257</v>
      </c>
      <c r="C66" s="240">
        <v>5834</v>
      </c>
      <c r="D66" s="240" t="s">
        <v>259</v>
      </c>
      <c r="E66" t="s">
        <v>259</v>
      </c>
      <c r="F66" s="297">
        <v>270887.93</v>
      </c>
      <c r="G66" s="297">
        <v>0</v>
      </c>
      <c r="H66" s="297">
        <v>88163.51</v>
      </c>
      <c r="J66">
        <v>392437</v>
      </c>
      <c r="K66">
        <v>260805.36</v>
      </c>
      <c r="M66" s="297">
        <v>16268</v>
      </c>
      <c r="Q66" s="297">
        <v>40441</v>
      </c>
      <c r="R66" s="297">
        <v>19084</v>
      </c>
      <c r="U66">
        <v>-1577768.65</v>
      </c>
      <c r="V66">
        <v>2912713.08</v>
      </c>
      <c r="W66" s="297">
        <v>1097.74</v>
      </c>
      <c r="X66" s="297">
        <v>1170647.8700000001</v>
      </c>
      <c r="Y66" s="297">
        <v>30000</v>
      </c>
      <c r="AC66">
        <v>245370</v>
      </c>
      <c r="AF66">
        <v>881523.55</v>
      </c>
      <c r="AG66">
        <v>199536.9</v>
      </c>
      <c r="AI66" s="242">
        <f t="shared" si="7"/>
        <v>359051.44</v>
      </c>
      <c r="AJ66" s="249">
        <f t="shared" si="8"/>
        <v>75793</v>
      </c>
      <c r="AK66" s="244">
        <f t="shared" si="9"/>
        <v>283258.44</v>
      </c>
      <c r="AL66" s="250">
        <f t="shared" si="10"/>
        <v>1201745.6100000001</v>
      </c>
      <c r="AM66" s="251">
        <f t="shared" si="11"/>
        <v>1326430.45</v>
      </c>
      <c r="AN66" s="244">
        <f t="shared" si="6"/>
        <v>-124684.83999999985</v>
      </c>
    </row>
    <row r="67" spans="1:40" x14ac:dyDescent="0.25">
      <c r="A67" s="240" t="s">
        <v>178</v>
      </c>
      <c r="B67" s="240" t="s">
        <v>257</v>
      </c>
      <c r="C67" s="240">
        <v>4475</v>
      </c>
      <c r="D67" s="240" t="s">
        <v>260</v>
      </c>
      <c r="E67" t="s">
        <v>260</v>
      </c>
      <c r="F67" s="297">
        <v>617257.24</v>
      </c>
      <c r="G67" s="297">
        <v>0</v>
      </c>
      <c r="H67" s="297">
        <v>26058.19</v>
      </c>
      <c r="J67">
        <v>764625.95</v>
      </c>
      <c r="K67">
        <v>269123.11</v>
      </c>
      <c r="M67" s="297">
        <v>7495</v>
      </c>
      <c r="Q67" s="297">
        <v>16200</v>
      </c>
      <c r="R67" s="297">
        <v>3511.85</v>
      </c>
      <c r="U67">
        <v>497299.53</v>
      </c>
      <c r="V67">
        <v>1364480.05</v>
      </c>
      <c r="X67" s="297">
        <v>1064196.55</v>
      </c>
      <c r="Z67" s="297">
        <v>1083.48</v>
      </c>
      <c r="AC67">
        <v>232950</v>
      </c>
      <c r="AD67">
        <v>1632</v>
      </c>
      <c r="AE67">
        <v>2184</v>
      </c>
      <c r="AF67">
        <v>661356.43999999994</v>
      </c>
      <c r="AG67">
        <v>136719.79</v>
      </c>
      <c r="AI67" s="242">
        <f t="shared" si="7"/>
        <v>643315.42999999993</v>
      </c>
      <c r="AJ67" s="249">
        <f t="shared" si="8"/>
        <v>27206.85</v>
      </c>
      <c r="AK67" s="244">
        <f t="shared" si="9"/>
        <v>616108.57999999996</v>
      </c>
      <c r="AL67" s="250">
        <f t="shared" si="10"/>
        <v>1065280.03</v>
      </c>
      <c r="AM67" s="251">
        <f t="shared" si="11"/>
        <v>1034842.23</v>
      </c>
      <c r="AN67" s="244">
        <f t="shared" si="6"/>
        <v>30437.800000000047</v>
      </c>
    </row>
    <row r="68" spans="1:40" x14ac:dyDescent="0.25">
      <c r="A68" s="240" t="s">
        <v>178</v>
      </c>
      <c r="B68" s="240" t="s">
        <v>257</v>
      </c>
      <c r="C68" s="240">
        <v>1990</v>
      </c>
      <c r="D68" s="240" t="s">
        <v>261</v>
      </c>
      <c r="E68" t="s">
        <v>261</v>
      </c>
      <c r="F68" s="297">
        <v>244078.89</v>
      </c>
      <c r="G68" s="297">
        <v>0</v>
      </c>
      <c r="H68" s="297">
        <v>6432.86</v>
      </c>
      <c r="J68">
        <v>727016.46</v>
      </c>
      <c r="K68">
        <v>155156.01</v>
      </c>
      <c r="M68" s="297">
        <v>69185</v>
      </c>
      <c r="R68" s="297">
        <v>1750</v>
      </c>
      <c r="U68">
        <v>-899305.65</v>
      </c>
      <c r="V68">
        <v>2067672.51</v>
      </c>
      <c r="X68" s="297">
        <v>818708.61</v>
      </c>
      <c r="Z68" s="297">
        <v>456.43</v>
      </c>
      <c r="AC68">
        <v>86144</v>
      </c>
      <c r="AF68">
        <v>541725.55000000005</v>
      </c>
      <c r="AG68">
        <v>109994.78</v>
      </c>
      <c r="AI68" s="242">
        <f t="shared" si="7"/>
        <v>250511.75</v>
      </c>
      <c r="AJ68" s="249">
        <f t="shared" si="8"/>
        <v>70935</v>
      </c>
      <c r="AK68" s="244">
        <f t="shared" si="9"/>
        <v>179576.75</v>
      </c>
      <c r="AL68" s="250">
        <f t="shared" si="10"/>
        <v>819165.04</v>
      </c>
      <c r="AM68" s="251">
        <f t="shared" si="11"/>
        <v>737864.33000000007</v>
      </c>
      <c r="AN68" s="244">
        <f t="shared" si="6"/>
        <v>81300.709999999963</v>
      </c>
    </row>
    <row r="69" spans="1:40" x14ac:dyDescent="0.25">
      <c r="A69" s="240" t="s">
        <v>178</v>
      </c>
      <c r="B69" s="240" t="s">
        <v>257</v>
      </c>
      <c r="C69" s="240">
        <v>5043</v>
      </c>
      <c r="D69" s="240" t="s">
        <v>262</v>
      </c>
      <c r="E69" t="s">
        <v>262</v>
      </c>
      <c r="F69" s="297">
        <v>93559.47</v>
      </c>
      <c r="G69" s="297">
        <v>0</v>
      </c>
      <c r="H69" s="297">
        <v>34946.21</v>
      </c>
      <c r="J69">
        <v>1101080.82</v>
      </c>
      <c r="K69">
        <v>231270.37</v>
      </c>
      <c r="M69" s="297">
        <v>0</v>
      </c>
      <c r="Q69" s="297">
        <v>70050</v>
      </c>
      <c r="R69" s="297">
        <v>0</v>
      </c>
      <c r="U69">
        <v>-524351.86</v>
      </c>
      <c r="V69">
        <v>2226508.67</v>
      </c>
      <c r="W69" s="297">
        <v>390.01</v>
      </c>
      <c r="X69" s="297">
        <v>1345952.9</v>
      </c>
      <c r="AC69">
        <v>277046</v>
      </c>
      <c r="AF69">
        <v>1009863.65</v>
      </c>
      <c r="AG69">
        <v>170934.82</v>
      </c>
      <c r="AI69" s="242">
        <f t="shared" si="7"/>
        <v>128505.68</v>
      </c>
      <c r="AJ69" s="249">
        <f t="shared" si="8"/>
        <v>70050</v>
      </c>
      <c r="AK69" s="244">
        <f t="shared" si="9"/>
        <v>58455.679999999993</v>
      </c>
      <c r="AL69" s="250">
        <f t="shared" si="10"/>
        <v>1346342.91</v>
      </c>
      <c r="AM69" s="251">
        <f t="shared" si="11"/>
        <v>1457844.47</v>
      </c>
      <c r="AN69" s="244">
        <f t="shared" si="6"/>
        <v>-111501.56000000006</v>
      </c>
    </row>
    <row r="70" spans="1:40" x14ac:dyDescent="0.25">
      <c r="A70" s="240" t="s">
        <v>178</v>
      </c>
      <c r="B70" s="240" t="s">
        <v>257</v>
      </c>
      <c r="C70" s="240">
        <v>5442</v>
      </c>
      <c r="D70" s="240" t="s">
        <v>263</v>
      </c>
      <c r="E70" t="s">
        <v>263</v>
      </c>
      <c r="F70" s="297">
        <v>394533.24</v>
      </c>
      <c r="G70" s="297">
        <v>0</v>
      </c>
      <c r="H70" s="297">
        <v>14584.47</v>
      </c>
      <c r="J70">
        <v>350277.06</v>
      </c>
      <c r="K70">
        <v>431203.18</v>
      </c>
      <c r="M70" s="297">
        <v>0</v>
      </c>
      <c r="Q70" s="297">
        <v>483440</v>
      </c>
      <c r="R70" s="297">
        <v>2488</v>
      </c>
      <c r="U70">
        <v>-726931.76</v>
      </c>
      <c r="V70">
        <v>2114406.96</v>
      </c>
      <c r="W70" s="297">
        <v>1012.01</v>
      </c>
      <c r="X70" s="297">
        <v>1273293.58</v>
      </c>
      <c r="AC70">
        <v>245846</v>
      </c>
      <c r="AD70">
        <v>4774</v>
      </c>
      <c r="AF70">
        <v>1235536.6100000001</v>
      </c>
      <c r="AG70">
        <v>156426.46</v>
      </c>
      <c r="AI70" s="242">
        <f t="shared" si="7"/>
        <v>409117.70999999996</v>
      </c>
      <c r="AJ70" s="249">
        <f t="shared" si="8"/>
        <v>485928</v>
      </c>
      <c r="AK70" s="244">
        <f t="shared" si="9"/>
        <v>-76810.290000000037</v>
      </c>
      <c r="AL70" s="250">
        <f t="shared" si="10"/>
        <v>1274305.5900000001</v>
      </c>
      <c r="AM70" s="251">
        <f t="shared" si="11"/>
        <v>1642583.07</v>
      </c>
      <c r="AN70" s="244">
        <f>AL70-AM70</f>
        <v>-368277.48</v>
      </c>
    </row>
    <row r="71" spans="1:40" ht="24.6" x14ac:dyDescent="0.7">
      <c r="D71" s="187"/>
      <c r="AI71" s="242">
        <f t="shared" si="7"/>
        <v>0</v>
      </c>
      <c r="AJ71" s="249">
        <f t="shared" si="8"/>
        <v>0</v>
      </c>
      <c r="AK71" s="244">
        <f t="shared" si="9"/>
        <v>0</v>
      </c>
      <c r="AL71" s="250">
        <f t="shared" si="10"/>
        <v>0</v>
      </c>
      <c r="AM71" s="251">
        <f t="shared" si="11"/>
        <v>0</v>
      </c>
      <c r="AN71" s="244">
        <f>AL71-AM71</f>
        <v>0</v>
      </c>
    </row>
    <row r="72" spans="1:40" x14ac:dyDescent="0.25">
      <c r="AJ72" s="249"/>
      <c r="AL72" s="250"/>
      <c r="AM72" s="251"/>
    </row>
    <row r="73" spans="1:40" x14ac:dyDescent="0.25">
      <c r="AJ73" s="249"/>
      <c r="AL73" s="250"/>
      <c r="AM73" s="251"/>
    </row>
    <row r="74" spans="1:40" x14ac:dyDescent="0.25">
      <c r="AJ74" s="249"/>
      <c r="AL74" s="250"/>
      <c r="AM74" s="251"/>
    </row>
    <row r="75" spans="1:40" x14ac:dyDescent="0.25">
      <c r="AJ75" s="249"/>
      <c r="AL75" s="250"/>
      <c r="AM75" s="251"/>
    </row>
    <row r="76" spans="1:40" x14ac:dyDescent="0.25">
      <c r="AJ76" s="249"/>
      <c r="AL76" s="250"/>
      <c r="AM76" s="251"/>
    </row>
    <row r="77" spans="1:40" x14ac:dyDescent="0.25">
      <c r="AJ77" s="249"/>
      <c r="AL77" s="250"/>
      <c r="AM77" s="251"/>
    </row>
    <row r="78" spans="1:40" x14ac:dyDescent="0.25">
      <c r="AJ78" s="249"/>
      <c r="AL78" s="250"/>
      <c r="AM78" s="251"/>
    </row>
    <row r="79" spans="1:40" x14ac:dyDescent="0.25">
      <c r="AJ79" s="249"/>
      <c r="AL79" s="250"/>
      <c r="AM79" s="251"/>
    </row>
    <row r="80" spans="1:40" x14ac:dyDescent="0.25">
      <c r="AJ80" s="249"/>
      <c r="AL80" s="250"/>
      <c r="AM80" s="251"/>
    </row>
    <row r="81" spans="36:39" x14ac:dyDescent="0.25">
      <c r="AJ81" s="249"/>
      <c r="AL81" s="250"/>
      <c r="AM81" s="251"/>
    </row>
    <row r="82" spans="36:39" x14ac:dyDescent="0.25">
      <c r="AJ82" s="249"/>
      <c r="AL82" s="250"/>
      <c r="AM82" s="251"/>
    </row>
    <row r="83" spans="36:39" x14ac:dyDescent="0.25">
      <c r="AJ83" s="249"/>
      <c r="AL83" s="250"/>
      <c r="AM83" s="251"/>
    </row>
    <row r="84" spans="36:39" x14ac:dyDescent="0.25">
      <c r="AJ84" s="249"/>
      <c r="AL84" s="250"/>
      <c r="AM84" s="251"/>
    </row>
    <row r="85" spans="36:39" x14ac:dyDescent="0.25">
      <c r="AJ85" s="249"/>
      <c r="AL85" s="250"/>
      <c r="AM85" s="251"/>
    </row>
    <row r="86" spans="36:39" x14ac:dyDescent="0.25">
      <c r="AJ86" s="249"/>
      <c r="AL86" s="250"/>
      <c r="AM86" s="251"/>
    </row>
    <row r="87" spans="36:39" x14ac:dyDescent="0.25">
      <c r="AJ87" s="249"/>
      <c r="AL87" s="250"/>
      <c r="AM87" s="251"/>
    </row>
    <row r="88" spans="36:39" x14ac:dyDescent="0.25">
      <c r="AJ88" s="249"/>
      <c r="AL88" s="250"/>
      <c r="AM88" s="251"/>
    </row>
    <row r="89" spans="36:39" x14ac:dyDescent="0.25">
      <c r="AJ89" s="249"/>
      <c r="AL89" s="250"/>
      <c r="AM89" s="251"/>
    </row>
    <row r="90" spans="36:39" x14ac:dyDescent="0.25">
      <c r="AJ90" s="249"/>
      <c r="AL90" s="250"/>
      <c r="AM90" s="251"/>
    </row>
    <row r="91" spans="36:39" x14ac:dyDescent="0.25">
      <c r="AJ91" s="249"/>
      <c r="AL91" s="250"/>
      <c r="AM91" s="251"/>
    </row>
    <row r="92" spans="36:39" x14ac:dyDescent="0.25">
      <c r="AJ92" s="249"/>
      <c r="AL92" s="250"/>
      <c r="AM92" s="251"/>
    </row>
    <row r="93" spans="36:39" x14ac:dyDescent="0.25">
      <c r="AJ93" s="249"/>
      <c r="AL93" s="250"/>
      <c r="AM93" s="251"/>
    </row>
    <row r="94" spans="36:39" x14ac:dyDescent="0.25">
      <c r="AJ94" s="249"/>
      <c r="AL94" s="250"/>
      <c r="AM94" s="251"/>
    </row>
    <row r="95" spans="36:39" x14ac:dyDescent="0.25">
      <c r="AJ95" s="249"/>
      <c r="AL95" s="250"/>
      <c r="AM95" s="251"/>
    </row>
    <row r="96" spans="36:39" x14ac:dyDescent="0.25">
      <c r="AJ96" s="249"/>
      <c r="AL96" s="250"/>
      <c r="AM96" s="251"/>
    </row>
    <row r="97" spans="36:39" x14ac:dyDescent="0.25">
      <c r="AJ97" s="249"/>
      <c r="AL97" s="250"/>
      <c r="AM97" s="251"/>
    </row>
    <row r="98" spans="36:39" x14ac:dyDescent="0.25">
      <c r="AJ98" s="249"/>
      <c r="AL98" s="250"/>
      <c r="AM98" s="251"/>
    </row>
    <row r="99" spans="36:39" x14ac:dyDescent="0.25">
      <c r="AJ99" s="249"/>
      <c r="AL99" s="250"/>
      <c r="AM99" s="251"/>
    </row>
    <row r="100" spans="36:39" x14ac:dyDescent="0.25">
      <c r="AJ100" s="249"/>
      <c r="AL100" s="250"/>
      <c r="AM100" s="251"/>
    </row>
    <row r="101" spans="36:39" x14ac:dyDescent="0.25">
      <c r="AJ101" s="249"/>
      <c r="AL101" s="250"/>
      <c r="AM101" s="251"/>
    </row>
    <row r="102" spans="36:39" x14ac:dyDescent="0.25">
      <c r="AJ102" s="249"/>
      <c r="AL102" s="250"/>
      <c r="AM102" s="251"/>
    </row>
    <row r="103" spans="36:39" x14ac:dyDescent="0.25">
      <c r="AJ103" s="249"/>
      <c r="AL103" s="250"/>
      <c r="AM103" s="251"/>
    </row>
    <row r="104" spans="36:39" x14ac:dyDescent="0.25">
      <c r="AJ104" s="249"/>
      <c r="AL104" s="250"/>
      <c r="AM104" s="251"/>
    </row>
    <row r="105" spans="36:39" x14ac:dyDescent="0.25">
      <c r="AJ105" s="249"/>
      <c r="AL105" s="250"/>
      <c r="AM105" s="251"/>
    </row>
    <row r="106" spans="36:39" x14ac:dyDescent="0.25">
      <c r="AJ106" s="249"/>
      <c r="AL106" s="250"/>
      <c r="AM106" s="251"/>
    </row>
    <row r="107" spans="36:39" x14ac:dyDescent="0.25">
      <c r="AJ107" s="249"/>
      <c r="AL107" s="250"/>
      <c r="AM107" s="251"/>
    </row>
    <row r="108" spans="36:39" x14ac:dyDescent="0.25">
      <c r="AJ108" s="249"/>
      <c r="AL108" s="250"/>
      <c r="AM108" s="251"/>
    </row>
    <row r="109" spans="36:39" x14ac:dyDescent="0.25">
      <c r="AJ109" s="249"/>
      <c r="AL109" s="250"/>
      <c r="AM109" s="251"/>
    </row>
    <row r="110" spans="36:39" x14ac:dyDescent="0.25">
      <c r="AJ110" s="249"/>
      <c r="AL110" s="250"/>
      <c r="AM110" s="251"/>
    </row>
    <row r="111" spans="36:39" x14ac:dyDescent="0.25">
      <c r="AJ111" s="249"/>
      <c r="AL111" s="250"/>
      <c r="AM111" s="251"/>
    </row>
    <row r="112" spans="36:39" x14ac:dyDescent="0.25">
      <c r="AJ112" s="249"/>
      <c r="AL112" s="250"/>
      <c r="AM112" s="251"/>
    </row>
    <row r="113" spans="36:39" x14ac:dyDescent="0.25">
      <c r="AJ113" s="249"/>
      <c r="AL113" s="250"/>
      <c r="AM113" s="251"/>
    </row>
    <row r="114" spans="36:39" x14ac:dyDescent="0.25">
      <c r="AJ114" s="249"/>
      <c r="AL114" s="250"/>
      <c r="AM114" s="251"/>
    </row>
    <row r="115" spans="36:39" x14ac:dyDescent="0.25">
      <c r="AJ115" s="249"/>
      <c r="AL115" s="250"/>
      <c r="AM115" s="251"/>
    </row>
    <row r="116" spans="36:39" x14ac:dyDescent="0.25">
      <c r="AJ116" s="249"/>
      <c r="AL116" s="250"/>
      <c r="AM116" s="251"/>
    </row>
    <row r="117" spans="36:39" x14ac:dyDescent="0.25">
      <c r="AJ117" s="249"/>
      <c r="AL117" s="250"/>
      <c r="AM117" s="251"/>
    </row>
    <row r="118" spans="36:39" x14ac:dyDescent="0.25">
      <c r="AJ118" s="249"/>
      <c r="AL118" s="250"/>
      <c r="AM118" s="251"/>
    </row>
    <row r="119" spans="36:39" x14ac:dyDescent="0.25">
      <c r="AJ119" s="249"/>
      <c r="AL119" s="250"/>
      <c r="AM119" s="251"/>
    </row>
    <row r="120" spans="36:39" x14ac:dyDescent="0.25">
      <c r="AJ120" s="249"/>
      <c r="AL120" s="250"/>
      <c r="AM120" s="251"/>
    </row>
    <row r="121" spans="36:39" x14ac:dyDescent="0.25">
      <c r="AJ121" s="249"/>
      <c r="AL121" s="250"/>
      <c r="AM121" s="251"/>
    </row>
    <row r="122" spans="36:39" x14ac:dyDescent="0.25">
      <c r="AJ122" s="249"/>
      <c r="AL122" s="250"/>
      <c r="AM122" s="251"/>
    </row>
    <row r="123" spans="36:39" x14ac:dyDescent="0.25">
      <c r="AJ123" s="249"/>
      <c r="AL123" s="250"/>
      <c r="AM123" s="251"/>
    </row>
    <row r="124" spans="36:39" x14ac:dyDescent="0.25">
      <c r="AJ124" s="249"/>
      <c r="AL124" s="250"/>
      <c r="AM124" s="251"/>
    </row>
    <row r="125" spans="36:39" x14ac:dyDescent="0.25">
      <c r="AJ125" s="249"/>
      <c r="AL125" s="250"/>
      <c r="AM125" s="251"/>
    </row>
    <row r="126" spans="36:39" x14ac:dyDescent="0.25">
      <c r="AJ126" s="249"/>
      <c r="AL126" s="250"/>
      <c r="AM126" s="251"/>
    </row>
    <row r="127" spans="36:39" x14ac:dyDescent="0.25">
      <c r="AJ127" s="249"/>
      <c r="AL127" s="250"/>
      <c r="AM127" s="251"/>
    </row>
    <row r="128" spans="36:39" x14ac:dyDescent="0.25">
      <c r="AJ128" s="249"/>
      <c r="AL128" s="250"/>
      <c r="AM128" s="251"/>
    </row>
    <row r="129" spans="36:39" x14ac:dyDescent="0.25">
      <c r="AJ129" s="249"/>
      <c r="AL129" s="250"/>
      <c r="AM129" s="251"/>
    </row>
    <row r="130" spans="36:39" x14ac:dyDescent="0.25">
      <c r="AJ130" s="249"/>
      <c r="AL130" s="250"/>
      <c r="AM130" s="251"/>
    </row>
    <row r="131" spans="36:39" x14ac:dyDescent="0.25">
      <c r="AJ131" s="249"/>
      <c r="AL131" s="250"/>
      <c r="AM131" s="251"/>
    </row>
    <row r="132" spans="36:39" x14ac:dyDescent="0.25">
      <c r="AJ132" s="249"/>
      <c r="AL132" s="250"/>
      <c r="AM132" s="251"/>
    </row>
    <row r="133" spans="36:39" x14ac:dyDescent="0.25">
      <c r="AJ133" s="249"/>
      <c r="AL133" s="250"/>
      <c r="AM133" s="251"/>
    </row>
    <row r="134" spans="36:39" x14ac:dyDescent="0.25">
      <c r="AJ134" s="249"/>
      <c r="AL134" s="250"/>
      <c r="AM134" s="251"/>
    </row>
    <row r="135" spans="36:39" x14ac:dyDescent="0.25">
      <c r="AJ135" s="249"/>
      <c r="AL135" s="250"/>
      <c r="AM135" s="251"/>
    </row>
    <row r="136" spans="36:39" x14ac:dyDescent="0.25">
      <c r="AJ136" s="249"/>
      <c r="AL136" s="250"/>
      <c r="AM136" s="251"/>
    </row>
    <row r="137" spans="36:39" x14ac:dyDescent="0.25">
      <c r="AJ137" s="249"/>
      <c r="AL137" s="250"/>
      <c r="AM137" s="251"/>
    </row>
    <row r="138" spans="36:39" x14ac:dyDescent="0.25">
      <c r="AJ138" s="249"/>
      <c r="AL138" s="250"/>
      <c r="AM138" s="251"/>
    </row>
    <row r="139" spans="36:39" x14ac:dyDescent="0.25">
      <c r="AJ139" s="249"/>
      <c r="AL139" s="250"/>
      <c r="AM139" s="251"/>
    </row>
    <row r="140" spans="36:39" x14ac:dyDescent="0.25">
      <c r="AJ140" s="249"/>
      <c r="AL140" s="250"/>
      <c r="AM140" s="251"/>
    </row>
    <row r="141" spans="36:39" x14ac:dyDescent="0.25">
      <c r="AJ141" s="249"/>
      <c r="AL141" s="250"/>
      <c r="AM141" s="251"/>
    </row>
    <row r="142" spans="36:39" x14ac:dyDescent="0.25">
      <c r="AJ142" s="249"/>
      <c r="AL142" s="250"/>
      <c r="AM142" s="251"/>
    </row>
    <row r="143" spans="36:39" x14ac:dyDescent="0.25">
      <c r="AJ143" s="249"/>
      <c r="AL143" s="250"/>
      <c r="AM143" s="251"/>
    </row>
    <row r="144" spans="36:39" x14ac:dyDescent="0.25">
      <c r="AJ144" s="249"/>
      <c r="AL144" s="250"/>
      <c r="AM144" s="251"/>
    </row>
    <row r="145" spans="36:39" x14ac:dyDescent="0.25">
      <c r="AJ145" s="249"/>
      <c r="AL145" s="250"/>
      <c r="AM145" s="251"/>
    </row>
    <row r="146" spans="36:39" x14ac:dyDescent="0.25">
      <c r="AJ146" s="249"/>
      <c r="AL146" s="250"/>
      <c r="AM146" s="251"/>
    </row>
    <row r="147" spans="36:39" x14ac:dyDescent="0.25">
      <c r="AJ147" s="249"/>
      <c r="AL147" s="250"/>
      <c r="AM147" s="251"/>
    </row>
    <row r="148" spans="36:39" x14ac:dyDescent="0.25">
      <c r="AJ148" s="249"/>
      <c r="AL148" s="250"/>
      <c r="AM148" s="251"/>
    </row>
    <row r="149" spans="36:39" x14ac:dyDescent="0.25">
      <c r="AJ149" s="249"/>
      <c r="AL149" s="250"/>
      <c r="AM149" s="251"/>
    </row>
    <row r="150" spans="36:39" x14ac:dyDescent="0.25">
      <c r="AJ150" s="249"/>
      <c r="AL150" s="250"/>
      <c r="AM150" s="251"/>
    </row>
    <row r="151" spans="36:39" x14ac:dyDescent="0.25">
      <c r="AJ151" s="249"/>
      <c r="AL151" s="250"/>
      <c r="AM151" s="25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"/>
  <sheetViews>
    <sheetView topLeftCell="D1" zoomScale="96" zoomScaleNormal="96" workbookViewId="0">
      <selection sqref="A1:X1048576"/>
    </sheetView>
  </sheetViews>
  <sheetFormatPr defaultRowHeight="13.8" x14ac:dyDescent="0.25"/>
  <cols>
    <col min="1" max="1" width="40.8984375" bestFit="1" customWidth="1"/>
  </cols>
  <sheetData>
    <row r="1" spans="1:24" x14ac:dyDescent="0.25">
      <c r="A1" t="s">
        <v>2440</v>
      </c>
      <c r="B1" t="s">
        <v>2441</v>
      </c>
      <c r="C1" t="s">
        <v>2442</v>
      </c>
      <c r="D1" t="s">
        <v>2443</v>
      </c>
      <c r="E1" t="s">
        <v>2445</v>
      </c>
      <c r="F1" t="s">
        <v>2446</v>
      </c>
      <c r="G1" t="s">
        <v>2449</v>
      </c>
      <c r="H1" t="s">
        <v>2450</v>
      </c>
      <c r="I1" t="s">
        <v>2451</v>
      </c>
      <c r="J1" t="s">
        <v>2452</v>
      </c>
      <c r="K1" t="s">
        <v>2453</v>
      </c>
      <c r="L1" t="s">
        <v>2454</v>
      </c>
      <c r="M1" t="s">
        <v>2455</v>
      </c>
      <c r="N1" t="s">
        <v>2457</v>
      </c>
      <c r="O1" t="s">
        <v>2458</v>
      </c>
      <c r="P1" t="s">
        <v>2459</v>
      </c>
      <c r="Q1" t="s">
        <v>2460</v>
      </c>
      <c r="R1" t="s">
        <v>2461</v>
      </c>
      <c r="S1" t="s">
        <v>2462</v>
      </c>
      <c r="T1" t="s">
        <v>2463</v>
      </c>
      <c r="U1" t="s">
        <v>2464</v>
      </c>
      <c r="V1" t="s">
        <v>2465</v>
      </c>
      <c r="W1" t="s">
        <v>2466</v>
      </c>
      <c r="X1" t="s">
        <v>2467</v>
      </c>
    </row>
    <row r="2" spans="1:24" x14ac:dyDescent="0.25">
      <c r="A2" t="s">
        <v>2468</v>
      </c>
      <c r="B2" t="s">
        <v>2469</v>
      </c>
      <c r="C2" t="s">
        <v>2470</v>
      </c>
      <c r="D2" t="s">
        <v>2471</v>
      </c>
      <c r="E2" t="s">
        <v>2473</v>
      </c>
      <c r="F2" t="s">
        <v>2474</v>
      </c>
      <c r="G2" t="s">
        <v>2477</v>
      </c>
      <c r="H2" t="s">
        <v>2478</v>
      </c>
      <c r="I2" t="s">
        <v>2479</v>
      </c>
      <c r="J2" t="s">
        <v>2480</v>
      </c>
      <c r="K2" t="s">
        <v>2481</v>
      </c>
      <c r="L2" t="s">
        <v>2482</v>
      </c>
      <c r="M2" t="s">
        <v>2483</v>
      </c>
      <c r="N2" t="s">
        <v>2485</v>
      </c>
      <c r="O2" t="s">
        <v>2486</v>
      </c>
      <c r="P2" t="s">
        <v>2487</v>
      </c>
      <c r="Q2" t="s">
        <v>2488</v>
      </c>
      <c r="R2" t="s">
        <v>2489</v>
      </c>
      <c r="S2" t="s">
        <v>2490</v>
      </c>
      <c r="T2" t="s">
        <v>2491</v>
      </c>
      <c r="U2" t="s">
        <v>2492</v>
      </c>
      <c r="V2" t="s">
        <v>2493</v>
      </c>
      <c r="W2" t="s">
        <v>2494</v>
      </c>
      <c r="X2" t="s">
        <v>2495</v>
      </c>
    </row>
    <row r="3" spans="1:24" x14ac:dyDescent="0.25">
      <c r="A3" t="s">
        <v>2496</v>
      </c>
      <c r="B3">
        <v>67682869.230000004</v>
      </c>
      <c r="C3">
        <v>2857691.09</v>
      </c>
      <c r="D3">
        <v>7209999.4780000001</v>
      </c>
      <c r="E3">
        <v>39185995.420000002</v>
      </c>
      <c r="F3">
        <v>29593534.75</v>
      </c>
      <c r="G3">
        <v>1670</v>
      </c>
      <c r="H3">
        <v>181470</v>
      </c>
      <c r="I3">
        <v>207225.86</v>
      </c>
      <c r="J3">
        <v>18500</v>
      </c>
      <c r="K3">
        <v>-7570121.9699999997</v>
      </c>
      <c r="L3">
        <v>-38459032.969999999</v>
      </c>
      <c r="M3">
        <v>183787424.05000001</v>
      </c>
      <c r="N3">
        <v>89971358.840000004</v>
      </c>
      <c r="O3">
        <v>15148496</v>
      </c>
      <c r="P3">
        <v>87103.59</v>
      </c>
      <c r="Q3">
        <v>90001974.599999994</v>
      </c>
      <c r="R3">
        <v>3355270.84</v>
      </c>
      <c r="S3">
        <v>113262329.98999999</v>
      </c>
      <c r="T3">
        <v>378966.75</v>
      </c>
      <c r="U3">
        <v>133298.69</v>
      </c>
      <c r="V3">
        <v>47784089.561999999</v>
      </c>
      <c r="W3">
        <v>10035870.699999999</v>
      </c>
      <c r="X3">
        <v>875587.26</v>
      </c>
    </row>
    <row r="4" spans="1:24" x14ac:dyDescent="0.25">
      <c r="A4" t="s">
        <v>2499</v>
      </c>
      <c r="B4">
        <v>1189019.93</v>
      </c>
      <c r="C4">
        <v>56636.5</v>
      </c>
      <c r="D4">
        <v>64861.85</v>
      </c>
      <c r="E4">
        <v>2496343.91</v>
      </c>
      <c r="F4">
        <v>185998.71</v>
      </c>
      <c r="I4">
        <v>0</v>
      </c>
      <c r="K4">
        <v>3303680.37</v>
      </c>
      <c r="L4">
        <v>167667.78</v>
      </c>
      <c r="M4">
        <v>198336.84</v>
      </c>
      <c r="N4">
        <v>1300822.93</v>
      </c>
      <c r="O4">
        <v>269300</v>
      </c>
      <c r="P4">
        <v>891.85</v>
      </c>
      <c r="Q4">
        <v>1019430</v>
      </c>
      <c r="R4">
        <v>212559</v>
      </c>
      <c r="S4">
        <v>1512990</v>
      </c>
      <c r="T4">
        <v>16370</v>
      </c>
      <c r="V4">
        <v>551987.37</v>
      </c>
      <c r="W4">
        <v>132880.5</v>
      </c>
    </row>
    <row r="5" spans="1:24" x14ac:dyDescent="0.25">
      <c r="A5" t="s">
        <v>2500</v>
      </c>
      <c r="B5">
        <v>1687459.73</v>
      </c>
      <c r="C5">
        <v>124804.73</v>
      </c>
      <c r="D5">
        <v>198560.78</v>
      </c>
      <c r="E5">
        <v>342959.51</v>
      </c>
      <c r="F5">
        <v>272924.87</v>
      </c>
      <c r="I5">
        <v>0</v>
      </c>
      <c r="K5">
        <v>-614134.56000000006</v>
      </c>
      <c r="L5">
        <v>229890.43</v>
      </c>
      <c r="M5">
        <v>2159407.13</v>
      </c>
      <c r="N5">
        <v>1323361.5</v>
      </c>
      <c r="O5">
        <v>571550</v>
      </c>
      <c r="P5">
        <v>1088.6600000000001</v>
      </c>
      <c r="Q5">
        <v>1024200</v>
      </c>
      <c r="R5">
        <v>228700</v>
      </c>
      <c r="S5">
        <v>1265044</v>
      </c>
      <c r="V5">
        <v>682422.25</v>
      </c>
      <c r="W5">
        <v>107687.29</v>
      </c>
    </row>
    <row r="6" spans="1:24" x14ac:dyDescent="0.25">
      <c r="A6" t="s">
        <v>2501</v>
      </c>
      <c r="B6">
        <v>877526.95</v>
      </c>
      <c r="C6">
        <v>19244.86</v>
      </c>
      <c r="D6">
        <v>55219.96</v>
      </c>
      <c r="E6">
        <v>665246.5</v>
      </c>
      <c r="F6">
        <v>854061.68</v>
      </c>
      <c r="I6">
        <v>0</v>
      </c>
      <c r="K6">
        <v>-813218.3</v>
      </c>
      <c r="L6">
        <v>219414.19</v>
      </c>
      <c r="M6">
        <v>3104237.14</v>
      </c>
      <c r="N6">
        <v>1120195.53</v>
      </c>
      <c r="O6">
        <v>36500</v>
      </c>
      <c r="P6">
        <v>840.15</v>
      </c>
      <c r="Q6">
        <v>1856520</v>
      </c>
      <c r="R6">
        <v>8030</v>
      </c>
      <c r="S6">
        <v>2088247</v>
      </c>
      <c r="T6">
        <v>1500</v>
      </c>
      <c r="U6">
        <v>200</v>
      </c>
      <c r="V6">
        <v>674270.15</v>
      </c>
      <c r="W6">
        <v>97091.61</v>
      </c>
    </row>
    <row r="7" spans="1:24" x14ac:dyDescent="0.25">
      <c r="A7" t="s">
        <v>2502</v>
      </c>
      <c r="B7">
        <v>1510143.95</v>
      </c>
      <c r="C7">
        <v>113427.3</v>
      </c>
      <c r="D7">
        <v>31732.32</v>
      </c>
      <c r="E7">
        <v>3</v>
      </c>
      <c r="F7">
        <v>318361.01</v>
      </c>
      <c r="I7">
        <v>0</v>
      </c>
      <c r="K7">
        <v>-301857.08</v>
      </c>
      <c r="L7">
        <v>462007.2</v>
      </c>
      <c r="M7">
        <v>1481598.18</v>
      </c>
      <c r="N7">
        <v>1651755.48</v>
      </c>
      <c r="O7">
        <v>1318350</v>
      </c>
      <c r="P7">
        <v>1126.78</v>
      </c>
      <c r="Q7">
        <v>1818080</v>
      </c>
      <c r="S7">
        <v>2289411</v>
      </c>
      <c r="T7">
        <v>20690</v>
      </c>
      <c r="V7">
        <v>1722178.75</v>
      </c>
      <c r="W7">
        <v>20613.23</v>
      </c>
    </row>
    <row r="8" spans="1:24" x14ac:dyDescent="0.25">
      <c r="A8" t="s">
        <v>2503</v>
      </c>
      <c r="B8">
        <v>1313379.8700000001</v>
      </c>
      <c r="C8">
        <v>80377.179999999993</v>
      </c>
      <c r="D8">
        <v>126503.66</v>
      </c>
      <c r="E8">
        <v>3</v>
      </c>
      <c r="F8">
        <v>891103.3</v>
      </c>
      <c r="I8">
        <v>0</v>
      </c>
      <c r="K8">
        <v>-1615883.46</v>
      </c>
      <c r="L8">
        <v>211072.74</v>
      </c>
      <c r="M8">
        <v>3577514.61</v>
      </c>
      <c r="N8">
        <v>1768930.64</v>
      </c>
      <c r="O8">
        <v>179391</v>
      </c>
      <c r="P8">
        <v>1299.98</v>
      </c>
      <c r="Q8">
        <v>982620</v>
      </c>
      <c r="S8">
        <v>1502936</v>
      </c>
      <c r="V8">
        <v>815475.84</v>
      </c>
      <c r="W8">
        <v>42216.66</v>
      </c>
    </row>
    <row r="9" spans="1:24" x14ac:dyDescent="0.25">
      <c r="A9" t="s">
        <v>2504</v>
      </c>
      <c r="B9">
        <v>768052.99</v>
      </c>
      <c r="C9">
        <v>1884.19</v>
      </c>
      <c r="D9">
        <v>28663.41</v>
      </c>
      <c r="E9">
        <v>112031.71</v>
      </c>
      <c r="F9">
        <v>218655.21</v>
      </c>
      <c r="I9">
        <v>0</v>
      </c>
      <c r="K9">
        <v>859141.36</v>
      </c>
      <c r="L9">
        <v>91594.76</v>
      </c>
      <c r="M9">
        <v>80851.62</v>
      </c>
      <c r="N9">
        <v>642022.76</v>
      </c>
      <c r="O9">
        <v>86600</v>
      </c>
      <c r="P9">
        <v>545.49</v>
      </c>
      <c r="Q9">
        <v>388890</v>
      </c>
      <c r="R9">
        <v>79200</v>
      </c>
      <c r="S9">
        <v>535168</v>
      </c>
      <c r="V9">
        <v>354594.08</v>
      </c>
      <c r="W9">
        <v>95171.4</v>
      </c>
    </row>
    <row r="10" spans="1:24" x14ac:dyDescent="0.25">
      <c r="A10" t="s">
        <v>2505</v>
      </c>
      <c r="B10">
        <v>1749605.85</v>
      </c>
      <c r="C10">
        <v>23486.6</v>
      </c>
      <c r="D10">
        <v>212537.46</v>
      </c>
      <c r="E10">
        <v>928596.97</v>
      </c>
      <c r="F10">
        <v>1066798.81</v>
      </c>
      <c r="I10">
        <v>0</v>
      </c>
      <c r="K10">
        <v>924779.47</v>
      </c>
      <c r="L10">
        <v>260352.19</v>
      </c>
      <c r="M10">
        <v>2359303.7200000002</v>
      </c>
      <c r="N10">
        <v>1344522.3</v>
      </c>
      <c r="O10">
        <v>418300</v>
      </c>
      <c r="P10">
        <v>1034.54</v>
      </c>
      <c r="Q10">
        <v>1597680</v>
      </c>
      <c r="R10">
        <v>304000</v>
      </c>
      <c r="S10">
        <v>1951019</v>
      </c>
      <c r="T10">
        <v>6466.56</v>
      </c>
      <c r="U10">
        <v>35340</v>
      </c>
      <c r="V10">
        <v>762956.61</v>
      </c>
      <c r="W10">
        <v>276714.36</v>
      </c>
    </row>
    <row r="11" spans="1:24" x14ac:dyDescent="0.25">
      <c r="A11" t="s">
        <v>2506</v>
      </c>
      <c r="B11">
        <v>885630.55</v>
      </c>
      <c r="C11">
        <v>44220.2</v>
      </c>
      <c r="D11">
        <v>82752.56</v>
      </c>
      <c r="E11">
        <v>698930.6</v>
      </c>
      <c r="F11">
        <v>180569.24</v>
      </c>
      <c r="I11">
        <v>0</v>
      </c>
      <c r="K11">
        <v>-706462.6</v>
      </c>
      <c r="L11">
        <v>155895.45000000001</v>
      </c>
      <c r="M11">
        <v>2243800.1</v>
      </c>
      <c r="N11">
        <v>752054.49</v>
      </c>
      <c r="O11">
        <v>366790</v>
      </c>
      <c r="P11">
        <v>711.34</v>
      </c>
      <c r="Q11">
        <v>979650</v>
      </c>
      <c r="S11">
        <v>1216535</v>
      </c>
      <c r="V11">
        <v>452274.3</v>
      </c>
      <c r="W11">
        <v>40926.33</v>
      </c>
    </row>
    <row r="12" spans="1:24" x14ac:dyDescent="0.25">
      <c r="A12" t="s">
        <v>2507</v>
      </c>
      <c r="B12">
        <v>1685366.25</v>
      </c>
      <c r="C12">
        <v>13217.8</v>
      </c>
      <c r="D12">
        <v>211884.18</v>
      </c>
      <c r="E12">
        <v>3</v>
      </c>
      <c r="F12">
        <v>212621.9</v>
      </c>
      <c r="I12">
        <v>0</v>
      </c>
      <c r="K12">
        <v>-1196332.52</v>
      </c>
      <c r="L12">
        <v>229747.12</v>
      </c>
      <c r="M12">
        <v>2541297.98</v>
      </c>
      <c r="N12">
        <v>1128817.72</v>
      </c>
      <c r="O12">
        <v>823800</v>
      </c>
      <c r="P12">
        <v>1202.04</v>
      </c>
      <c r="Q12">
        <v>1215990</v>
      </c>
      <c r="S12">
        <v>1482944</v>
      </c>
      <c r="T12">
        <v>33964</v>
      </c>
      <c r="V12">
        <v>906771.17</v>
      </c>
      <c r="W12">
        <v>16250.04</v>
      </c>
    </row>
    <row r="13" spans="1:24" x14ac:dyDescent="0.25">
      <c r="A13" t="s">
        <v>2508</v>
      </c>
      <c r="B13">
        <v>618399.35</v>
      </c>
      <c r="C13">
        <v>13958.38</v>
      </c>
      <c r="D13">
        <v>36587.71</v>
      </c>
      <c r="E13">
        <v>1714633.85</v>
      </c>
      <c r="F13">
        <v>216642.27</v>
      </c>
      <c r="I13">
        <v>0</v>
      </c>
      <c r="K13">
        <v>-155032.76</v>
      </c>
      <c r="L13">
        <v>63682.58</v>
      </c>
      <c r="M13">
        <v>2357450.56</v>
      </c>
      <c r="N13">
        <v>826302.22</v>
      </c>
      <c r="P13">
        <v>360.56</v>
      </c>
      <c r="Q13">
        <v>378630</v>
      </c>
      <c r="R13">
        <v>1850</v>
      </c>
      <c r="S13">
        <v>541683</v>
      </c>
      <c r="T13">
        <v>6845</v>
      </c>
      <c r="V13">
        <v>205949.61</v>
      </c>
      <c r="W13">
        <v>71343.990000000005</v>
      </c>
    </row>
    <row r="14" spans="1:24" x14ac:dyDescent="0.25">
      <c r="A14" t="s">
        <v>2509</v>
      </c>
      <c r="B14">
        <v>758853.71</v>
      </c>
      <c r="C14">
        <v>21701.79</v>
      </c>
      <c r="D14">
        <v>90740.61</v>
      </c>
      <c r="E14">
        <v>648939.02</v>
      </c>
      <c r="F14">
        <v>311529.12</v>
      </c>
      <c r="I14">
        <v>0</v>
      </c>
      <c r="K14">
        <v>-1807595.1</v>
      </c>
      <c r="L14">
        <v>99674.36</v>
      </c>
      <c r="M14">
        <v>3416597.09</v>
      </c>
      <c r="N14">
        <v>884136.16</v>
      </c>
      <c r="P14">
        <v>535.12</v>
      </c>
      <c r="Q14">
        <v>951750</v>
      </c>
      <c r="S14">
        <v>1212320</v>
      </c>
      <c r="V14">
        <v>123971.44</v>
      </c>
      <c r="W14">
        <v>224291.94</v>
      </c>
    </row>
    <row r="15" spans="1:24" x14ac:dyDescent="0.25">
      <c r="A15" t="s">
        <v>2510</v>
      </c>
      <c r="B15">
        <v>1696918.97</v>
      </c>
      <c r="C15">
        <v>174103.06</v>
      </c>
      <c r="D15">
        <v>29729.32</v>
      </c>
      <c r="E15">
        <v>1995761.7</v>
      </c>
      <c r="F15">
        <v>331544.71000000002</v>
      </c>
      <c r="I15">
        <v>0</v>
      </c>
      <c r="K15">
        <v>306020.83</v>
      </c>
      <c r="L15">
        <v>262790.26</v>
      </c>
      <c r="M15">
        <v>3110817.16</v>
      </c>
      <c r="N15">
        <v>1427684.68</v>
      </c>
      <c r="O15">
        <v>422010</v>
      </c>
      <c r="P15">
        <v>1305.26</v>
      </c>
      <c r="Q15">
        <v>1086840</v>
      </c>
      <c r="R15">
        <v>205170</v>
      </c>
      <c r="S15">
        <v>1389432</v>
      </c>
      <c r="V15">
        <v>908532.71</v>
      </c>
      <c r="W15">
        <v>117774.18</v>
      </c>
    </row>
    <row r="16" spans="1:24" x14ac:dyDescent="0.25">
      <c r="A16" t="s">
        <v>2511</v>
      </c>
      <c r="B16">
        <v>1287125.24</v>
      </c>
      <c r="C16">
        <v>29519.77</v>
      </c>
      <c r="D16">
        <v>68387.06</v>
      </c>
      <c r="E16">
        <v>1349366.38</v>
      </c>
      <c r="F16">
        <v>583853.07999999996</v>
      </c>
      <c r="I16">
        <v>0</v>
      </c>
      <c r="K16">
        <v>-1465393.28</v>
      </c>
      <c r="L16">
        <v>158506.38</v>
      </c>
      <c r="M16">
        <v>4381554.71</v>
      </c>
      <c r="N16">
        <v>1762466.04</v>
      </c>
      <c r="P16">
        <v>961.95</v>
      </c>
      <c r="Q16">
        <v>1355760</v>
      </c>
      <c r="S16">
        <v>1598195</v>
      </c>
      <c r="T16">
        <v>22032</v>
      </c>
      <c r="V16">
        <v>849038.28</v>
      </c>
      <c r="W16">
        <v>162038.99</v>
      </c>
    </row>
    <row r="17" spans="1:24" x14ac:dyDescent="0.25">
      <c r="A17" t="s">
        <v>2512</v>
      </c>
      <c r="B17">
        <v>1072763.95</v>
      </c>
      <c r="C17">
        <v>23393.8</v>
      </c>
      <c r="D17">
        <v>90300.18</v>
      </c>
      <c r="E17">
        <v>6</v>
      </c>
      <c r="F17">
        <v>191998.21</v>
      </c>
      <c r="I17">
        <v>0</v>
      </c>
      <c r="K17">
        <v>-1252991.06</v>
      </c>
      <c r="L17">
        <v>97481.69</v>
      </c>
      <c r="M17">
        <v>2824820.87</v>
      </c>
      <c r="N17">
        <v>1031112.11</v>
      </c>
      <c r="P17">
        <v>1330.29</v>
      </c>
      <c r="Q17">
        <v>1239570</v>
      </c>
      <c r="S17">
        <v>1620661</v>
      </c>
      <c r="T17">
        <v>5080</v>
      </c>
      <c r="U17">
        <v>920</v>
      </c>
      <c r="V17">
        <v>674855.73</v>
      </c>
      <c r="W17">
        <v>52195.03</v>
      </c>
    </row>
    <row r="18" spans="1:24" x14ac:dyDescent="0.25">
      <c r="A18" t="s">
        <v>2513</v>
      </c>
      <c r="B18">
        <v>1125448.45</v>
      </c>
      <c r="C18">
        <v>13404.03</v>
      </c>
      <c r="D18">
        <v>51972.65</v>
      </c>
      <c r="E18">
        <v>12360.57</v>
      </c>
      <c r="F18">
        <v>392962.4</v>
      </c>
      <c r="I18">
        <v>0</v>
      </c>
      <c r="K18">
        <v>-886470.27</v>
      </c>
      <c r="L18">
        <v>258716.19</v>
      </c>
      <c r="M18">
        <v>2287611.84</v>
      </c>
      <c r="N18">
        <v>1538705.22</v>
      </c>
      <c r="O18">
        <v>-110000</v>
      </c>
      <c r="P18">
        <v>1186.58</v>
      </c>
      <c r="Q18">
        <v>1027530</v>
      </c>
      <c r="S18">
        <v>1598855.75</v>
      </c>
      <c r="T18">
        <v>5170</v>
      </c>
      <c r="V18">
        <v>672050.09</v>
      </c>
      <c r="W18">
        <v>18055.62</v>
      </c>
    </row>
    <row r="19" spans="1:24" x14ac:dyDescent="0.25">
      <c r="A19" t="s">
        <v>2514</v>
      </c>
      <c r="B19">
        <v>984041.51</v>
      </c>
      <c r="C19">
        <v>59307.199999999997</v>
      </c>
      <c r="D19">
        <v>69131.58</v>
      </c>
      <c r="E19">
        <v>10004</v>
      </c>
      <c r="F19">
        <v>118126.85</v>
      </c>
      <c r="I19">
        <v>0</v>
      </c>
      <c r="K19">
        <v>-1704007.85</v>
      </c>
      <c r="L19">
        <v>2199.52</v>
      </c>
      <c r="M19">
        <v>2658489.6</v>
      </c>
      <c r="N19">
        <v>1136314.49</v>
      </c>
      <c r="P19">
        <v>954.55</v>
      </c>
      <c r="Q19">
        <v>1977390</v>
      </c>
      <c r="R19">
        <v>61500</v>
      </c>
      <c r="S19">
        <v>2161564</v>
      </c>
      <c r="T19">
        <v>6845</v>
      </c>
      <c r="V19">
        <v>533256.56999999995</v>
      </c>
      <c r="W19">
        <v>8913.6</v>
      </c>
    </row>
    <row r="20" spans="1:24" x14ac:dyDescent="0.25">
      <c r="A20" t="s">
        <v>2515</v>
      </c>
      <c r="B20">
        <v>1080840.3</v>
      </c>
      <c r="C20">
        <v>30900.25</v>
      </c>
      <c r="D20">
        <v>65502.51</v>
      </c>
      <c r="E20">
        <v>3901774.79</v>
      </c>
      <c r="F20">
        <v>190228.43</v>
      </c>
      <c r="I20">
        <v>0</v>
      </c>
      <c r="K20">
        <v>4501432.5199999996</v>
      </c>
      <c r="L20">
        <v>185762.05</v>
      </c>
      <c r="M20">
        <v>712043.8</v>
      </c>
      <c r="N20">
        <v>776858.71</v>
      </c>
      <c r="Q20">
        <v>1111410</v>
      </c>
      <c r="S20">
        <v>1393944</v>
      </c>
      <c r="T20">
        <v>2960</v>
      </c>
      <c r="V20">
        <v>318359.81</v>
      </c>
      <c r="W20">
        <v>132066.99</v>
      </c>
    </row>
    <row r="21" spans="1:24" x14ac:dyDescent="0.25">
      <c r="A21" t="s">
        <v>2516</v>
      </c>
      <c r="B21">
        <v>713456.36</v>
      </c>
      <c r="C21">
        <v>19857.099999999999</v>
      </c>
      <c r="D21">
        <v>53426.48</v>
      </c>
      <c r="E21">
        <v>145107.72</v>
      </c>
      <c r="F21">
        <v>354494.87</v>
      </c>
      <c r="I21">
        <v>0</v>
      </c>
      <c r="K21">
        <v>-3086676.26</v>
      </c>
      <c r="L21">
        <v>135346.35</v>
      </c>
      <c r="M21">
        <v>4272663.5999999996</v>
      </c>
      <c r="N21">
        <v>853624.57</v>
      </c>
      <c r="P21">
        <v>607.13</v>
      </c>
      <c r="Q21">
        <v>1059520</v>
      </c>
      <c r="S21">
        <v>1235973</v>
      </c>
      <c r="U21">
        <v>18680</v>
      </c>
      <c r="V21">
        <v>393996.91</v>
      </c>
      <c r="W21">
        <v>135755.54999999999</v>
      </c>
    </row>
    <row r="22" spans="1:24" x14ac:dyDescent="0.25">
      <c r="A22" t="s">
        <v>2517</v>
      </c>
      <c r="B22">
        <v>1043034.32</v>
      </c>
      <c r="C22">
        <v>756</v>
      </c>
      <c r="D22">
        <v>28824.53</v>
      </c>
      <c r="E22">
        <v>949821.03</v>
      </c>
      <c r="F22">
        <v>392530.27</v>
      </c>
      <c r="I22">
        <v>0</v>
      </c>
      <c r="K22">
        <v>284081.45</v>
      </c>
      <c r="L22">
        <v>114076.75</v>
      </c>
      <c r="M22">
        <v>2054348.01</v>
      </c>
      <c r="N22">
        <v>1029509.37</v>
      </c>
      <c r="P22">
        <v>1028.9000000000001</v>
      </c>
      <c r="Q22">
        <v>1068750</v>
      </c>
      <c r="S22">
        <v>1234521</v>
      </c>
      <c r="V22">
        <v>463687.07</v>
      </c>
      <c r="W22">
        <v>138160.26</v>
      </c>
    </row>
    <row r="23" spans="1:24" x14ac:dyDescent="0.25">
      <c r="A23" t="s">
        <v>2578</v>
      </c>
      <c r="B23">
        <v>2388412.42</v>
      </c>
      <c r="C23">
        <v>72447.149999999994</v>
      </c>
      <c r="D23">
        <v>12414.2</v>
      </c>
      <c r="E23">
        <v>4</v>
      </c>
      <c r="F23">
        <v>26897.46</v>
      </c>
      <c r="I23">
        <v>-4500</v>
      </c>
      <c r="K23">
        <v>-641799.1</v>
      </c>
      <c r="L23">
        <v>268905.13</v>
      </c>
      <c r="M23">
        <v>2203520.5099999998</v>
      </c>
      <c r="N23">
        <v>1191365.6599999999</v>
      </c>
      <c r="O23">
        <v>348540</v>
      </c>
      <c r="P23">
        <v>2042.66</v>
      </c>
      <c r="Q23">
        <v>748620</v>
      </c>
      <c r="R23">
        <v>121350</v>
      </c>
      <c r="S23">
        <v>1228755</v>
      </c>
      <c r="V23">
        <v>284456.78999999998</v>
      </c>
      <c r="W23">
        <v>44438.49</v>
      </c>
    </row>
    <row r="24" spans="1:24" x14ac:dyDescent="0.25">
      <c r="A24" t="s">
        <v>2518</v>
      </c>
      <c r="B24">
        <v>1552647.39</v>
      </c>
      <c r="C24">
        <v>30166.400000000001</v>
      </c>
      <c r="D24">
        <v>51377.2</v>
      </c>
      <c r="E24">
        <v>135532.42000000001</v>
      </c>
      <c r="F24">
        <v>1091309.8600000001</v>
      </c>
      <c r="I24">
        <v>0</v>
      </c>
      <c r="L24">
        <v>308198.49</v>
      </c>
      <c r="M24">
        <v>2350727.5299999998</v>
      </c>
      <c r="N24">
        <v>1198649.1200000001</v>
      </c>
      <c r="O24">
        <v>926920</v>
      </c>
      <c r="P24">
        <v>1728.42</v>
      </c>
      <c r="Q24">
        <v>1598446.8</v>
      </c>
      <c r="R24">
        <v>285000</v>
      </c>
      <c r="S24">
        <v>1929743.8</v>
      </c>
      <c r="T24">
        <v>8270</v>
      </c>
      <c r="U24">
        <v>4080</v>
      </c>
      <c r="V24">
        <v>1215918.6599999999</v>
      </c>
      <c r="W24">
        <v>271384.83</v>
      </c>
      <c r="X24">
        <v>106965</v>
      </c>
    </row>
    <row r="25" spans="1:24" x14ac:dyDescent="0.25">
      <c r="A25" t="s">
        <v>2519</v>
      </c>
      <c r="B25">
        <v>492980.7</v>
      </c>
      <c r="C25">
        <v>18795</v>
      </c>
      <c r="D25">
        <v>27840.9</v>
      </c>
      <c r="E25">
        <v>1022602.25</v>
      </c>
      <c r="F25">
        <v>394475.42</v>
      </c>
      <c r="I25">
        <v>0</v>
      </c>
      <c r="L25">
        <v>-1006954.57</v>
      </c>
      <c r="M25">
        <v>3163898.35</v>
      </c>
      <c r="N25">
        <v>863316.77</v>
      </c>
      <c r="O25">
        <v>359600</v>
      </c>
      <c r="P25">
        <v>298.52999999999997</v>
      </c>
      <c r="Q25">
        <v>1218136.5</v>
      </c>
      <c r="R25">
        <v>6712</v>
      </c>
      <c r="S25">
        <v>1476917.5</v>
      </c>
      <c r="T25">
        <v>5523</v>
      </c>
      <c r="V25">
        <v>816898.13</v>
      </c>
      <c r="W25">
        <v>147514.68</v>
      </c>
      <c r="X25">
        <v>4812</v>
      </c>
    </row>
    <row r="26" spans="1:24" x14ac:dyDescent="0.25">
      <c r="A26" t="s">
        <v>2520</v>
      </c>
      <c r="B26">
        <v>1264190.94</v>
      </c>
      <c r="C26">
        <v>54210.29</v>
      </c>
      <c r="D26">
        <v>64214.15</v>
      </c>
      <c r="E26">
        <v>1029137.08</v>
      </c>
      <c r="F26">
        <v>708537.27</v>
      </c>
      <c r="I26">
        <v>826.83</v>
      </c>
      <c r="L26">
        <v>5210416.46</v>
      </c>
      <c r="M26">
        <v>-2060186.09</v>
      </c>
      <c r="N26">
        <v>1217657.1200000001</v>
      </c>
      <c r="O26">
        <v>288150</v>
      </c>
      <c r="P26">
        <v>1109.97</v>
      </c>
      <c r="Q26">
        <v>1899490.5</v>
      </c>
      <c r="R26">
        <v>7771</v>
      </c>
      <c r="S26">
        <v>2141145.5</v>
      </c>
      <c r="T26">
        <v>2678</v>
      </c>
      <c r="V26">
        <v>683161.32</v>
      </c>
      <c r="W26">
        <v>285623.03000000003</v>
      </c>
    </row>
    <row r="27" spans="1:24" x14ac:dyDescent="0.25">
      <c r="A27" t="s">
        <v>2521</v>
      </c>
      <c r="B27">
        <v>569867.93000000005</v>
      </c>
      <c r="C27">
        <v>23424.44</v>
      </c>
      <c r="D27">
        <v>115207.41</v>
      </c>
      <c r="E27">
        <v>392493.59</v>
      </c>
      <c r="F27">
        <v>400676.11</v>
      </c>
      <c r="I27">
        <v>0</v>
      </c>
      <c r="L27">
        <v>-1035944.96</v>
      </c>
      <c r="M27">
        <v>2920599.11</v>
      </c>
      <c r="N27">
        <v>1040957.25</v>
      </c>
      <c r="O27">
        <v>127910</v>
      </c>
      <c r="P27">
        <v>848.33</v>
      </c>
      <c r="Q27">
        <v>1861595.1</v>
      </c>
      <c r="R27">
        <v>900</v>
      </c>
      <c r="S27">
        <v>2132259.1</v>
      </c>
      <c r="T27">
        <v>4858</v>
      </c>
      <c r="V27">
        <v>972514.79</v>
      </c>
      <c r="W27">
        <v>165383.46</v>
      </c>
      <c r="X27">
        <v>600</v>
      </c>
    </row>
    <row r="28" spans="1:24" x14ac:dyDescent="0.25">
      <c r="A28" t="s">
        <v>2522</v>
      </c>
      <c r="B28">
        <v>753501.23</v>
      </c>
      <c r="C28">
        <v>12855.68</v>
      </c>
      <c r="D28">
        <v>25499.439999999999</v>
      </c>
      <c r="E28">
        <v>449320.46</v>
      </c>
      <c r="F28">
        <v>197813.23</v>
      </c>
      <c r="I28">
        <v>0</v>
      </c>
      <c r="L28">
        <v>86444.55</v>
      </c>
      <c r="M28">
        <v>1187021.07</v>
      </c>
      <c r="N28">
        <v>884768.24</v>
      </c>
      <c r="O28">
        <v>148530</v>
      </c>
      <c r="P28">
        <v>738.35</v>
      </c>
      <c r="Q28">
        <v>2006455.5</v>
      </c>
      <c r="S28">
        <v>2237000.5</v>
      </c>
      <c r="T28">
        <v>2366</v>
      </c>
      <c r="V28">
        <v>390589.28</v>
      </c>
      <c r="W28">
        <v>107379.09</v>
      </c>
    </row>
    <row r="29" spans="1:24" x14ac:dyDescent="0.25">
      <c r="A29" t="s">
        <v>2523</v>
      </c>
      <c r="B29">
        <v>567271.53</v>
      </c>
      <c r="C29">
        <v>83116.23</v>
      </c>
      <c r="D29">
        <v>35988.050000000003</v>
      </c>
      <c r="E29">
        <v>682107.05</v>
      </c>
      <c r="F29">
        <v>285374.46000000002</v>
      </c>
      <c r="I29">
        <v>0</v>
      </c>
      <c r="L29">
        <v>-1167968.82</v>
      </c>
      <c r="M29">
        <v>2650223.29</v>
      </c>
      <c r="N29">
        <v>883867.24</v>
      </c>
      <c r="O29">
        <v>271200</v>
      </c>
      <c r="P29">
        <v>568.19000000000005</v>
      </c>
      <c r="Q29">
        <v>1349964</v>
      </c>
      <c r="R29">
        <v>107826</v>
      </c>
      <c r="S29">
        <v>1428623</v>
      </c>
      <c r="T29">
        <v>12234</v>
      </c>
      <c r="V29">
        <v>673349.23</v>
      </c>
      <c r="W29">
        <v>120748.23</v>
      </c>
    </row>
    <row r="30" spans="1:24" x14ac:dyDescent="0.25">
      <c r="A30" t="s">
        <v>2524</v>
      </c>
      <c r="B30">
        <v>383718.05</v>
      </c>
      <c r="C30">
        <v>53336</v>
      </c>
      <c r="D30">
        <v>165201.25</v>
      </c>
      <c r="E30">
        <v>1818932.75</v>
      </c>
      <c r="F30">
        <v>76527.92</v>
      </c>
      <c r="I30">
        <v>0</v>
      </c>
      <c r="L30">
        <v>931499.57</v>
      </c>
      <c r="M30">
        <v>1714501.17</v>
      </c>
      <c r="N30">
        <v>851857.84</v>
      </c>
      <c r="O30">
        <v>108500</v>
      </c>
      <c r="P30">
        <v>593.66999999999996</v>
      </c>
      <c r="Q30">
        <v>569610</v>
      </c>
      <c r="S30">
        <v>860523</v>
      </c>
      <c r="U30">
        <v>2438</v>
      </c>
      <c r="V30">
        <v>484917.49</v>
      </c>
      <c r="W30">
        <v>129580.29</v>
      </c>
    </row>
    <row r="31" spans="1:24" x14ac:dyDescent="0.25">
      <c r="A31" t="s">
        <v>2525</v>
      </c>
      <c r="B31">
        <v>524225.23</v>
      </c>
      <c r="C31">
        <v>3516.2</v>
      </c>
      <c r="D31">
        <v>136586.29999999999</v>
      </c>
      <c r="E31">
        <v>636843.31999999995</v>
      </c>
      <c r="F31">
        <v>478549.56</v>
      </c>
      <c r="I31">
        <v>0</v>
      </c>
      <c r="L31">
        <v>-519891.6</v>
      </c>
      <c r="M31">
        <v>2482860.59</v>
      </c>
      <c r="N31">
        <v>912505.67</v>
      </c>
      <c r="Q31">
        <v>1869570</v>
      </c>
      <c r="S31">
        <v>2031352</v>
      </c>
      <c r="T31">
        <v>5528</v>
      </c>
      <c r="V31">
        <v>543324.72</v>
      </c>
      <c r="W31">
        <v>183618.18</v>
      </c>
    </row>
    <row r="32" spans="1:24" x14ac:dyDescent="0.25">
      <c r="A32" t="s">
        <v>2526</v>
      </c>
      <c r="B32">
        <v>500342.08</v>
      </c>
      <c r="C32">
        <v>20782.82</v>
      </c>
      <c r="D32">
        <v>101109.96</v>
      </c>
      <c r="E32">
        <v>486607.37</v>
      </c>
      <c r="F32">
        <v>203753.99</v>
      </c>
      <c r="I32">
        <v>0</v>
      </c>
      <c r="L32">
        <v>-860982.9</v>
      </c>
      <c r="M32">
        <v>2102364.12</v>
      </c>
      <c r="N32">
        <v>758915.8</v>
      </c>
      <c r="O32">
        <v>103960</v>
      </c>
      <c r="P32">
        <v>390.82</v>
      </c>
      <c r="Q32">
        <v>1172367</v>
      </c>
      <c r="S32">
        <v>1266132</v>
      </c>
      <c r="T32">
        <v>1500</v>
      </c>
      <c r="V32">
        <v>459740.05</v>
      </c>
      <c r="W32">
        <v>97053.57</v>
      </c>
    </row>
    <row r="33" spans="1:24" x14ac:dyDescent="0.25">
      <c r="A33" t="s">
        <v>2527</v>
      </c>
      <c r="B33">
        <v>800613.47</v>
      </c>
      <c r="C33">
        <v>5572.05</v>
      </c>
      <c r="D33">
        <v>223884.31</v>
      </c>
      <c r="E33">
        <v>470695.27</v>
      </c>
      <c r="F33">
        <v>440498.3</v>
      </c>
      <c r="I33">
        <v>0</v>
      </c>
      <c r="L33">
        <v>732607.43</v>
      </c>
      <c r="M33">
        <v>923152.19</v>
      </c>
      <c r="N33">
        <v>1058377.4099999999</v>
      </c>
      <c r="O33">
        <v>289185</v>
      </c>
      <c r="P33">
        <v>417.72</v>
      </c>
      <c r="Q33">
        <v>1854023.4</v>
      </c>
      <c r="R33">
        <v>4500</v>
      </c>
      <c r="S33">
        <v>2124254.4</v>
      </c>
      <c r="V33">
        <v>319140.62</v>
      </c>
      <c r="W33">
        <v>154458.26999999999</v>
      </c>
      <c r="X33">
        <v>100000</v>
      </c>
    </row>
    <row r="34" spans="1:24" x14ac:dyDescent="0.25">
      <c r="A34" t="s">
        <v>2528</v>
      </c>
      <c r="B34">
        <v>1059084.1100000001</v>
      </c>
      <c r="C34">
        <v>0</v>
      </c>
      <c r="D34">
        <v>56666.54</v>
      </c>
      <c r="E34">
        <v>1080557.26</v>
      </c>
      <c r="F34">
        <v>236130.67</v>
      </c>
      <c r="I34">
        <v>0</v>
      </c>
      <c r="L34">
        <v>-244892.18</v>
      </c>
      <c r="M34">
        <v>2548141.21</v>
      </c>
      <c r="N34">
        <v>1074236.83</v>
      </c>
      <c r="O34">
        <v>716140</v>
      </c>
      <c r="P34">
        <v>866.77</v>
      </c>
      <c r="Q34">
        <v>1319341.5</v>
      </c>
      <c r="R34">
        <v>3822</v>
      </c>
      <c r="S34">
        <v>1603384.5</v>
      </c>
      <c r="T34">
        <v>2406</v>
      </c>
      <c r="V34">
        <v>867090.6</v>
      </c>
      <c r="W34">
        <v>245322.45</v>
      </c>
    </row>
    <row r="35" spans="1:24" x14ac:dyDescent="0.25">
      <c r="A35" t="s">
        <v>2581</v>
      </c>
      <c r="B35">
        <v>217980.23</v>
      </c>
      <c r="C35">
        <v>10082.75</v>
      </c>
      <c r="D35">
        <v>154387.95000000001</v>
      </c>
      <c r="E35">
        <v>556742.06000000006</v>
      </c>
      <c r="F35">
        <v>330879.14</v>
      </c>
      <c r="I35">
        <v>0</v>
      </c>
      <c r="L35">
        <v>36222.68</v>
      </c>
      <c r="M35">
        <v>1650244.41</v>
      </c>
      <c r="N35">
        <v>818199.07</v>
      </c>
      <c r="O35">
        <v>82450</v>
      </c>
      <c r="Q35">
        <v>1151221.5</v>
      </c>
      <c r="S35">
        <v>1243466.5</v>
      </c>
      <c r="T35">
        <v>3724</v>
      </c>
      <c r="V35">
        <v>940029.39</v>
      </c>
      <c r="W35">
        <v>130533.64</v>
      </c>
    </row>
    <row r="36" spans="1:24" x14ac:dyDescent="0.25">
      <c r="A36" t="s">
        <v>2529</v>
      </c>
      <c r="B36">
        <v>272337.58</v>
      </c>
      <c r="C36">
        <v>40407.99</v>
      </c>
      <c r="D36">
        <v>85656.71</v>
      </c>
      <c r="E36">
        <v>43519.94</v>
      </c>
      <c r="F36">
        <v>293608.48</v>
      </c>
      <c r="I36">
        <v>0</v>
      </c>
      <c r="L36">
        <v>-1192470.8400000001</v>
      </c>
      <c r="M36">
        <v>1948644.79</v>
      </c>
      <c r="N36">
        <v>498286.8</v>
      </c>
      <c r="O36">
        <v>94000</v>
      </c>
      <c r="P36">
        <v>510.48</v>
      </c>
      <c r="R36">
        <v>38400</v>
      </c>
      <c r="S36">
        <v>161607</v>
      </c>
      <c r="V36">
        <v>262962.93</v>
      </c>
      <c r="W36">
        <v>50970.6</v>
      </c>
    </row>
    <row r="37" spans="1:24" x14ac:dyDescent="0.25">
      <c r="A37" t="s">
        <v>2530</v>
      </c>
      <c r="B37">
        <v>743689.51</v>
      </c>
      <c r="C37">
        <v>196114.51</v>
      </c>
      <c r="D37">
        <v>108836.42</v>
      </c>
      <c r="E37">
        <v>133601.04999999999</v>
      </c>
      <c r="F37">
        <v>1037716.95</v>
      </c>
      <c r="I37">
        <v>0</v>
      </c>
      <c r="K37">
        <v>-425491.18</v>
      </c>
      <c r="M37">
        <v>2125603</v>
      </c>
      <c r="N37">
        <v>1273596.49</v>
      </c>
      <c r="O37">
        <v>174000</v>
      </c>
      <c r="P37">
        <v>857.38</v>
      </c>
      <c r="R37">
        <v>114450</v>
      </c>
      <c r="S37">
        <v>217526</v>
      </c>
      <c r="V37">
        <v>498634.35</v>
      </c>
      <c r="W37">
        <v>29196.9</v>
      </c>
      <c r="X37">
        <v>700</v>
      </c>
    </row>
    <row r="38" spans="1:24" x14ac:dyDescent="0.25">
      <c r="A38" t="s">
        <v>2531</v>
      </c>
      <c r="B38">
        <v>284314.03999999998</v>
      </c>
      <c r="C38">
        <v>69231.399999999994</v>
      </c>
      <c r="D38">
        <v>40475.440000000002</v>
      </c>
      <c r="E38">
        <v>5953.22</v>
      </c>
      <c r="F38">
        <v>258679.19</v>
      </c>
      <c r="I38">
        <v>0</v>
      </c>
      <c r="L38">
        <v>-1156596.79</v>
      </c>
      <c r="M38">
        <v>1917883.16</v>
      </c>
      <c r="N38">
        <v>620860.91</v>
      </c>
      <c r="O38">
        <v>48000</v>
      </c>
      <c r="P38">
        <v>534.91</v>
      </c>
      <c r="S38">
        <v>445164</v>
      </c>
      <c r="V38">
        <v>140802.68</v>
      </c>
      <c r="W38">
        <v>32882.22</v>
      </c>
    </row>
    <row r="39" spans="1:24" x14ac:dyDescent="0.25">
      <c r="A39" t="s">
        <v>2532</v>
      </c>
      <c r="B39">
        <v>1098066.6000000001</v>
      </c>
      <c r="C39">
        <v>101203.58</v>
      </c>
      <c r="D39">
        <v>167753.43</v>
      </c>
      <c r="E39">
        <v>182410.78</v>
      </c>
      <c r="F39">
        <v>1038708.79</v>
      </c>
      <c r="I39">
        <v>882.33</v>
      </c>
      <c r="L39">
        <v>232299.17</v>
      </c>
      <c r="M39">
        <v>2205072.4900000002</v>
      </c>
      <c r="N39">
        <v>1038348.1</v>
      </c>
      <c r="O39">
        <v>302500</v>
      </c>
      <c r="P39">
        <v>1747.64</v>
      </c>
      <c r="R39">
        <v>131080</v>
      </c>
      <c r="S39">
        <v>145981</v>
      </c>
      <c r="V39">
        <v>792183.93</v>
      </c>
      <c r="W39">
        <v>157501.62</v>
      </c>
      <c r="X39">
        <v>33500</v>
      </c>
    </row>
    <row r="40" spans="1:24" x14ac:dyDescent="0.25">
      <c r="A40" t="s">
        <v>2533</v>
      </c>
      <c r="B40">
        <v>1110703.3600000001</v>
      </c>
      <c r="C40">
        <v>71970.399999999994</v>
      </c>
      <c r="D40">
        <v>153730.28</v>
      </c>
      <c r="E40">
        <v>937494.45</v>
      </c>
      <c r="F40">
        <v>669279.43999999994</v>
      </c>
      <c r="I40">
        <v>0</v>
      </c>
      <c r="L40">
        <v>941084.37</v>
      </c>
      <c r="M40">
        <v>1879861.02</v>
      </c>
      <c r="N40">
        <v>1067250.7</v>
      </c>
      <c r="O40">
        <v>231350</v>
      </c>
      <c r="P40">
        <v>1394.33</v>
      </c>
      <c r="R40">
        <v>47860</v>
      </c>
      <c r="S40">
        <v>284688</v>
      </c>
      <c r="U40">
        <v>1000</v>
      </c>
      <c r="V40">
        <v>526066.96</v>
      </c>
      <c r="W40">
        <v>98317.53</v>
      </c>
      <c r="X40">
        <v>78350</v>
      </c>
    </row>
    <row r="41" spans="1:24" x14ac:dyDescent="0.25">
      <c r="A41" t="s">
        <v>2534</v>
      </c>
      <c r="B41">
        <v>855353.91</v>
      </c>
      <c r="C41">
        <v>102039.7</v>
      </c>
      <c r="D41">
        <v>188716.47</v>
      </c>
      <c r="E41">
        <v>493707.9</v>
      </c>
      <c r="F41">
        <v>-56913.31</v>
      </c>
      <c r="I41">
        <v>0</v>
      </c>
      <c r="L41">
        <v>-2307912.4500000002</v>
      </c>
      <c r="M41">
        <v>3832429.73</v>
      </c>
      <c r="N41">
        <v>801088.86</v>
      </c>
      <c r="O41">
        <v>224340</v>
      </c>
      <c r="P41">
        <v>1272.42</v>
      </c>
      <c r="R41">
        <v>63080</v>
      </c>
      <c r="S41">
        <v>163375</v>
      </c>
      <c r="V41">
        <v>459022.9</v>
      </c>
      <c r="W41">
        <v>100395.99</v>
      </c>
    </row>
    <row r="42" spans="1:24" x14ac:dyDescent="0.25">
      <c r="A42" t="s">
        <v>2535</v>
      </c>
      <c r="B42">
        <v>374354.92</v>
      </c>
      <c r="C42">
        <v>73729.570000000007</v>
      </c>
      <c r="D42">
        <v>139005.38</v>
      </c>
      <c r="E42">
        <v>15460.69</v>
      </c>
      <c r="F42">
        <v>1429747.54</v>
      </c>
      <c r="I42">
        <v>150</v>
      </c>
      <c r="L42">
        <v>178726.14</v>
      </c>
      <c r="M42">
        <v>1975418.72</v>
      </c>
      <c r="N42">
        <v>582257</v>
      </c>
      <c r="O42">
        <v>60000</v>
      </c>
      <c r="P42">
        <v>644.30999999999995</v>
      </c>
      <c r="R42">
        <v>35700</v>
      </c>
      <c r="S42">
        <v>164714</v>
      </c>
      <c r="V42">
        <v>259707.39</v>
      </c>
      <c r="W42">
        <v>149026.68</v>
      </c>
    </row>
    <row r="43" spans="1:24" x14ac:dyDescent="0.25">
      <c r="A43" t="s">
        <v>2536</v>
      </c>
      <c r="B43">
        <v>324921.34999999998</v>
      </c>
      <c r="C43">
        <v>46499.92</v>
      </c>
      <c r="D43">
        <v>105630.75</v>
      </c>
      <c r="E43">
        <v>117082.22</v>
      </c>
      <c r="F43">
        <v>276687.96000000002</v>
      </c>
      <c r="L43">
        <v>-632740.78</v>
      </c>
      <c r="M43">
        <v>1580455.21</v>
      </c>
      <c r="N43">
        <v>405619.14</v>
      </c>
      <c r="O43">
        <v>55800</v>
      </c>
      <c r="P43">
        <v>642.65</v>
      </c>
      <c r="R43">
        <v>36730</v>
      </c>
      <c r="S43">
        <v>114210</v>
      </c>
      <c r="U43">
        <v>6094.69</v>
      </c>
      <c r="V43">
        <v>243025.27</v>
      </c>
      <c r="W43">
        <v>44004.06</v>
      </c>
      <c r="X43">
        <v>24500</v>
      </c>
    </row>
    <row r="44" spans="1:24" x14ac:dyDescent="0.25">
      <c r="A44" t="s">
        <v>2537</v>
      </c>
      <c r="B44">
        <v>869362.6</v>
      </c>
      <c r="C44">
        <v>82062.850000000006</v>
      </c>
      <c r="D44">
        <v>119199.37</v>
      </c>
      <c r="E44">
        <v>208941.96</v>
      </c>
      <c r="F44">
        <v>570046.34</v>
      </c>
      <c r="I44">
        <v>0</v>
      </c>
      <c r="L44">
        <v>-806757</v>
      </c>
      <c r="M44">
        <v>2583577.5299999998</v>
      </c>
      <c r="N44">
        <v>763315.59</v>
      </c>
      <c r="P44">
        <v>1019.17</v>
      </c>
      <c r="R44">
        <v>56220</v>
      </c>
      <c r="S44">
        <v>135235</v>
      </c>
      <c r="V44">
        <v>231453.17</v>
      </c>
      <c r="W44">
        <v>150624</v>
      </c>
    </row>
    <row r="45" spans="1:24" x14ac:dyDescent="0.25">
      <c r="A45" t="s">
        <v>2538</v>
      </c>
      <c r="B45">
        <v>462035.32</v>
      </c>
      <c r="C45">
        <v>72973.509999999995</v>
      </c>
      <c r="D45">
        <v>91933.28</v>
      </c>
      <c r="E45">
        <v>167693.51</v>
      </c>
      <c r="F45">
        <v>533111.42000000004</v>
      </c>
      <c r="I45">
        <v>0</v>
      </c>
      <c r="L45">
        <v>-597802.64</v>
      </c>
      <c r="M45">
        <v>1850667.12</v>
      </c>
      <c r="N45">
        <v>717086.59</v>
      </c>
      <c r="O45">
        <v>93500</v>
      </c>
      <c r="P45">
        <v>646.11</v>
      </c>
      <c r="R45">
        <v>51940</v>
      </c>
      <c r="S45">
        <v>233754</v>
      </c>
      <c r="V45">
        <v>286154.62</v>
      </c>
      <c r="W45">
        <v>43481.52</v>
      </c>
    </row>
    <row r="46" spans="1:24" x14ac:dyDescent="0.25">
      <c r="A46" t="s">
        <v>2539</v>
      </c>
      <c r="B46">
        <v>516253.28</v>
      </c>
      <c r="C46">
        <v>25739.37</v>
      </c>
      <c r="D46">
        <v>87938.75</v>
      </c>
      <c r="E46">
        <v>161883.04</v>
      </c>
      <c r="F46">
        <v>60539.34</v>
      </c>
      <c r="I46">
        <v>0</v>
      </c>
      <c r="L46">
        <v>-2437920.06</v>
      </c>
      <c r="M46">
        <v>3139393.79</v>
      </c>
      <c r="N46">
        <v>874511.38</v>
      </c>
      <c r="O46">
        <v>270000</v>
      </c>
      <c r="P46">
        <v>429.4</v>
      </c>
      <c r="R46">
        <v>66200</v>
      </c>
      <c r="S46">
        <v>224090</v>
      </c>
      <c r="V46">
        <v>476426.21</v>
      </c>
      <c r="W46">
        <v>97544.52</v>
      </c>
    </row>
    <row r="47" spans="1:24" x14ac:dyDescent="0.25">
      <c r="A47" t="s">
        <v>2540</v>
      </c>
      <c r="B47">
        <v>147652.23000000001</v>
      </c>
      <c r="C47">
        <v>193719.5</v>
      </c>
      <c r="D47">
        <v>142204.72</v>
      </c>
      <c r="E47">
        <v>110067.69</v>
      </c>
      <c r="F47">
        <v>719195.1</v>
      </c>
      <c r="I47">
        <v>0</v>
      </c>
      <c r="L47">
        <v>-1471123.4</v>
      </c>
      <c r="M47">
        <v>2592803.14</v>
      </c>
      <c r="N47">
        <v>855458.99</v>
      </c>
      <c r="P47">
        <v>278.77</v>
      </c>
      <c r="Q47">
        <v>1053000</v>
      </c>
      <c r="S47">
        <v>1261187</v>
      </c>
      <c r="V47">
        <v>188227.4</v>
      </c>
      <c r="W47">
        <v>96763.86</v>
      </c>
    </row>
    <row r="48" spans="1:24" x14ac:dyDescent="0.25">
      <c r="A48" t="s">
        <v>2541</v>
      </c>
      <c r="B48">
        <v>336229.57</v>
      </c>
      <c r="C48">
        <v>16502.79</v>
      </c>
      <c r="D48">
        <v>135250.76</v>
      </c>
      <c r="E48">
        <v>103245.74</v>
      </c>
      <c r="F48">
        <v>355564.99</v>
      </c>
      <c r="I48">
        <v>0</v>
      </c>
      <c r="L48">
        <v>-1312356.77</v>
      </c>
      <c r="M48">
        <v>2213150.63</v>
      </c>
      <c r="N48">
        <v>434514.23</v>
      </c>
      <c r="O48">
        <v>76000</v>
      </c>
      <c r="P48">
        <v>505.05</v>
      </c>
      <c r="Q48">
        <v>785430</v>
      </c>
      <c r="R48">
        <v>13500</v>
      </c>
      <c r="S48">
        <v>873619</v>
      </c>
      <c r="T48">
        <v>1500</v>
      </c>
      <c r="V48">
        <v>204734.73</v>
      </c>
      <c r="W48">
        <v>45245.56</v>
      </c>
    </row>
    <row r="49" spans="1:24" x14ac:dyDescent="0.25">
      <c r="A49" t="s">
        <v>2542</v>
      </c>
      <c r="B49">
        <v>622330.81000000006</v>
      </c>
      <c r="D49">
        <v>7029.33</v>
      </c>
      <c r="E49">
        <v>1294383.58</v>
      </c>
      <c r="F49">
        <v>490542.54</v>
      </c>
      <c r="L49">
        <v>449672.36</v>
      </c>
      <c r="M49">
        <v>2118686.35</v>
      </c>
      <c r="N49">
        <v>20873.47</v>
      </c>
      <c r="S49">
        <v>8057</v>
      </c>
      <c r="V49">
        <v>17796.68</v>
      </c>
      <c r="W49">
        <v>127542.24</v>
      </c>
    </row>
    <row r="50" spans="1:24" x14ac:dyDescent="0.25">
      <c r="A50" t="s">
        <v>2543</v>
      </c>
      <c r="B50">
        <v>789927.26</v>
      </c>
      <c r="C50">
        <v>0</v>
      </c>
      <c r="D50">
        <v>11657.83</v>
      </c>
      <c r="E50">
        <v>713450.73</v>
      </c>
      <c r="F50">
        <v>232274.57</v>
      </c>
      <c r="I50">
        <v>0</v>
      </c>
      <c r="L50">
        <v>-1516994.6</v>
      </c>
      <c r="M50">
        <v>3206691.97</v>
      </c>
      <c r="N50">
        <v>1666024.95</v>
      </c>
      <c r="O50">
        <v>777240</v>
      </c>
      <c r="P50">
        <v>1233.6199999999999</v>
      </c>
      <c r="Q50">
        <v>2022048</v>
      </c>
      <c r="R50">
        <v>4120.8</v>
      </c>
      <c r="S50">
        <v>2386091</v>
      </c>
      <c r="T50">
        <v>6650</v>
      </c>
      <c r="U50">
        <v>7810</v>
      </c>
      <c r="V50">
        <v>1522443.59</v>
      </c>
      <c r="W50">
        <v>185414.76</v>
      </c>
      <c r="X50">
        <v>30450</v>
      </c>
    </row>
    <row r="51" spans="1:24" x14ac:dyDescent="0.25">
      <c r="A51" t="s">
        <v>2544</v>
      </c>
      <c r="B51">
        <v>1484033.31</v>
      </c>
      <c r="C51">
        <v>0</v>
      </c>
      <c r="D51">
        <v>37966.26</v>
      </c>
      <c r="E51">
        <v>4</v>
      </c>
      <c r="F51">
        <v>759143.22</v>
      </c>
      <c r="I51">
        <v>0</v>
      </c>
      <c r="L51">
        <v>-305371.67</v>
      </c>
      <c r="M51">
        <v>2598703.46</v>
      </c>
      <c r="N51">
        <v>1910717.73</v>
      </c>
      <c r="P51">
        <v>1817</v>
      </c>
      <c r="Q51">
        <v>2009479.5</v>
      </c>
      <c r="S51">
        <v>2630857.1</v>
      </c>
      <c r="T51">
        <v>960</v>
      </c>
      <c r="U51">
        <v>3100</v>
      </c>
      <c r="V51">
        <v>722693.35</v>
      </c>
      <c r="W51">
        <v>319788.78000000003</v>
      </c>
      <c r="X51">
        <v>30000</v>
      </c>
    </row>
    <row r="52" spans="1:24" x14ac:dyDescent="0.25">
      <c r="A52" t="s">
        <v>2545</v>
      </c>
      <c r="B52">
        <v>775706.42</v>
      </c>
      <c r="C52">
        <v>12610</v>
      </c>
      <c r="D52">
        <v>83033.649999999994</v>
      </c>
      <c r="E52">
        <v>25519.83</v>
      </c>
      <c r="F52">
        <v>255036.32</v>
      </c>
      <c r="I52">
        <v>0</v>
      </c>
      <c r="L52">
        <v>-1239132.3899999999</v>
      </c>
      <c r="M52">
        <v>2341456.5299999998</v>
      </c>
      <c r="N52">
        <v>1443841.83</v>
      </c>
      <c r="P52">
        <v>1093.54</v>
      </c>
      <c r="Q52">
        <v>674648</v>
      </c>
      <c r="S52">
        <v>1043926.92</v>
      </c>
      <c r="U52">
        <v>4060</v>
      </c>
      <c r="V52">
        <v>619669.63</v>
      </c>
      <c r="W52">
        <v>161184.74</v>
      </c>
      <c r="X52">
        <v>30000</v>
      </c>
    </row>
    <row r="53" spans="1:24" x14ac:dyDescent="0.25">
      <c r="A53" t="s">
        <v>2546</v>
      </c>
      <c r="B53">
        <v>899003.57</v>
      </c>
      <c r="C53">
        <v>37560</v>
      </c>
      <c r="D53">
        <v>143834.35999999999</v>
      </c>
      <c r="E53">
        <v>1462266.37</v>
      </c>
      <c r="F53">
        <v>510338.68</v>
      </c>
      <c r="I53">
        <v>-133.30000000000001</v>
      </c>
      <c r="L53">
        <v>1591516.98</v>
      </c>
      <c r="M53">
        <v>1574485.41</v>
      </c>
      <c r="N53">
        <v>2901947.12</v>
      </c>
      <c r="O53">
        <v>1135720</v>
      </c>
      <c r="P53">
        <v>1751.81</v>
      </c>
      <c r="Q53">
        <v>1120627.8</v>
      </c>
      <c r="S53">
        <v>1959712.27</v>
      </c>
      <c r="T53">
        <v>640</v>
      </c>
      <c r="U53">
        <v>4060</v>
      </c>
      <c r="V53">
        <v>2461297.69</v>
      </c>
      <c r="W53">
        <v>303377.88</v>
      </c>
      <c r="X53">
        <v>40000</v>
      </c>
    </row>
    <row r="54" spans="1:24" x14ac:dyDescent="0.25">
      <c r="A54" t="s">
        <v>2547</v>
      </c>
      <c r="B54">
        <v>1024016.72</v>
      </c>
      <c r="C54">
        <v>0</v>
      </c>
      <c r="D54">
        <v>18793.5</v>
      </c>
      <c r="E54">
        <v>2</v>
      </c>
      <c r="F54">
        <v>200642.07</v>
      </c>
      <c r="I54">
        <v>0</v>
      </c>
      <c r="L54">
        <v>-658340.94999999995</v>
      </c>
      <c r="M54">
        <v>1566508.7</v>
      </c>
      <c r="N54">
        <v>840845.13</v>
      </c>
      <c r="O54">
        <v>342060</v>
      </c>
      <c r="P54">
        <v>953.22</v>
      </c>
      <c r="Q54">
        <v>1354887</v>
      </c>
      <c r="S54">
        <v>1567082</v>
      </c>
      <c r="T54">
        <v>24303.19</v>
      </c>
      <c r="V54">
        <v>370897.99</v>
      </c>
      <c r="W54">
        <v>79675.63</v>
      </c>
      <c r="X54">
        <v>20000</v>
      </c>
    </row>
    <row r="55" spans="1:24" x14ac:dyDescent="0.25">
      <c r="A55" t="s">
        <v>2548</v>
      </c>
      <c r="B55">
        <v>637436.18999999994</v>
      </c>
      <c r="C55">
        <v>38400</v>
      </c>
      <c r="D55">
        <v>13876.338</v>
      </c>
      <c r="E55">
        <v>10276.879999999999</v>
      </c>
      <c r="F55">
        <v>139973.29</v>
      </c>
      <c r="I55">
        <v>0</v>
      </c>
      <c r="L55">
        <v>-1961778.62</v>
      </c>
      <c r="M55">
        <v>2534998.48</v>
      </c>
      <c r="N55">
        <v>1190996.6200000001</v>
      </c>
      <c r="O55">
        <v>282000</v>
      </c>
      <c r="P55">
        <v>669.8</v>
      </c>
      <c r="Q55">
        <v>2106550</v>
      </c>
      <c r="S55">
        <v>2427888</v>
      </c>
      <c r="T55">
        <v>17572</v>
      </c>
      <c r="U55">
        <v>3100</v>
      </c>
      <c r="V55">
        <v>575070.24199999997</v>
      </c>
      <c r="W55">
        <v>89611.34</v>
      </c>
      <c r="X55">
        <v>30000</v>
      </c>
    </row>
    <row r="56" spans="1:24" x14ac:dyDescent="0.25">
      <c r="A56" t="s">
        <v>2549</v>
      </c>
      <c r="B56">
        <v>930295.4</v>
      </c>
      <c r="C56">
        <v>0</v>
      </c>
      <c r="D56">
        <v>49531.48</v>
      </c>
      <c r="E56">
        <v>135924.29</v>
      </c>
      <c r="F56">
        <v>242110.22</v>
      </c>
      <c r="I56">
        <v>0</v>
      </c>
      <c r="L56">
        <v>-1442957.02</v>
      </c>
      <c r="M56">
        <v>2415193.5099999998</v>
      </c>
      <c r="N56">
        <v>1677439.6</v>
      </c>
      <c r="O56">
        <v>558000</v>
      </c>
      <c r="P56">
        <v>1588.87</v>
      </c>
      <c r="Q56">
        <v>1273293</v>
      </c>
      <c r="S56">
        <v>1690506</v>
      </c>
      <c r="T56">
        <v>59560</v>
      </c>
      <c r="U56">
        <v>7818</v>
      </c>
      <c r="V56">
        <v>999977.55</v>
      </c>
      <c r="W56">
        <v>96775.02</v>
      </c>
      <c r="X56">
        <v>30000</v>
      </c>
    </row>
    <row r="57" spans="1:24" x14ac:dyDescent="0.25">
      <c r="A57" t="s">
        <v>2550</v>
      </c>
      <c r="B57">
        <v>576953.82999999996</v>
      </c>
      <c r="C57">
        <v>0</v>
      </c>
      <c r="D57">
        <v>5090.7700000000004</v>
      </c>
      <c r="E57">
        <v>81861.320000000007</v>
      </c>
      <c r="F57">
        <v>141656.82</v>
      </c>
      <c r="I57">
        <v>0</v>
      </c>
      <c r="L57">
        <v>-736954.99</v>
      </c>
      <c r="M57">
        <v>1430245.31</v>
      </c>
      <c r="N57">
        <v>966597.02</v>
      </c>
      <c r="O57">
        <v>38531</v>
      </c>
      <c r="P57">
        <v>637.66</v>
      </c>
      <c r="Q57">
        <v>1342785</v>
      </c>
      <c r="S57">
        <v>1587171</v>
      </c>
      <c r="V57">
        <v>314216.64</v>
      </c>
      <c r="W57">
        <v>149553.62</v>
      </c>
      <c r="X57">
        <v>20000</v>
      </c>
    </row>
    <row r="58" spans="1:24" x14ac:dyDescent="0.25">
      <c r="A58" t="s">
        <v>2551</v>
      </c>
      <c r="B58">
        <v>671456.65</v>
      </c>
      <c r="C58">
        <v>23400</v>
      </c>
      <c r="D58">
        <v>91852.28</v>
      </c>
      <c r="E58">
        <v>3</v>
      </c>
      <c r="F58">
        <v>1123401.1599999999</v>
      </c>
      <c r="I58">
        <v>0</v>
      </c>
      <c r="L58">
        <v>-1115672.76</v>
      </c>
      <c r="M58">
        <v>2897338.69</v>
      </c>
      <c r="N58">
        <v>1632941.52</v>
      </c>
      <c r="O58">
        <v>128900</v>
      </c>
      <c r="P58">
        <v>719.14</v>
      </c>
      <c r="Q58">
        <v>1416397.5</v>
      </c>
      <c r="R58">
        <v>305996.43</v>
      </c>
      <c r="S58">
        <v>1689111.5</v>
      </c>
      <c r="T58">
        <v>930</v>
      </c>
      <c r="V58">
        <v>1066297.3</v>
      </c>
      <c r="W58">
        <v>289143.63</v>
      </c>
      <c r="X58">
        <v>30000</v>
      </c>
    </row>
    <row r="59" spans="1:24" x14ac:dyDescent="0.25">
      <c r="A59" t="s">
        <v>2552</v>
      </c>
      <c r="B59">
        <v>631092.53</v>
      </c>
      <c r="C59">
        <v>0</v>
      </c>
      <c r="D59">
        <v>181370.63</v>
      </c>
      <c r="E59">
        <v>2</v>
      </c>
      <c r="F59">
        <v>337640.84</v>
      </c>
      <c r="I59">
        <v>0</v>
      </c>
      <c r="L59">
        <v>-2546398.81</v>
      </c>
      <c r="M59">
        <v>3457082.1</v>
      </c>
      <c r="N59">
        <v>1200320.8600000001</v>
      </c>
      <c r="O59">
        <v>90000</v>
      </c>
      <c r="P59">
        <v>832.47</v>
      </c>
      <c r="Q59">
        <v>1268014.5</v>
      </c>
      <c r="S59">
        <v>1491022.5</v>
      </c>
      <c r="V59">
        <v>540023.37</v>
      </c>
      <c r="W59">
        <v>50449.25</v>
      </c>
      <c r="X59">
        <v>30000</v>
      </c>
    </row>
    <row r="60" spans="1:24" x14ac:dyDescent="0.25">
      <c r="A60" t="s">
        <v>2553</v>
      </c>
      <c r="B60">
        <v>334206.34000000003</v>
      </c>
      <c r="C60">
        <v>0</v>
      </c>
      <c r="D60">
        <v>6050</v>
      </c>
      <c r="E60">
        <v>831705.86</v>
      </c>
      <c r="F60">
        <v>186895.02</v>
      </c>
      <c r="I60">
        <v>0</v>
      </c>
      <c r="L60">
        <v>895830.26</v>
      </c>
      <c r="M60">
        <v>339109.18</v>
      </c>
      <c r="N60">
        <v>1181541.3</v>
      </c>
      <c r="O60">
        <v>143000</v>
      </c>
      <c r="P60">
        <v>405.82</v>
      </c>
      <c r="Q60">
        <v>799879.5</v>
      </c>
      <c r="S60">
        <v>1255289.5</v>
      </c>
      <c r="V60">
        <v>490543</v>
      </c>
      <c r="W60">
        <v>68201.34</v>
      </c>
      <c r="X60">
        <v>20000</v>
      </c>
    </row>
    <row r="61" spans="1:24" x14ac:dyDescent="0.25">
      <c r="A61" t="s">
        <v>2554</v>
      </c>
      <c r="B61">
        <v>179419.27</v>
      </c>
      <c r="C61">
        <v>0</v>
      </c>
      <c r="D61">
        <v>116787.16</v>
      </c>
      <c r="E61">
        <v>958105.86</v>
      </c>
      <c r="F61">
        <v>87521.279999999999</v>
      </c>
      <c r="I61">
        <v>0</v>
      </c>
      <c r="L61">
        <v>-149423.48000000001</v>
      </c>
      <c r="M61">
        <v>1695206.85</v>
      </c>
      <c r="N61">
        <v>965814.67</v>
      </c>
      <c r="P61">
        <v>503.82</v>
      </c>
      <c r="Q61">
        <v>770728</v>
      </c>
      <c r="R61">
        <v>100</v>
      </c>
      <c r="S61">
        <v>1150028.6499999999</v>
      </c>
      <c r="V61">
        <v>519622.35</v>
      </c>
      <c r="W61">
        <v>83595.289999999994</v>
      </c>
      <c r="X61">
        <v>20000</v>
      </c>
    </row>
    <row r="62" spans="1:24" x14ac:dyDescent="0.25">
      <c r="A62" t="s">
        <v>2555</v>
      </c>
      <c r="B62">
        <v>653348.43999999994</v>
      </c>
      <c r="C62">
        <v>0</v>
      </c>
      <c r="D62">
        <v>99285.77</v>
      </c>
      <c r="E62">
        <v>65129.52</v>
      </c>
      <c r="F62">
        <v>329455.59999999998</v>
      </c>
      <c r="I62">
        <v>0</v>
      </c>
      <c r="L62">
        <v>-1672131.34</v>
      </c>
      <c r="M62">
        <v>2729343.72</v>
      </c>
      <c r="N62">
        <v>1417278.98</v>
      </c>
      <c r="P62">
        <v>969.53</v>
      </c>
      <c r="Q62">
        <v>1216134</v>
      </c>
      <c r="S62">
        <v>1630551.2</v>
      </c>
      <c r="V62">
        <v>514202.96</v>
      </c>
      <c r="W62">
        <v>141291.56</v>
      </c>
      <c r="X62">
        <v>30000</v>
      </c>
    </row>
    <row r="63" spans="1:24" x14ac:dyDescent="0.25">
      <c r="A63" t="s">
        <v>2556</v>
      </c>
      <c r="B63">
        <v>1372249.29</v>
      </c>
      <c r="C63">
        <v>0</v>
      </c>
      <c r="D63">
        <v>52499.24</v>
      </c>
      <c r="E63">
        <v>3</v>
      </c>
      <c r="F63">
        <v>443945.67</v>
      </c>
      <c r="I63">
        <v>0</v>
      </c>
      <c r="L63">
        <v>-1672022.51</v>
      </c>
      <c r="M63">
        <v>3207310.61</v>
      </c>
      <c r="N63">
        <v>1641307.29</v>
      </c>
      <c r="P63">
        <v>1629.08</v>
      </c>
      <c r="Q63">
        <v>2208717</v>
      </c>
      <c r="S63">
        <v>2488604.2000000002</v>
      </c>
      <c r="T63">
        <v>9200</v>
      </c>
      <c r="U63">
        <v>3000</v>
      </c>
      <c r="V63">
        <v>653667.18000000005</v>
      </c>
      <c r="W63">
        <v>102027.89</v>
      </c>
      <c r="X63">
        <v>30000</v>
      </c>
    </row>
    <row r="64" spans="1:24" x14ac:dyDescent="0.25">
      <c r="A64" t="s">
        <v>2557</v>
      </c>
      <c r="B64">
        <v>1102407.19</v>
      </c>
      <c r="C64">
        <v>0</v>
      </c>
      <c r="D64">
        <v>208321.1</v>
      </c>
      <c r="E64">
        <v>1041299.26</v>
      </c>
      <c r="F64">
        <v>404563.48</v>
      </c>
      <c r="I64">
        <v>0</v>
      </c>
      <c r="L64">
        <v>-22224.27</v>
      </c>
      <c r="M64">
        <v>2601971.02</v>
      </c>
      <c r="N64">
        <v>1532391.63</v>
      </c>
      <c r="O64">
        <v>103900</v>
      </c>
      <c r="P64">
        <v>1511.13</v>
      </c>
      <c r="Q64">
        <v>1230516</v>
      </c>
      <c r="S64">
        <v>1571902</v>
      </c>
      <c r="T64">
        <v>540</v>
      </c>
      <c r="U64">
        <v>9736</v>
      </c>
      <c r="V64">
        <v>667078.27</v>
      </c>
      <c r="W64">
        <v>147393.21</v>
      </c>
      <c r="X64">
        <v>30000</v>
      </c>
    </row>
    <row r="65" spans="1:24" x14ac:dyDescent="0.25">
      <c r="A65" t="s">
        <v>2558</v>
      </c>
      <c r="B65">
        <v>461016.74</v>
      </c>
      <c r="C65">
        <v>0</v>
      </c>
      <c r="D65">
        <v>45884.3</v>
      </c>
      <c r="E65">
        <v>750272.61</v>
      </c>
      <c r="F65">
        <v>162604.72</v>
      </c>
      <c r="I65">
        <v>0</v>
      </c>
      <c r="L65">
        <v>-1398038.26</v>
      </c>
      <c r="M65">
        <v>3048211.32</v>
      </c>
      <c r="N65">
        <v>1240690.19</v>
      </c>
      <c r="P65">
        <v>952.12</v>
      </c>
      <c r="Q65">
        <v>1566504</v>
      </c>
      <c r="S65">
        <v>1865096</v>
      </c>
      <c r="U65">
        <v>3290</v>
      </c>
      <c r="V65">
        <v>808262.54</v>
      </c>
      <c r="W65">
        <v>110267.46</v>
      </c>
      <c r="X65">
        <v>30000</v>
      </c>
    </row>
    <row r="66" spans="1:24" x14ac:dyDescent="0.25">
      <c r="A66" t="s">
        <v>2579</v>
      </c>
      <c r="B66">
        <v>777079.64</v>
      </c>
      <c r="C66">
        <v>0</v>
      </c>
      <c r="D66">
        <v>35780.660000000003</v>
      </c>
      <c r="E66">
        <v>172615.52</v>
      </c>
      <c r="F66">
        <v>195772.71</v>
      </c>
      <c r="I66">
        <v>0</v>
      </c>
      <c r="L66">
        <v>79704.56</v>
      </c>
      <c r="M66">
        <v>1312112.72</v>
      </c>
      <c r="N66">
        <v>1329781.32</v>
      </c>
      <c r="P66">
        <v>1329.79</v>
      </c>
      <c r="Q66">
        <v>863289</v>
      </c>
      <c r="S66">
        <v>1233598</v>
      </c>
      <c r="V66">
        <v>790359.32</v>
      </c>
      <c r="W66">
        <v>220711.54</v>
      </c>
      <c r="X66">
        <v>30000</v>
      </c>
    </row>
    <row r="67" spans="1:24" x14ac:dyDescent="0.25">
      <c r="A67" t="s">
        <v>2559</v>
      </c>
      <c r="B67">
        <v>701054.1</v>
      </c>
      <c r="C67">
        <v>23795.85</v>
      </c>
      <c r="D67">
        <v>97946.52</v>
      </c>
      <c r="E67">
        <v>593311.5</v>
      </c>
      <c r="F67">
        <v>296873.99</v>
      </c>
      <c r="I67">
        <v>0</v>
      </c>
      <c r="L67">
        <v>952499.98</v>
      </c>
      <c r="M67">
        <v>834867.89</v>
      </c>
      <c r="N67">
        <v>849239.41</v>
      </c>
      <c r="O67">
        <v>62740</v>
      </c>
      <c r="P67">
        <v>1118.22</v>
      </c>
      <c r="Q67">
        <v>1157630</v>
      </c>
      <c r="R67">
        <v>1140.3599999999999</v>
      </c>
      <c r="S67">
        <v>1349249</v>
      </c>
      <c r="V67">
        <v>486686.54</v>
      </c>
      <c r="W67">
        <v>99243.36</v>
      </c>
    </row>
    <row r="68" spans="1:24" x14ac:dyDescent="0.25">
      <c r="A68" t="s">
        <v>2560</v>
      </c>
      <c r="B68">
        <v>504934.41</v>
      </c>
      <c r="C68">
        <v>56006.67</v>
      </c>
      <c r="D68">
        <v>125353.21</v>
      </c>
      <c r="E68">
        <v>-1163211.1000000001</v>
      </c>
      <c r="F68">
        <v>-97715.54</v>
      </c>
      <c r="G68">
        <v>1670</v>
      </c>
      <c r="I68">
        <v>0</v>
      </c>
      <c r="L68">
        <v>-2735364.35</v>
      </c>
      <c r="M68">
        <v>1896116.26</v>
      </c>
      <c r="N68">
        <v>1067106.75</v>
      </c>
      <c r="O68">
        <v>61140</v>
      </c>
      <c r="P68">
        <v>837.93</v>
      </c>
      <c r="Q68">
        <v>817840</v>
      </c>
      <c r="S68">
        <v>1008174</v>
      </c>
      <c r="V68">
        <v>339040.49</v>
      </c>
      <c r="W68">
        <v>71289.45</v>
      </c>
    </row>
    <row r="69" spans="1:24" x14ac:dyDescent="0.25">
      <c r="A69" t="s">
        <v>2561</v>
      </c>
      <c r="B69">
        <v>1243298.1200000001</v>
      </c>
      <c r="C69">
        <v>20889.080000000002</v>
      </c>
      <c r="D69">
        <v>138382.95000000001</v>
      </c>
      <c r="E69">
        <v>183947.28</v>
      </c>
      <c r="F69">
        <v>679922.86</v>
      </c>
      <c r="H69">
        <v>181470</v>
      </c>
      <c r="I69">
        <v>0</v>
      </c>
      <c r="L69">
        <v>1528941.92</v>
      </c>
      <c r="M69">
        <v>63741.19</v>
      </c>
      <c r="N69">
        <v>2241028.62</v>
      </c>
      <c r="P69">
        <v>1702.99</v>
      </c>
      <c r="Q69">
        <v>1944180</v>
      </c>
      <c r="R69">
        <v>103836</v>
      </c>
      <c r="S69">
        <v>2473105</v>
      </c>
      <c r="T69">
        <v>1220</v>
      </c>
      <c r="U69">
        <v>3600</v>
      </c>
      <c r="V69">
        <v>789125.35</v>
      </c>
      <c r="W69">
        <v>87310.080000000002</v>
      </c>
    </row>
    <row r="70" spans="1:24" x14ac:dyDescent="0.25">
      <c r="A70" t="s">
        <v>2562</v>
      </c>
      <c r="B70">
        <v>163035.04</v>
      </c>
      <c r="C70">
        <v>0</v>
      </c>
      <c r="D70">
        <v>93422.78</v>
      </c>
      <c r="E70">
        <v>300003</v>
      </c>
      <c r="F70">
        <v>14264.1</v>
      </c>
      <c r="K70">
        <v>-214008.78</v>
      </c>
      <c r="M70">
        <v>607615.71</v>
      </c>
      <c r="N70">
        <v>816380.4</v>
      </c>
      <c r="P70">
        <v>268.22000000000003</v>
      </c>
      <c r="Q70">
        <v>950220</v>
      </c>
      <c r="S70">
        <v>1125871</v>
      </c>
      <c r="V70">
        <v>234736.73</v>
      </c>
      <c r="W70">
        <v>6642.9</v>
      </c>
    </row>
    <row r="71" spans="1:24" x14ac:dyDescent="0.25">
      <c r="A71" t="s">
        <v>2563</v>
      </c>
      <c r="B71">
        <v>491611.14</v>
      </c>
      <c r="C71">
        <v>0</v>
      </c>
      <c r="D71">
        <v>216916.23</v>
      </c>
      <c r="E71">
        <v>46078.09</v>
      </c>
      <c r="F71">
        <v>744487.74</v>
      </c>
      <c r="I71">
        <v>210000</v>
      </c>
      <c r="L71">
        <v>-2738270.77</v>
      </c>
      <c r="M71">
        <v>4330482.6500000004</v>
      </c>
      <c r="N71">
        <v>952468.15</v>
      </c>
      <c r="P71">
        <v>148</v>
      </c>
      <c r="Q71">
        <v>2135700</v>
      </c>
      <c r="R71">
        <v>10699.8</v>
      </c>
      <c r="S71">
        <v>2334917</v>
      </c>
      <c r="T71">
        <v>2320</v>
      </c>
      <c r="V71">
        <v>394048.97</v>
      </c>
      <c r="W71">
        <v>352158.66</v>
      </c>
      <c r="X71">
        <v>3600</v>
      </c>
    </row>
    <row r="72" spans="1:24" x14ac:dyDescent="0.25">
      <c r="A72" t="s">
        <v>2564</v>
      </c>
      <c r="B72">
        <v>468805.55</v>
      </c>
      <c r="C72">
        <v>85484.74</v>
      </c>
      <c r="D72">
        <v>105450.17</v>
      </c>
      <c r="E72">
        <v>284655.58</v>
      </c>
      <c r="F72">
        <v>185809.45</v>
      </c>
      <c r="I72">
        <v>0</v>
      </c>
      <c r="L72">
        <v>-829128.51</v>
      </c>
      <c r="M72">
        <v>1909993.72</v>
      </c>
      <c r="N72">
        <v>1008789.17</v>
      </c>
      <c r="P72">
        <v>1046.94</v>
      </c>
      <c r="Q72">
        <v>1273530</v>
      </c>
      <c r="R72">
        <v>138547</v>
      </c>
      <c r="S72">
        <v>1685198</v>
      </c>
      <c r="V72">
        <v>546342.11</v>
      </c>
      <c r="W72">
        <v>109557.72</v>
      </c>
    </row>
    <row r="73" spans="1:24" x14ac:dyDescent="0.25">
      <c r="A73" t="s">
        <v>2565</v>
      </c>
      <c r="B73">
        <v>730437.63</v>
      </c>
      <c r="C73">
        <v>57745.52</v>
      </c>
      <c r="D73">
        <v>88885.96</v>
      </c>
      <c r="E73">
        <v>228016.35</v>
      </c>
      <c r="F73">
        <v>4689.8599999999997</v>
      </c>
      <c r="I73">
        <v>0</v>
      </c>
      <c r="L73">
        <v>-759973.81</v>
      </c>
      <c r="M73">
        <v>1700160.45</v>
      </c>
      <c r="N73">
        <v>1300220.52</v>
      </c>
      <c r="Q73">
        <v>875610</v>
      </c>
      <c r="R73">
        <v>79757</v>
      </c>
      <c r="S73">
        <v>1287079</v>
      </c>
      <c r="V73">
        <v>445645.13</v>
      </c>
      <c r="W73">
        <v>105724.71</v>
      </c>
    </row>
    <row r="74" spans="1:24" x14ac:dyDescent="0.25">
      <c r="A74" t="s">
        <v>2566</v>
      </c>
      <c r="B74">
        <v>863909.88</v>
      </c>
      <c r="C74">
        <v>50225.66</v>
      </c>
      <c r="D74">
        <v>128386.85</v>
      </c>
      <c r="E74">
        <v>655933.97</v>
      </c>
      <c r="F74">
        <v>282972.17</v>
      </c>
      <c r="I74">
        <v>0</v>
      </c>
      <c r="L74">
        <v>-3320369.32</v>
      </c>
      <c r="M74">
        <v>4971323.6399999997</v>
      </c>
      <c r="N74">
        <v>1361040.83</v>
      </c>
      <c r="P74">
        <v>1231.73</v>
      </c>
      <c r="Q74">
        <v>777550</v>
      </c>
      <c r="R74">
        <v>173130</v>
      </c>
      <c r="S74">
        <v>1228327</v>
      </c>
      <c r="U74">
        <v>13892</v>
      </c>
      <c r="V74">
        <v>317612.79999999999</v>
      </c>
      <c r="W74">
        <v>142146.54999999999</v>
      </c>
    </row>
    <row r="75" spans="1:24" x14ac:dyDescent="0.25">
      <c r="A75" t="s">
        <v>2567</v>
      </c>
      <c r="B75">
        <v>338500.08</v>
      </c>
      <c r="C75">
        <v>3477.74</v>
      </c>
      <c r="D75">
        <v>72405.490000000005</v>
      </c>
      <c r="E75">
        <v>98502.080000000002</v>
      </c>
      <c r="F75">
        <v>124187.21</v>
      </c>
      <c r="I75">
        <v>0</v>
      </c>
      <c r="L75">
        <v>282674.23</v>
      </c>
      <c r="M75">
        <v>318970.07</v>
      </c>
      <c r="N75">
        <v>858946.4</v>
      </c>
      <c r="P75">
        <v>16836.349999999999</v>
      </c>
      <c r="Q75">
        <v>1198260</v>
      </c>
      <c r="R75">
        <v>103830</v>
      </c>
      <c r="S75">
        <v>1447571</v>
      </c>
      <c r="T75">
        <v>1920</v>
      </c>
      <c r="V75">
        <v>526009.18000000005</v>
      </c>
      <c r="W75">
        <v>60667.02</v>
      </c>
    </row>
    <row r="76" spans="1:24" x14ac:dyDescent="0.25">
      <c r="A76" t="s">
        <v>2568</v>
      </c>
      <c r="B76">
        <v>149175.67999999999</v>
      </c>
      <c r="C76">
        <v>0</v>
      </c>
      <c r="D76">
        <v>37004.74</v>
      </c>
      <c r="E76">
        <v>54238.62</v>
      </c>
      <c r="F76">
        <v>145876.41</v>
      </c>
      <c r="I76">
        <v>0</v>
      </c>
      <c r="L76">
        <v>-2831361.3</v>
      </c>
      <c r="M76">
        <v>3125887.14</v>
      </c>
      <c r="N76">
        <v>826215.28</v>
      </c>
      <c r="O76">
        <v>86009</v>
      </c>
      <c r="P76">
        <v>269.77999999999997</v>
      </c>
      <c r="Q76">
        <v>906900</v>
      </c>
      <c r="R76">
        <v>63.45</v>
      </c>
      <c r="S76">
        <v>1097685.45</v>
      </c>
      <c r="T76">
        <v>6586</v>
      </c>
      <c r="V76">
        <v>434286.31</v>
      </c>
      <c r="W76">
        <v>105430.14</v>
      </c>
    </row>
    <row r="77" spans="1:24" x14ac:dyDescent="0.25">
      <c r="A77" t="s">
        <v>2569</v>
      </c>
      <c r="B77">
        <v>750003.73</v>
      </c>
      <c r="C77">
        <v>66746.14</v>
      </c>
      <c r="D77">
        <v>27940.82</v>
      </c>
      <c r="E77">
        <v>366400.35</v>
      </c>
      <c r="F77">
        <v>138345.5</v>
      </c>
      <c r="I77">
        <v>0</v>
      </c>
      <c r="L77">
        <v>-1304274.56</v>
      </c>
      <c r="M77">
        <v>2488810.16</v>
      </c>
      <c r="N77">
        <v>1554376.24</v>
      </c>
      <c r="O77">
        <v>48000</v>
      </c>
      <c r="P77">
        <v>1216.1099999999999</v>
      </c>
      <c r="Q77">
        <v>1780200</v>
      </c>
      <c r="S77">
        <v>1961678</v>
      </c>
      <c r="V77">
        <v>842380.89</v>
      </c>
      <c r="W77">
        <v>45857.52</v>
      </c>
    </row>
    <row r="78" spans="1:24" x14ac:dyDescent="0.25">
      <c r="A78" t="s">
        <v>2577</v>
      </c>
      <c r="B78">
        <v>266900.98</v>
      </c>
      <c r="C78">
        <v>0</v>
      </c>
      <c r="D78">
        <v>21143.01</v>
      </c>
      <c r="E78">
        <v>23681.14</v>
      </c>
      <c r="F78">
        <v>31011.64</v>
      </c>
      <c r="K78">
        <v>-861903.81</v>
      </c>
      <c r="M78">
        <v>1219746.8700000001</v>
      </c>
      <c r="N78">
        <v>616983.94999999995</v>
      </c>
      <c r="Q78">
        <v>875610</v>
      </c>
      <c r="S78">
        <v>1053580</v>
      </c>
      <c r="V78">
        <v>285291.59999999998</v>
      </c>
      <c r="W78">
        <v>83078.64</v>
      </c>
    </row>
    <row r="79" spans="1:24" x14ac:dyDescent="0.25">
      <c r="A79" t="s">
        <v>2580</v>
      </c>
      <c r="B79">
        <v>903561.35</v>
      </c>
      <c r="C79">
        <v>6163.85</v>
      </c>
      <c r="D79">
        <v>82773.350000000006</v>
      </c>
      <c r="E79">
        <v>305532.93</v>
      </c>
      <c r="F79">
        <v>16442.16</v>
      </c>
      <c r="I79">
        <v>0</v>
      </c>
      <c r="L79">
        <v>-1319583.7</v>
      </c>
      <c r="M79">
        <v>2288777.11</v>
      </c>
      <c r="N79">
        <v>840518.2</v>
      </c>
      <c r="O79">
        <v>86400</v>
      </c>
      <c r="Q79">
        <v>1755400</v>
      </c>
      <c r="S79">
        <v>1940631</v>
      </c>
      <c r="V79">
        <v>266990.27</v>
      </c>
      <c r="W79">
        <v>156566.70000000001</v>
      </c>
    </row>
    <row r="80" spans="1:24" x14ac:dyDescent="0.25">
      <c r="A80" t="s">
        <v>2570</v>
      </c>
      <c r="B80">
        <v>832177.54</v>
      </c>
      <c r="C80">
        <v>1231</v>
      </c>
      <c r="D80">
        <v>152224.93</v>
      </c>
      <c r="E80">
        <v>292692.90000000002</v>
      </c>
      <c r="F80">
        <v>310031.25</v>
      </c>
      <c r="I80">
        <v>0</v>
      </c>
      <c r="J80">
        <v>18500</v>
      </c>
      <c r="L80">
        <v>-1005958.99</v>
      </c>
      <c r="M80">
        <v>2500428.33</v>
      </c>
      <c r="N80">
        <v>961390.79</v>
      </c>
      <c r="O80">
        <v>260250</v>
      </c>
      <c r="P80">
        <v>1181.44</v>
      </c>
      <c r="Q80">
        <v>1491400</v>
      </c>
      <c r="S80">
        <v>1844786</v>
      </c>
      <c r="T80">
        <v>18160</v>
      </c>
      <c r="U80">
        <v>1080</v>
      </c>
      <c r="V80">
        <v>300904.71000000002</v>
      </c>
      <c r="W80">
        <v>158308.10999999999</v>
      </c>
      <c r="X80">
        <v>21055.13</v>
      </c>
    </row>
    <row r="81" spans="1:24" x14ac:dyDescent="0.25">
      <c r="A81" t="s">
        <v>2571</v>
      </c>
      <c r="B81">
        <v>579648.4</v>
      </c>
      <c r="C81">
        <v>18153</v>
      </c>
      <c r="D81">
        <v>36406.18</v>
      </c>
      <c r="E81">
        <v>5</v>
      </c>
      <c r="F81">
        <v>111730.93</v>
      </c>
      <c r="I81">
        <v>0</v>
      </c>
      <c r="L81">
        <v>-1461658.49</v>
      </c>
      <c r="M81">
        <v>2140561.41</v>
      </c>
      <c r="N81">
        <v>677240.37</v>
      </c>
      <c r="O81">
        <v>172500</v>
      </c>
      <c r="P81">
        <v>657.84</v>
      </c>
      <c r="Q81">
        <v>1025136</v>
      </c>
      <c r="S81">
        <v>1356483</v>
      </c>
      <c r="V81">
        <v>237065.03</v>
      </c>
      <c r="W81">
        <v>60445.59</v>
      </c>
    </row>
    <row r="82" spans="1:24" x14ac:dyDescent="0.25">
      <c r="A82" t="s">
        <v>2572</v>
      </c>
      <c r="B82">
        <v>1164140.6399999999</v>
      </c>
      <c r="C82">
        <v>2527</v>
      </c>
      <c r="D82">
        <v>67524.600000000006</v>
      </c>
      <c r="E82">
        <v>568683.06999999995</v>
      </c>
      <c r="F82">
        <v>480535.16</v>
      </c>
      <c r="I82">
        <v>0</v>
      </c>
      <c r="L82">
        <v>58732.34</v>
      </c>
      <c r="M82">
        <v>2191938.59</v>
      </c>
      <c r="N82">
        <v>881613.54</v>
      </c>
      <c r="O82">
        <v>290920</v>
      </c>
      <c r="P82">
        <v>1348.67</v>
      </c>
      <c r="Q82">
        <v>634756.5</v>
      </c>
      <c r="S82">
        <v>802835.5</v>
      </c>
      <c r="T82">
        <v>49896</v>
      </c>
      <c r="V82">
        <v>421972.29</v>
      </c>
      <c r="W82">
        <v>186590.25</v>
      </c>
      <c r="X82">
        <v>21055.13</v>
      </c>
    </row>
    <row r="83" spans="1:24" x14ac:dyDescent="0.25">
      <c r="A83" t="s">
        <v>2573</v>
      </c>
      <c r="B83">
        <v>1218334.78</v>
      </c>
      <c r="C83">
        <v>3606</v>
      </c>
      <c r="D83">
        <v>64974.1</v>
      </c>
      <c r="E83">
        <v>633792.27</v>
      </c>
      <c r="F83">
        <v>254857.73</v>
      </c>
      <c r="I83">
        <v>0</v>
      </c>
      <c r="L83">
        <v>-1994063.91</v>
      </c>
      <c r="M83">
        <v>4194803.6500000004</v>
      </c>
      <c r="N83">
        <v>992813.72</v>
      </c>
      <c r="O83">
        <v>267900</v>
      </c>
      <c r="P83">
        <v>1593.47</v>
      </c>
      <c r="Q83">
        <v>1365664.5</v>
      </c>
      <c r="S83">
        <v>1689726.4</v>
      </c>
      <c r="V83">
        <v>484761.76</v>
      </c>
      <c r="W83">
        <v>200289.69</v>
      </c>
    </row>
    <row r="84" spans="1:24" x14ac:dyDescent="0.25">
      <c r="A84" t="s">
        <v>2574</v>
      </c>
      <c r="B84">
        <v>203984.01</v>
      </c>
      <c r="C84">
        <v>434</v>
      </c>
      <c r="D84">
        <v>32847.06</v>
      </c>
      <c r="E84">
        <v>415094.99</v>
      </c>
      <c r="F84">
        <v>73486.600000000006</v>
      </c>
      <c r="I84">
        <v>0</v>
      </c>
      <c r="L84">
        <v>-1321215.21</v>
      </c>
      <c r="M84">
        <v>2119139.65</v>
      </c>
      <c r="N84">
        <v>553773.18000000005</v>
      </c>
      <c r="O84">
        <v>134100</v>
      </c>
      <c r="P84">
        <v>458</v>
      </c>
      <c r="Q84">
        <v>960555</v>
      </c>
      <c r="R84">
        <v>140000</v>
      </c>
      <c r="S84">
        <v>1210151</v>
      </c>
      <c r="V84">
        <v>356690.2</v>
      </c>
      <c r="W84">
        <v>60422.76</v>
      </c>
    </row>
    <row r="85" spans="1:24" x14ac:dyDescent="0.25">
      <c r="A85" t="s">
        <v>2575</v>
      </c>
      <c r="B85">
        <v>562734.79</v>
      </c>
      <c r="C85">
        <v>935</v>
      </c>
      <c r="D85">
        <v>22538.57</v>
      </c>
      <c r="E85">
        <v>138711.74</v>
      </c>
      <c r="F85">
        <v>72016.28</v>
      </c>
      <c r="I85">
        <v>0</v>
      </c>
      <c r="L85">
        <v>-129379.33</v>
      </c>
      <c r="M85">
        <v>1096893.17</v>
      </c>
      <c r="N85">
        <v>1092410.99</v>
      </c>
      <c r="O85">
        <v>110020</v>
      </c>
      <c r="Q85">
        <v>1240973</v>
      </c>
      <c r="S85">
        <v>1611380.25</v>
      </c>
      <c r="V85">
        <v>574096.26</v>
      </c>
      <c r="W85">
        <v>71249.94</v>
      </c>
    </row>
    <row r="86" spans="1:24" x14ac:dyDescent="0.25">
      <c r="A86" t="s">
        <v>2576</v>
      </c>
      <c r="B86">
        <v>1107463.97</v>
      </c>
      <c r="C86">
        <v>3599</v>
      </c>
      <c r="D86">
        <v>54799.07</v>
      </c>
      <c r="E86">
        <v>202569.7</v>
      </c>
      <c r="F86">
        <v>137790.48000000001</v>
      </c>
      <c r="I86">
        <v>0</v>
      </c>
      <c r="L86">
        <v>-1690527.9</v>
      </c>
      <c r="M86">
        <v>3207738.11</v>
      </c>
      <c r="N86">
        <v>771385.38</v>
      </c>
      <c r="O86">
        <v>186000</v>
      </c>
      <c r="P86">
        <v>1492.26</v>
      </c>
      <c r="Q86">
        <v>992880</v>
      </c>
      <c r="S86">
        <v>1117258</v>
      </c>
      <c r="V86">
        <v>559120.93999999994</v>
      </c>
      <c r="W86">
        <v>77744.89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H86"/>
  <sheetViews>
    <sheetView topLeftCell="D1" zoomScaleNormal="100" workbookViewId="0">
      <selection activeCell="N2" sqref="N2"/>
    </sheetView>
  </sheetViews>
  <sheetFormatPr defaultColWidth="2.69921875" defaultRowHeight="13.8" x14ac:dyDescent="0.25"/>
  <cols>
    <col min="1" max="1" width="5.5" style="248" bestFit="1" customWidth="1"/>
    <col min="2" max="2" width="14.69921875" style="248" customWidth="1"/>
    <col min="3" max="3" width="7.5" style="257" bestFit="1" customWidth="1"/>
    <col min="4" max="4" width="28" style="257" customWidth="1"/>
    <col min="5" max="5" width="40.8984375" bestFit="1" customWidth="1"/>
    <col min="6" max="8" width="8.796875" style="297"/>
    <col min="9" max="10" width="8.796875"/>
    <col min="11" max="13" width="8.796875" style="297"/>
    <col min="14" max="17" width="8.796875"/>
    <col min="18" max="22" width="8.796875" style="297"/>
    <col min="23" max="28" width="8.796875"/>
    <col min="29" max="29" width="16.3984375" style="242" customWidth="1"/>
    <col min="30" max="30" width="15.8984375" style="264" bestFit="1" customWidth="1"/>
    <col min="31" max="31" width="17.3984375" style="258" bestFit="1" customWidth="1"/>
    <col min="32" max="32" width="17.59765625" style="260" bestFit="1" customWidth="1"/>
    <col min="33" max="33" width="19.09765625" style="261" bestFit="1" customWidth="1"/>
    <col min="34" max="34" width="14.59765625" style="265" bestFit="1" customWidth="1"/>
    <col min="35" max="16384" width="2.69921875" style="248"/>
  </cols>
  <sheetData>
    <row r="1" spans="1:34" x14ac:dyDescent="0.25">
      <c r="E1" t="s">
        <v>2440</v>
      </c>
      <c r="F1" s="297" t="s">
        <v>2441</v>
      </c>
      <c r="G1" s="297" t="s">
        <v>2442</v>
      </c>
      <c r="H1" s="297" t="s">
        <v>2443</v>
      </c>
      <c r="I1" t="s">
        <v>2445</v>
      </c>
      <c r="J1" t="s">
        <v>2446</v>
      </c>
      <c r="K1" s="297" t="s">
        <v>2449</v>
      </c>
      <c r="L1" s="297" t="s">
        <v>2450</v>
      </c>
      <c r="M1" s="297" t="s">
        <v>2451</v>
      </c>
      <c r="N1" t="s">
        <v>2452</v>
      </c>
      <c r="O1" t="s">
        <v>2453</v>
      </c>
      <c r="P1" t="s">
        <v>2454</v>
      </c>
      <c r="Q1" t="s">
        <v>2455</v>
      </c>
      <c r="R1" s="297" t="s">
        <v>2457</v>
      </c>
      <c r="S1" s="297" t="s">
        <v>2458</v>
      </c>
      <c r="T1" s="297" t="s">
        <v>2459</v>
      </c>
      <c r="U1" s="297" t="s">
        <v>2460</v>
      </c>
      <c r="V1" s="297" t="s">
        <v>2461</v>
      </c>
      <c r="W1" t="s">
        <v>2462</v>
      </c>
      <c r="X1" t="s">
        <v>2463</v>
      </c>
      <c r="Y1" t="s">
        <v>2464</v>
      </c>
      <c r="Z1" t="s">
        <v>2465</v>
      </c>
      <c r="AA1" t="s">
        <v>2466</v>
      </c>
      <c r="AB1" t="s">
        <v>2467</v>
      </c>
      <c r="AC1" s="242" t="s">
        <v>6</v>
      </c>
      <c r="AD1" s="243" t="s">
        <v>7</v>
      </c>
      <c r="AE1" s="258" t="s">
        <v>8</v>
      </c>
      <c r="AF1" s="259" t="s">
        <v>9</v>
      </c>
      <c r="AG1" s="245" t="s">
        <v>10</v>
      </c>
      <c r="AH1" s="247" t="s">
        <v>11</v>
      </c>
    </row>
    <row r="2" spans="1:34" x14ac:dyDescent="0.25">
      <c r="B2" s="248" t="s">
        <v>43</v>
      </c>
      <c r="C2" s="257" t="s">
        <v>154</v>
      </c>
      <c r="E2" t="s">
        <v>2468</v>
      </c>
      <c r="F2" s="297" t="s">
        <v>2469</v>
      </c>
      <c r="G2" s="297" t="s">
        <v>2470</v>
      </c>
      <c r="H2" s="297" t="s">
        <v>2471</v>
      </c>
      <c r="I2" t="s">
        <v>2473</v>
      </c>
      <c r="J2" t="s">
        <v>2474</v>
      </c>
      <c r="K2" s="297" t="s">
        <v>2477</v>
      </c>
      <c r="L2" s="297" t="s">
        <v>2478</v>
      </c>
      <c r="M2" s="297" t="s">
        <v>2479</v>
      </c>
      <c r="N2" t="s">
        <v>2480</v>
      </c>
      <c r="O2" t="s">
        <v>2481</v>
      </c>
      <c r="P2" t="s">
        <v>2482</v>
      </c>
      <c r="Q2" t="s">
        <v>2483</v>
      </c>
      <c r="R2" s="297" t="s">
        <v>2485</v>
      </c>
      <c r="S2" s="297" t="s">
        <v>2486</v>
      </c>
      <c r="T2" s="297" t="s">
        <v>2487</v>
      </c>
      <c r="U2" s="297" t="s">
        <v>2488</v>
      </c>
      <c r="V2" s="297" t="s">
        <v>2489</v>
      </c>
      <c r="W2" t="s">
        <v>2490</v>
      </c>
      <c r="X2" t="s">
        <v>2491</v>
      </c>
      <c r="Y2" t="s">
        <v>2492</v>
      </c>
      <c r="Z2" t="s">
        <v>2493</v>
      </c>
      <c r="AA2" t="s">
        <v>2494</v>
      </c>
      <c r="AB2" t="s">
        <v>2495</v>
      </c>
      <c r="AD2" s="243"/>
      <c r="AH2" s="244"/>
    </row>
    <row r="3" spans="1:34" x14ac:dyDescent="0.25">
      <c r="E3" t="s">
        <v>2496</v>
      </c>
      <c r="F3" s="297">
        <v>67682869.230000004</v>
      </c>
      <c r="G3" s="297">
        <v>2857691.09</v>
      </c>
      <c r="H3" s="297">
        <v>7209999.4780000001</v>
      </c>
      <c r="I3">
        <v>39185995.420000002</v>
      </c>
      <c r="J3">
        <v>29593534.75</v>
      </c>
      <c r="K3" s="297">
        <v>1670</v>
      </c>
      <c r="L3" s="297">
        <v>181470</v>
      </c>
      <c r="M3" s="297">
        <v>207225.86</v>
      </c>
      <c r="N3">
        <v>18500</v>
      </c>
      <c r="O3">
        <v>-7570121.9699999997</v>
      </c>
      <c r="P3">
        <v>-38459032.969999999</v>
      </c>
      <c r="Q3">
        <v>183787424.05000001</v>
      </c>
      <c r="R3" s="297">
        <v>89971358.840000004</v>
      </c>
      <c r="S3" s="297">
        <v>15148496</v>
      </c>
      <c r="T3" s="297">
        <v>87103.59</v>
      </c>
      <c r="U3" s="297">
        <v>90001974.599999994</v>
      </c>
      <c r="V3" s="297">
        <v>3355270.84</v>
      </c>
      <c r="W3">
        <v>113262329.98999999</v>
      </c>
      <c r="X3">
        <v>378966.75</v>
      </c>
      <c r="Y3">
        <v>133298.69</v>
      </c>
      <c r="Z3">
        <v>47784089.561999999</v>
      </c>
      <c r="AA3">
        <v>10035870.699999999</v>
      </c>
      <c r="AB3">
        <v>875587.26</v>
      </c>
      <c r="AC3" s="242">
        <f t="shared" ref="AC3:AH3" si="0">SUM(AC4:AC86)</f>
        <v>77750559.797999963</v>
      </c>
      <c r="AD3" s="243">
        <f t="shared" si="0"/>
        <v>390365.86</v>
      </c>
      <c r="AE3" s="258">
        <f t="shared" si="0"/>
        <v>77360193.937999964</v>
      </c>
      <c r="AF3" s="260">
        <f t="shared" si="0"/>
        <v>198564203.87000006</v>
      </c>
      <c r="AG3" s="261">
        <f t="shared" si="0"/>
        <v>172470142.95200002</v>
      </c>
      <c r="AH3" s="244">
        <f t="shared" si="0"/>
        <v>26094060.917999998</v>
      </c>
    </row>
    <row r="4" spans="1:34" x14ac:dyDescent="0.25">
      <c r="A4" s="248" t="s">
        <v>267</v>
      </c>
      <c r="B4" s="248" t="s">
        <v>0</v>
      </c>
      <c r="C4" s="257">
        <v>5737</v>
      </c>
      <c r="D4" s="257" t="s">
        <v>585</v>
      </c>
      <c r="E4" t="s">
        <v>2499</v>
      </c>
      <c r="F4" s="297">
        <v>1189019.93</v>
      </c>
      <c r="G4" s="297">
        <v>56636.5</v>
      </c>
      <c r="H4" s="297">
        <v>64861.85</v>
      </c>
      <c r="I4">
        <v>2496343.91</v>
      </c>
      <c r="J4">
        <v>185998.71</v>
      </c>
      <c r="M4" s="297">
        <v>0</v>
      </c>
      <c r="O4">
        <v>3303680.37</v>
      </c>
      <c r="P4">
        <v>167667.78</v>
      </c>
      <c r="Q4">
        <v>198336.84</v>
      </c>
      <c r="R4" s="297">
        <v>1300822.93</v>
      </c>
      <c r="S4" s="297">
        <v>269300</v>
      </c>
      <c r="T4" s="297">
        <v>891.85</v>
      </c>
      <c r="U4" s="297">
        <v>1019430</v>
      </c>
      <c r="V4" s="297">
        <v>212559</v>
      </c>
      <c r="W4">
        <v>1512990</v>
      </c>
      <c r="X4">
        <v>16370</v>
      </c>
      <c r="Z4">
        <v>551987.37</v>
      </c>
      <c r="AA4">
        <v>132880.5</v>
      </c>
      <c r="AC4" s="242">
        <f>SUM(F4:H4)</f>
        <v>1310518.28</v>
      </c>
      <c r="AD4" s="249">
        <f>SUM(K4:M4)</f>
        <v>0</v>
      </c>
      <c r="AE4" s="262">
        <f>AC4-AD4</f>
        <v>1310518.28</v>
      </c>
      <c r="AF4" s="263">
        <f>SUM(R4:V4)</f>
        <v>2803003.7800000003</v>
      </c>
      <c r="AG4" s="263">
        <f>SUM(W4:AB4)</f>
        <v>2214227.87</v>
      </c>
      <c r="AH4" s="244">
        <f>AF4-AG4</f>
        <v>588775.91000000015</v>
      </c>
    </row>
    <row r="5" spans="1:34" x14ac:dyDescent="0.25">
      <c r="A5" s="248" t="s">
        <v>267</v>
      </c>
      <c r="B5" s="248" t="s">
        <v>0</v>
      </c>
      <c r="C5" s="257">
        <v>4213</v>
      </c>
      <c r="D5" s="257" t="s">
        <v>586</v>
      </c>
      <c r="E5" t="s">
        <v>2500</v>
      </c>
      <c r="F5" s="297">
        <v>1687459.73</v>
      </c>
      <c r="G5" s="297">
        <v>124804.73</v>
      </c>
      <c r="H5" s="297">
        <v>198560.78</v>
      </c>
      <c r="I5">
        <v>342959.51</v>
      </c>
      <c r="J5">
        <v>272924.87</v>
      </c>
      <c r="M5" s="297">
        <v>0</v>
      </c>
      <c r="O5">
        <v>-614134.56000000006</v>
      </c>
      <c r="P5">
        <v>229890.43</v>
      </c>
      <c r="Q5">
        <v>2159407.13</v>
      </c>
      <c r="R5" s="297">
        <v>1323361.5</v>
      </c>
      <c r="S5" s="297">
        <v>571550</v>
      </c>
      <c r="T5" s="297">
        <v>1088.6600000000001</v>
      </c>
      <c r="U5" s="297">
        <v>1024200</v>
      </c>
      <c r="V5" s="297">
        <v>228700</v>
      </c>
      <c r="W5">
        <v>1265044</v>
      </c>
      <c r="Z5">
        <v>682422.25</v>
      </c>
      <c r="AA5">
        <v>107687.29</v>
      </c>
      <c r="AC5" s="242">
        <f t="shared" ref="AC5:AC68" si="1">SUM(F5:H5)</f>
        <v>2010825.24</v>
      </c>
      <c r="AD5" s="249">
        <f t="shared" ref="AD5:AD68" si="2">SUM(K5:M5)</f>
        <v>0</v>
      </c>
      <c r="AE5" s="262">
        <f t="shared" ref="AE5:AE68" si="3">AC5-AD5</f>
        <v>2010825.24</v>
      </c>
      <c r="AF5" s="263">
        <f t="shared" ref="AF5:AF68" si="4">SUM(R5:V5)</f>
        <v>3148900.16</v>
      </c>
      <c r="AG5" s="263">
        <f t="shared" ref="AG5:AG68" si="5">SUM(W5:AB5)</f>
        <v>2055153.54</v>
      </c>
      <c r="AH5" s="244">
        <f t="shared" ref="AH5:AH68" si="6">AF5-AG5</f>
        <v>1093746.6200000001</v>
      </c>
    </row>
    <row r="6" spans="1:34" x14ac:dyDescent="0.25">
      <c r="A6" s="248" t="s">
        <v>267</v>
      </c>
      <c r="B6" s="248" t="s">
        <v>0</v>
      </c>
      <c r="C6" s="257">
        <v>4949</v>
      </c>
      <c r="D6" s="257" t="s">
        <v>587</v>
      </c>
      <c r="E6" t="s">
        <v>2501</v>
      </c>
      <c r="F6" s="297">
        <v>877526.95</v>
      </c>
      <c r="G6" s="297">
        <v>19244.86</v>
      </c>
      <c r="H6" s="297">
        <v>55219.96</v>
      </c>
      <c r="I6">
        <v>665246.5</v>
      </c>
      <c r="J6">
        <v>854061.68</v>
      </c>
      <c r="M6" s="297">
        <v>0</v>
      </c>
      <c r="O6">
        <v>-813218.3</v>
      </c>
      <c r="P6">
        <v>219414.19</v>
      </c>
      <c r="Q6">
        <v>3104237.14</v>
      </c>
      <c r="R6" s="297">
        <v>1120195.53</v>
      </c>
      <c r="S6" s="297">
        <v>36500</v>
      </c>
      <c r="T6" s="297">
        <v>840.15</v>
      </c>
      <c r="U6" s="297">
        <v>1856520</v>
      </c>
      <c r="V6" s="297">
        <v>8030</v>
      </c>
      <c r="W6">
        <v>2088247</v>
      </c>
      <c r="X6">
        <v>1500</v>
      </c>
      <c r="Y6">
        <v>200</v>
      </c>
      <c r="Z6">
        <v>674270.15</v>
      </c>
      <c r="AA6">
        <v>97091.61</v>
      </c>
      <c r="AC6" s="242">
        <f t="shared" si="1"/>
        <v>951991.7699999999</v>
      </c>
      <c r="AD6" s="249">
        <f t="shared" si="2"/>
        <v>0</v>
      </c>
      <c r="AE6" s="262">
        <f t="shared" si="3"/>
        <v>951991.7699999999</v>
      </c>
      <c r="AF6" s="263">
        <f t="shared" si="4"/>
        <v>3022085.6799999997</v>
      </c>
      <c r="AG6" s="263">
        <f t="shared" si="5"/>
        <v>2861308.76</v>
      </c>
      <c r="AH6" s="244">
        <f t="shared" si="6"/>
        <v>160776.91999999993</v>
      </c>
    </row>
    <row r="7" spans="1:34" x14ac:dyDescent="0.25">
      <c r="A7" s="248" t="s">
        <v>267</v>
      </c>
      <c r="B7" s="248" t="s">
        <v>0</v>
      </c>
      <c r="C7" s="257">
        <v>7233</v>
      </c>
      <c r="D7" s="257" t="s">
        <v>588</v>
      </c>
      <c r="E7" t="s">
        <v>2502</v>
      </c>
      <c r="F7" s="297">
        <v>1510143.95</v>
      </c>
      <c r="G7" s="297">
        <v>113427.3</v>
      </c>
      <c r="H7" s="297">
        <v>31732.32</v>
      </c>
      <c r="I7">
        <v>3</v>
      </c>
      <c r="J7">
        <v>318361.01</v>
      </c>
      <c r="M7" s="297">
        <v>0</v>
      </c>
      <c r="O7">
        <v>-301857.08</v>
      </c>
      <c r="P7">
        <v>462007.2</v>
      </c>
      <c r="Q7">
        <v>1481598.18</v>
      </c>
      <c r="R7" s="297">
        <v>1651755.48</v>
      </c>
      <c r="S7" s="297">
        <v>1318350</v>
      </c>
      <c r="T7" s="297">
        <v>1126.78</v>
      </c>
      <c r="U7" s="297">
        <v>1818080</v>
      </c>
      <c r="W7">
        <v>2289411</v>
      </c>
      <c r="X7">
        <v>20690</v>
      </c>
      <c r="Z7">
        <v>1722178.75</v>
      </c>
      <c r="AA7">
        <v>20613.23</v>
      </c>
      <c r="AC7" s="242">
        <f t="shared" si="1"/>
        <v>1655303.57</v>
      </c>
      <c r="AD7" s="249">
        <f t="shared" si="2"/>
        <v>0</v>
      </c>
      <c r="AE7" s="262">
        <f t="shared" si="3"/>
        <v>1655303.57</v>
      </c>
      <c r="AF7" s="263">
        <f t="shared" si="4"/>
        <v>4789312.26</v>
      </c>
      <c r="AG7" s="263">
        <f t="shared" si="5"/>
        <v>4052892.98</v>
      </c>
      <c r="AH7" s="244">
        <f t="shared" si="6"/>
        <v>736419.2799999998</v>
      </c>
    </row>
    <row r="8" spans="1:34" x14ac:dyDescent="0.25">
      <c r="A8" s="248" t="s">
        <v>267</v>
      </c>
      <c r="B8" s="248" t="s">
        <v>0</v>
      </c>
      <c r="C8" s="257">
        <v>5081</v>
      </c>
      <c r="D8" s="257" t="s">
        <v>589</v>
      </c>
      <c r="E8" t="s">
        <v>2503</v>
      </c>
      <c r="F8" s="297">
        <v>1313379.8700000001</v>
      </c>
      <c r="G8" s="297">
        <v>80377.179999999993</v>
      </c>
      <c r="H8" s="297">
        <v>126503.66</v>
      </c>
      <c r="I8">
        <v>3</v>
      </c>
      <c r="J8">
        <v>891103.3</v>
      </c>
      <c r="M8" s="297">
        <v>0</v>
      </c>
      <c r="O8">
        <v>-1615883.46</v>
      </c>
      <c r="P8">
        <v>211072.74</v>
      </c>
      <c r="Q8">
        <v>3577514.61</v>
      </c>
      <c r="R8" s="297">
        <v>1768930.64</v>
      </c>
      <c r="S8" s="297">
        <v>179391</v>
      </c>
      <c r="T8" s="297">
        <v>1299.98</v>
      </c>
      <c r="U8" s="297">
        <v>982620</v>
      </c>
      <c r="W8">
        <v>1502936</v>
      </c>
      <c r="Z8">
        <v>815475.84</v>
      </c>
      <c r="AA8">
        <v>42216.66</v>
      </c>
      <c r="AC8" s="242">
        <f t="shared" si="1"/>
        <v>1520260.71</v>
      </c>
      <c r="AD8" s="249">
        <f t="shared" si="2"/>
        <v>0</v>
      </c>
      <c r="AE8" s="262">
        <f t="shared" si="3"/>
        <v>1520260.71</v>
      </c>
      <c r="AF8" s="263">
        <f t="shared" si="4"/>
        <v>2932241.62</v>
      </c>
      <c r="AG8" s="263">
        <f t="shared" si="5"/>
        <v>2360628.5</v>
      </c>
      <c r="AH8" s="244">
        <f t="shared" si="6"/>
        <v>571613.12000000011</v>
      </c>
    </row>
    <row r="9" spans="1:34" x14ac:dyDescent="0.25">
      <c r="A9" s="248" t="s">
        <v>267</v>
      </c>
      <c r="B9" s="248" t="s">
        <v>0</v>
      </c>
      <c r="C9" s="257">
        <v>1868</v>
      </c>
      <c r="D9" s="257" t="s">
        <v>590</v>
      </c>
      <c r="E9" t="s">
        <v>2504</v>
      </c>
      <c r="F9" s="297">
        <v>768052.99</v>
      </c>
      <c r="G9" s="297">
        <v>1884.19</v>
      </c>
      <c r="H9" s="297">
        <v>28663.41</v>
      </c>
      <c r="I9">
        <v>112031.71</v>
      </c>
      <c r="J9">
        <v>218655.21</v>
      </c>
      <c r="M9" s="297">
        <v>0</v>
      </c>
      <c r="O9">
        <v>859141.36</v>
      </c>
      <c r="P9">
        <v>91594.76</v>
      </c>
      <c r="Q9">
        <v>80851.62</v>
      </c>
      <c r="R9" s="297">
        <v>642022.76</v>
      </c>
      <c r="S9" s="297">
        <v>86600</v>
      </c>
      <c r="T9" s="297">
        <v>545.49</v>
      </c>
      <c r="U9" s="297">
        <v>388890</v>
      </c>
      <c r="V9" s="297">
        <v>79200</v>
      </c>
      <c r="W9">
        <v>535168</v>
      </c>
      <c r="Z9">
        <v>354594.08</v>
      </c>
      <c r="AA9">
        <v>95171.4</v>
      </c>
      <c r="AC9" s="242">
        <f t="shared" si="1"/>
        <v>798600.59</v>
      </c>
      <c r="AD9" s="249">
        <f t="shared" si="2"/>
        <v>0</v>
      </c>
      <c r="AE9" s="262">
        <f t="shared" si="3"/>
        <v>798600.59</v>
      </c>
      <c r="AF9" s="263">
        <f t="shared" si="4"/>
        <v>1197258.25</v>
      </c>
      <c r="AG9" s="263">
        <f t="shared" si="5"/>
        <v>984933.4800000001</v>
      </c>
      <c r="AH9" s="244">
        <f t="shared" si="6"/>
        <v>212324.7699999999</v>
      </c>
    </row>
    <row r="10" spans="1:34" x14ac:dyDescent="0.25">
      <c r="A10" s="248" t="s">
        <v>267</v>
      </c>
      <c r="B10" s="248" t="s">
        <v>0</v>
      </c>
      <c r="C10" s="257">
        <v>7126</v>
      </c>
      <c r="D10" s="257" t="s">
        <v>591</v>
      </c>
      <c r="E10" t="s">
        <v>2505</v>
      </c>
      <c r="F10" s="297">
        <v>1749605.85</v>
      </c>
      <c r="G10" s="297">
        <v>23486.6</v>
      </c>
      <c r="H10" s="297">
        <v>212537.46</v>
      </c>
      <c r="I10">
        <v>928596.97</v>
      </c>
      <c r="J10">
        <v>1066798.81</v>
      </c>
      <c r="M10" s="297">
        <v>0</v>
      </c>
      <c r="O10">
        <v>924779.47</v>
      </c>
      <c r="P10">
        <v>260352.19</v>
      </c>
      <c r="Q10">
        <v>2359303.7200000002</v>
      </c>
      <c r="R10" s="297">
        <v>1344522.3</v>
      </c>
      <c r="S10" s="297">
        <v>418300</v>
      </c>
      <c r="T10" s="297">
        <v>1034.54</v>
      </c>
      <c r="U10" s="297">
        <v>1597680</v>
      </c>
      <c r="V10" s="297">
        <v>304000</v>
      </c>
      <c r="W10">
        <v>1951019</v>
      </c>
      <c r="X10">
        <v>6466.56</v>
      </c>
      <c r="Y10">
        <v>35340</v>
      </c>
      <c r="Z10">
        <v>762956.61</v>
      </c>
      <c r="AA10">
        <v>276714.36</v>
      </c>
      <c r="AC10" s="242">
        <f t="shared" si="1"/>
        <v>1985629.9100000001</v>
      </c>
      <c r="AD10" s="249">
        <f t="shared" si="2"/>
        <v>0</v>
      </c>
      <c r="AE10" s="262">
        <f t="shared" si="3"/>
        <v>1985629.9100000001</v>
      </c>
      <c r="AF10" s="263">
        <f t="shared" si="4"/>
        <v>3665536.84</v>
      </c>
      <c r="AG10" s="263">
        <f t="shared" si="5"/>
        <v>3032496.53</v>
      </c>
      <c r="AH10" s="244">
        <f t="shared" si="6"/>
        <v>633040.31000000006</v>
      </c>
    </row>
    <row r="11" spans="1:34" x14ac:dyDescent="0.25">
      <c r="A11" s="248" t="s">
        <v>267</v>
      </c>
      <c r="B11" s="248" t="s">
        <v>0</v>
      </c>
      <c r="C11" s="257">
        <v>2671</v>
      </c>
      <c r="D11" s="257" t="s">
        <v>592</v>
      </c>
      <c r="E11" t="s">
        <v>2506</v>
      </c>
      <c r="F11" s="297">
        <v>885630.55</v>
      </c>
      <c r="G11" s="297">
        <v>44220.2</v>
      </c>
      <c r="H11" s="297">
        <v>82752.56</v>
      </c>
      <c r="I11">
        <v>698930.6</v>
      </c>
      <c r="J11">
        <v>180569.24</v>
      </c>
      <c r="M11" s="297">
        <v>0</v>
      </c>
      <c r="O11">
        <v>-706462.6</v>
      </c>
      <c r="P11">
        <v>155895.45000000001</v>
      </c>
      <c r="Q11">
        <v>2243800.1</v>
      </c>
      <c r="R11" s="297">
        <v>752054.49</v>
      </c>
      <c r="S11" s="297">
        <v>366790</v>
      </c>
      <c r="T11" s="297">
        <v>711.34</v>
      </c>
      <c r="U11" s="297">
        <v>979650</v>
      </c>
      <c r="W11">
        <v>1216535</v>
      </c>
      <c r="Z11">
        <v>452274.3</v>
      </c>
      <c r="AA11">
        <v>40926.33</v>
      </c>
      <c r="AC11" s="242">
        <f t="shared" si="1"/>
        <v>1012603.31</v>
      </c>
      <c r="AD11" s="249">
        <f t="shared" si="2"/>
        <v>0</v>
      </c>
      <c r="AE11" s="262">
        <f t="shared" si="3"/>
        <v>1012603.31</v>
      </c>
      <c r="AF11" s="263">
        <f t="shared" si="4"/>
        <v>2099205.83</v>
      </c>
      <c r="AG11" s="263">
        <f t="shared" si="5"/>
        <v>1709735.6300000001</v>
      </c>
      <c r="AH11" s="244">
        <f t="shared" si="6"/>
        <v>389470.19999999995</v>
      </c>
    </row>
    <row r="12" spans="1:34" ht="13.5" customHeight="1" x14ac:dyDescent="0.25">
      <c r="A12" s="248" t="s">
        <v>267</v>
      </c>
      <c r="B12" s="248" t="s">
        <v>0</v>
      </c>
      <c r="C12" s="257">
        <v>4454</v>
      </c>
      <c r="D12" s="257" t="s">
        <v>593</v>
      </c>
      <c r="E12" t="s">
        <v>2507</v>
      </c>
      <c r="F12" s="297">
        <v>1685366.25</v>
      </c>
      <c r="G12" s="297">
        <v>13217.8</v>
      </c>
      <c r="H12" s="297">
        <v>211884.18</v>
      </c>
      <c r="I12">
        <v>3</v>
      </c>
      <c r="J12">
        <v>212621.9</v>
      </c>
      <c r="M12" s="297">
        <v>0</v>
      </c>
      <c r="O12">
        <v>-1196332.52</v>
      </c>
      <c r="P12">
        <v>229747.12</v>
      </c>
      <c r="Q12">
        <v>2541297.98</v>
      </c>
      <c r="R12" s="297">
        <v>1128817.72</v>
      </c>
      <c r="S12" s="297">
        <v>823800</v>
      </c>
      <c r="T12" s="297">
        <v>1202.04</v>
      </c>
      <c r="U12" s="297">
        <v>1215990</v>
      </c>
      <c r="W12">
        <v>1482944</v>
      </c>
      <c r="X12">
        <v>33964</v>
      </c>
      <c r="Z12">
        <v>906771.17</v>
      </c>
      <c r="AA12">
        <v>16250.04</v>
      </c>
      <c r="AC12" s="242">
        <f t="shared" si="1"/>
        <v>1910468.23</v>
      </c>
      <c r="AD12" s="249">
        <f t="shared" si="2"/>
        <v>0</v>
      </c>
      <c r="AE12" s="262">
        <f t="shared" si="3"/>
        <v>1910468.23</v>
      </c>
      <c r="AF12" s="263">
        <f t="shared" si="4"/>
        <v>3169809.76</v>
      </c>
      <c r="AG12" s="263">
        <f t="shared" si="5"/>
        <v>2439929.21</v>
      </c>
      <c r="AH12" s="244">
        <f t="shared" si="6"/>
        <v>729880.54999999981</v>
      </c>
    </row>
    <row r="13" spans="1:34" x14ac:dyDescent="0.25">
      <c r="A13" s="248" t="s">
        <v>267</v>
      </c>
      <c r="B13" s="248" t="s">
        <v>0</v>
      </c>
      <c r="C13" s="257">
        <v>3077</v>
      </c>
      <c r="D13" s="257" t="s">
        <v>594</v>
      </c>
      <c r="E13" t="s">
        <v>2508</v>
      </c>
      <c r="F13" s="297">
        <v>618399.35</v>
      </c>
      <c r="G13" s="297">
        <v>13958.38</v>
      </c>
      <c r="H13" s="297">
        <v>36587.71</v>
      </c>
      <c r="I13">
        <v>1714633.85</v>
      </c>
      <c r="J13">
        <v>216642.27</v>
      </c>
      <c r="M13" s="297">
        <v>0</v>
      </c>
      <c r="O13">
        <v>-155032.76</v>
      </c>
      <c r="P13">
        <v>63682.58</v>
      </c>
      <c r="Q13">
        <v>2357450.56</v>
      </c>
      <c r="R13" s="297">
        <v>826302.22</v>
      </c>
      <c r="T13" s="297">
        <v>360.56</v>
      </c>
      <c r="U13" s="297">
        <v>378630</v>
      </c>
      <c r="V13" s="297">
        <v>1850</v>
      </c>
      <c r="W13">
        <v>541683</v>
      </c>
      <c r="X13">
        <v>6845</v>
      </c>
      <c r="Z13">
        <v>205949.61</v>
      </c>
      <c r="AA13">
        <v>71343.990000000005</v>
      </c>
      <c r="AC13" s="242">
        <f t="shared" si="1"/>
        <v>668945.43999999994</v>
      </c>
      <c r="AD13" s="249">
        <f t="shared" si="2"/>
        <v>0</v>
      </c>
      <c r="AE13" s="262">
        <f t="shared" si="3"/>
        <v>668945.43999999994</v>
      </c>
      <c r="AF13" s="263">
        <f t="shared" si="4"/>
        <v>1207142.78</v>
      </c>
      <c r="AG13" s="263">
        <f t="shared" si="5"/>
        <v>825821.6</v>
      </c>
      <c r="AH13" s="244">
        <f t="shared" si="6"/>
        <v>381321.18000000005</v>
      </c>
    </row>
    <row r="14" spans="1:34" x14ac:dyDescent="0.25">
      <c r="A14" s="248" t="s">
        <v>267</v>
      </c>
      <c r="B14" s="248" t="s">
        <v>0</v>
      </c>
      <c r="C14" s="257">
        <v>2778</v>
      </c>
      <c r="D14" s="257" t="s">
        <v>595</v>
      </c>
      <c r="E14" t="s">
        <v>2509</v>
      </c>
      <c r="F14" s="297">
        <v>758853.71</v>
      </c>
      <c r="G14" s="297">
        <v>21701.79</v>
      </c>
      <c r="H14" s="297">
        <v>90740.61</v>
      </c>
      <c r="I14">
        <v>648939.02</v>
      </c>
      <c r="J14">
        <v>311529.12</v>
      </c>
      <c r="M14" s="297">
        <v>0</v>
      </c>
      <c r="O14">
        <v>-1807595.1</v>
      </c>
      <c r="P14">
        <v>99674.36</v>
      </c>
      <c r="Q14">
        <v>3416597.09</v>
      </c>
      <c r="R14" s="297">
        <v>884136.16</v>
      </c>
      <c r="T14" s="297">
        <v>535.12</v>
      </c>
      <c r="U14" s="297">
        <v>951750</v>
      </c>
      <c r="W14">
        <v>1212320</v>
      </c>
      <c r="Z14">
        <v>123971.44</v>
      </c>
      <c r="AA14">
        <v>224291.94</v>
      </c>
      <c r="AC14" s="242">
        <f t="shared" si="1"/>
        <v>871296.11</v>
      </c>
      <c r="AD14" s="249">
        <f t="shared" si="2"/>
        <v>0</v>
      </c>
      <c r="AE14" s="262">
        <f t="shared" si="3"/>
        <v>871296.11</v>
      </c>
      <c r="AF14" s="263">
        <f t="shared" si="4"/>
        <v>1836421.28</v>
      </c>
      <c r="AG14" s="263">
        <f t="shared" si="5"/>
        <v>1560583.38</v>
      </c>
      <c r="AH14" s="244">
        <f t="shared" si="6"/>
        <v>275837.90000000014</v>
      </c>
    </row>
    <row r="15" spans="1:34" x14ac:dyDescent="0.25">
      <c r="A15" s="248" t="s">
        <v>267</v>
      </c>
      <c r="B15" s="248" t="s">
        <v>0</v>
      </c>
      <c r="C15" s="257">
        <v>4143</v>
      </c>
      <c r="D15" s="257" t="s">
        <v>596</v>
      </c>
      <c r="E15" t="s">
        <v>2510</v>
      </c>
      <c r="F15" s="297">
        <v>1696918.97</v>
      </c>
      <c r="G15" s="297">
        <v>174103.06</v>
      </c>
      <c r="H15" s="297">
        <v>29729.32</v>
      </c>
      <c r="I15">
        <v>1995761.7</v>
      </c>
      <c r="J15">
        <v>331544.71000000002</v>
      </c>
      <c r="M15" s="297">
        <v>0</v>
      </c>
      <c r="O15">
        <v>306020.83</v>
      </c>
      <c r="P15">
        <v>262790.26</v>
      </c>
      <c r="Q15">
        <v>3110817.16</v>
      </c>
      <c r="R15" s="297">
        <v>1427684.68</v>
      </c>
      <c r="S15" s="297">
        <v>422010</v>
      </c>
      <c r="T15" s="297">
        <v>1305.26</v>
      </c>
      <c r="U15" s="297">
        <v>1086840</v>
      </c>
      <c r="V15" s="297">
        <v>205170</v>
      </c>
      <c r="W15">
        <v>1389432</v>
      </c>
      <c r="Z15">
        <v>908532.71</v>
      </c>
      <c r="AA15">
        <v>117774.18</v>
      </c>
      <c r="AC15" s="242">
        <f t="shared" si="1"/>
        <v>1900751.35</v>
      </c>
      <c r="AD15" s="249">
        <f t="shared" si="2"/>
        <v>0</v>
      </c>
      <c r="AE15" s="262">
        <f t="shared" si="3"/>
        <v>1900751.35</v>
      </c>
      <c r="AF15" s="263">
        <f t="shared" si="4"/>
        <v>3143009.94</v>
      </c>
      <c r="AG15" s="263">
        <f t="shared" si="5"/>
        <v>2415738.89</v>
      </c>
      <c r="AH15" s="244">
        <f t="shared" si="6"/>
        <v>727271.04999999981</v>
      </c>
    </row>
    <row r="16" spans="1:34" x14ac:dyDescent="0.25">
      <c r="A16" s="248" t="s">
        <v>267</v>
      </c>
      <c r="B16" s="248" t="s">
        <v>0</v>
      </c>
      <c r="C16" s="257">
        <v>5018</v>
      </c>
      <c r="D16" s="257" t="s">
        <v>597</v>
      </c>
      <c r="E16" t="s">
        <v>2511</v>
      </c>
      <c r="F16" s="297">
        <v>1287125.24</v>
      </c>
      <c r="G16" s="297">
        <v>29519.77</v>
      </c>
      <c r="H16" s="297">
        <v>68387.06</v>
      </c>
      <c r="I16">
        <v>1349366.38</v>
      </c>
      <c r="J16">
        <v>583853.07999999996</v>
      </c>
      <c r="M16" s="297">
        <v>0</v>
      </c>
      <c r="O16">
        <v>-1465393.28</v>
      </c>
      <c r="P16">
        <v>158506.38</v>
      </c>
      <c r="Q16">
        <v>4381554.71</v>
      </c>
      <c r="R16" s="297">
        <v>1762466.04</v>
      </c>
      <c r="T16" s="297">
        <v>961.95</v>
      </c>
      <c r="U16" s="297">
        <v>1355760</v>
      </c>
      <c r="W16">
        <v>1598195</v>
      </c>
      <c r="X16">
        <v>22032</v>
      </c>
      <c r="Z16">
        <v>849038.28</v>
      </c>
      <c r="AA16">
        <v>162038.99</v>
      </c>
      <c r="AC16" s="242">
        <f t="shared" si="1"/>
        <v>1385032.07</v>
      </c>
      <c r="AD16" s="249">
        <f t="shared" si="2"/>
        <v>0</v>
      </c>
      <c r="AE16" s="262">
        <f t="shared" si="3"/>
        <v>1385032.07</v>
      </c>
      <c r="AF16" s="263">
        <f t="shared" si="4"/>
        <v>3119187.99</v>
      </c>
      <c r="AG16" s="263">
        <f t="shared" si="5"/>
        <v>2631304.2700000005</v>
      </c>
      <c r="AH16" s="244">
        <f t="shared" si="6"/>
        <v>487883.71999999974</v>
      </c>
    </row>
    <row r="17" spans="1:34" x14ac:dyDescent="0.25">
      <c r="A17" s="248" t="s">
        <v>267</v>
      </c>
      <c r="B17" s="248" t="s">
        <v>0</v>
      </c>
      <c r="C17" s="257">
        <v>3532</v>
      </c>
      <c r="D17" s="257" t="s">
        <v>598</v>
      </c>
      <c r="E17" t="s">
        <v>2512</v>
      </c>
      <c r="F17" s="297">
        <v>1072763.95</v>
      </c>
      <c r="G17" s="297">
        <v>23393.8</v>
      </c>
      <c r="H17" s="297">
        <v>90300.18</v>
      </c>
      <c r="I17">
        <v>6</v>
      </c>
      <c r="J17">
        <v>191998.21</v>
      </c>
      <c r="M17" s="297">
        <v>0</v>
      </c>
      <c r="O17">
        <v>-1252991.06</v>
      </c>
      <c r="P17">
        <v>97481.69</v>
      </c>
      <c r="Q17">
        <v>2824820.87</v>
      </c>
      <c r="R17" s="297">
        <v>1031112.11</v>
      </c>
      <c r="T17" s="297">
        <v>1330.29</v>
      </c>
      <c r="U17" s="297">
        <v>1239570</v>
      </c>
      <c r="W17">
        <v>1620661</v>
      </c>
      <c r="X17">
        <v>5080</v>
      </c>
      <c r="Y17">
        <v>920</v>
      </c>
      <c r="Z17">
        <v>674855.73</v>
      </c>
      <c r="AA17">
        <v>52195.03</v>
      </c>
      <c r="AC17" s="242">
        <f t="shared" si="1"/>
        <v>1186457.93</v>
      </c>
      <c r="AD17" s="249">
        <f t="shared" si="2"/>
        <v>0</v>
      </c>
      <c r="AE17" s="262">
        <f t="shared" si="3"/>
        <v>1186457.93</v>
      </c>
      <c r="AF17" s="263">
        <f t="shared" si="4"/>
        <v>2272012.4</v>
      </c>
      <c r="AG17" s="263">
        <f t="shared" si="5"/>
        <v>2353711.7599999998</v>
      </c>
      <c r="AH17" s="244">
        <f t="shared" si="6"/>
        <v>-81699.35999999987</v>
      </c>
    </row>
    <row r="18" spans="1:34" x14ac:dyDescent="0.25">
      <c r="A18" s="248" t="s">
        <v>267</v>
      </c>
      <c r="B18" s="248" t="s">
        <v>0</v>
      </c>
      <c r="C18" s="257">
        <v>5707</v>
      </c>
      <c r="D18" s="257" t="s">
        <v>599</v>
      </c>
      <c r="E18" t="s">
        <v>2513</v>
      </c>
      <c r="F18" s="297">
        <v>1125448.45</v>
      </c>
      <c r="G18" s="297">
        <v>13404.03</v>
      </c>
      <c r="H18" s="297">
        <v>51972.65</v>
      </c>
      <c r="I18">
        <v>12360.57</v>
      </c>
      <c r="J18">
        <v>392962.4</v>
      </c>
      <c r="M18" s="297">
        <v>0</v>
      </c>
      <c r="O18">
        <v>-886470.27</v>
      </c>
      <c r="P18">
        <v>258716.19</v>
      </c>
      <c r="Q18">
        <v>2287611.84</v>
      </c>
      <c r="R18" s="297">
        <v>1538705.22</v>
      </c>
      <c r="S18" s="297">
        <v>-110000</v>
      </c>
      <c r="T18" s="297">
        <v>1186.58</v>
      </c>
      <c r="U18" s="297">
        <v>1027530</v>
      </c>
      <c r="W18">
        <v>1598855.75</v>
      </c>
      <c r="X18">
        <v>5170</v>
      </c>
      <c r="Z18">
        <v>672050.09</v>
      </c>
      <c r="AA18">
        <v>18055.62</v>
      </c>
      <c r="AC18" s="242">
        <f t="shared" si="1"/>
        <v>1190825.1299999999</v>
      </c>
      <c r="AD18" s="249">
        <f t="shared" si="2"/>
        <v>0</v>
      </c>
      <c r="AE18" s="262">
        <f t="shared" si="3"/>
        <v>1190825.1299999999</v>
      </c>
      <c r="AF18" s="263">
        <f t="shared" si="4"/>
        <v>2457421.7999999998</v>
      </c>
      <c r="AG18" s="263">
        <f t="shared" si="5"/>
        <v>2294131.46</v>
      </c>
      <c r="AH18" s="244">
        <f t="shared" si="6"/>
        <v>163290.33999999985</v>
      </c>
    </row>
    <row r="19" spans="1:34" x14ac:dyDescent="0.25">
      <c r="A19" s="248" t="s">
        <v>267</v>
      </c>
      <c r="B19" s="248" t="s">
        <v>0</v>
      </c>
      <c r="C19" s="257">
        <v>3845</v>
      </c>
      <c r="D19" s="257" t="s">
        <v>600</v>
      </c>
      <c r="E19" t="s">
        <v>2514</v>
      </c>
      <c r="F19" s="297">
        <v>984041.51</v>
      </c>
      <c r="G19" s="297">
        <v>59307.199999999997</v>
      </c>
      <c r="H19" s="297">
        <v>69131.58</v>
      </c>
      <c r="I19">
        <v>10004</v>
      </c>
      <c r="J19">
        <v>118126.85</v>
      </c>
      <c r="M19" s="297">
        <v>0</v>
      </c>
      <c r="O19">
        <v>-1704007.85</v>
      </c>
      <c r="P19">
        <v>2199.52</v>
      </c>
      <c r="Q19">
        <v>2658489.6</v>
      </c>
      <c r="R19" s="297">
        <v>1136314.49</v>
      </c>
      <c r="T19" s="297">
        <v>954.55</v>
      </c>
      <c r="U19" s="297">
        <v>1977390</v>
      </c>
      <c r="V19" s="297">
        <v>61500</v>
      </c>
      <c r="W19">
        <v>2161564</v>
      </c>
      <c r="X19">
        <v>6845</v>
      </c>
      <c r="Z19">
        <v>533256.56999999995</v>
      </c>
      <c r="AA19">
        <v>8913.6</v>
      </c>
      <c r="AC19" s="242">
        <f t="shared" si="1"/>
        <v>1112480.29</v>
      </c>
      <c r="AD19" s="249">
        <f t="shared" si="2"/>
        <v>0</v>
      </c>
      <c r="AE19" s="262">
        <f t="shared" si="3"/>
        <v>1112480.29</v>
      </c>
      <c r="AF19" s="263">
        <f t="shared" si="4"/>
        <v>3176159.04</v>
      </c>
      <c r="AG19" s="263">
        <f t="shared" si="5"/>
        <v>2710579.17</v>
      </c>
      <c r="AH19" s="244">
        <f t="shared" si="6"/>
        <v>465579.87000000011</v>
      </c>
    </row>
    <row r="20" spans="1:34" x14ac:dyDescent="0.25">
      <c r="A20" s="248" t="s">
        <v>267</v>
      </c>
      <c r="B20" s="248" t="s">
        <v>0</v>
      </c>
      <c r="C20" s="257">
        <v>2875</v>
      </c>
      <c r="D20" s="257" t="s">
        <v>601</v>
      </c>
      <c r="E20" t="s">
        <v>2515</v>
      </c>
      <c r="F20" s="297">
        <v>1080840.3</v>
      </c>
      <c r="G20" s="297">
        <v>30900.25</v>
      </c>
      <c r="H20" s="297">
        <v>65502.51</v>
      </c>
      <c r="I20">
        <v>3901774.79</v>
      </c>
      <c r="J20">
        <v>190228.43</v>
      </c>
      <c r="M20" s="297">
        <v>0</v>
      </c>
      <c r="O20">
        <v>4501432.5199999996</v>
      </c>
      <c r="P20">
        <v>185762.05</v>
      </c>
      <c r="Q20">
        <v>712043.8</v>
      </c>
      <c r="R20" s="297">
        <v>776858.71</v>
      </c>
      <c r="U20" s="297">
        <v>1111410</v>
      </c>
      <c r="W20">
        <v>1393944</v>
      </c>
      <c r="X20">
        <v>2960</v>
      </c>
      <c r="Z20">
        <v>318359.81</v>
      </c>
      <c r="AA20">
        <v>132066.99</v>
      </c>
      <c r="AC20" s="242">
        <f t="shared" si="1"/>
        <v>1177243.06</v>
      </c>
      <c r="AD20" s="249">
        <f t="shared" si="2"/>
        <v>0</v>
      </c>
      <c r="AE20" s="262">
        <f t="shared" si="3"/>
        <v>1177243.06</v>
      </c>
      <c r="AF20" s="263">
        <f t="shared" si="4"/>
        <v>1888268.71</v>
      </c>
      <c r="AG20" s="263">
        <f t="shared" si="5"/>
        <v>1847330.8</v>
      </c>
      <c r="AH20" s="244">
        <f t="shared" si="6"/>
        <v>40937.909999999916</v>
      </c>
    </row>
    <row r="21" spans="1:34" x14ac:dyDescent="0.25">
      <c r="A21" s="248" t="s">
        <v>267</v>
      </c>
      <c r="B21" s="248" t="s">
        <v>0</v>
      </c>
      <c r="C21" s="257">
        <v>3123</v>
      </c>
      <c r="D21" s="257" t="s">
        <v>602</v>
      </c>
      <c r="E21" t="s">
        <v>2516</v>
      </c>
      <c r="F21" s="297">
        <v>713456.36</v>
      </c>
      <c r="G21" s="297">
        <v>19857.099999999999</v>
      </c>
      <c r="H21" s="297">
        <v>53426.48</v>
      </c>
      <c r="I21">
        <v>145107.72</v>
      </c>
      <c r="J21">
        <v>354494.87</v>
      </c>
      <c r="M21" s="297">
        <v>0</v>
      </c>
      <c r="O21">
        <v>-3086676.26</v>
      </c>
      <c r="P21">
        <v>135346.35</v>
      </c>
      <c r="Q21">
        <v>4272663.5999999996</v>
      </c>
      <c r="R21" s="297">
        <v>853624.57</v>
      </c>
      <c r="T21" s="297">
        <v>607.13</v>
      </c>
      <c r="U21" s="297">
        <v>1059520</v>
      </c>
      <c r="W21">
        <v>1235973</v>
      </c>
      <c r="Y21">
        <v>18680</v>
      </c>
      <c r="Z21">
        <v>393996.91</v>
      </c>
      <c r="AA21">
        <v>135755.54999999999</v>
      </c>
      <c r="AC21" s="242">
        <f t="shared" si="1"/>
        <v>786739.94</v>
      </c>
      <c r="AD21" s="249">
        <f t="shared" si="2"/>
        <v>0</v>
      </c>
      <c r="AE21" s="262">
        <f t="shared" si="3"/>
        <v>786739.94</v>
      </c>
      <c r="AF21" s="263">
        <f t="shared" si="4"/>
        <v>1913751.7</v>
      </c>
      <c r="AG21" s="263">
        <f t="shared" si="5"/>
        <v>1784405.46</v>
      </c>
      <c r="AH21" s="244">
        <f t="shared" si="6"/>
        <v>129346.23999999999</v>
      </c>
    </row>
    <row r="22" spans="1:34" x14ac:dyDescent="0.25">
      <c r="A22" s="248" t="s">
        <v>267</v>
      </c>
      <c r="B22" s="248" t="s">
        <v>0</v>
      </c>
      <c r="C22" s="257">
        <v>3601</v>
      </c>
      <c r="D22" s="257" t="s">
        <v>603</v>
      </c>
      <c r="E22" t="s">
        <v>2517</v>
      </c>
      <c r="F22" s="297">
        <v>1043034.32</v>
      </c>
      <c r="G22" s="297">
        <v>756</v>
      </c>
      <c r="H22" s="297">
        <v>28824.53</v>
      </c>
      <c r="I22">
        <v>949821.03</v>
      </c>
      <c r="J22">
        <v>392530.27</v>
      </c>
      <c r="M22" s="297">
        <v>0</v>
      </c>
      <c r="O22">
        <v>284081.45</v>
      </c>
      <c r="P22">
        <v>114076.75</v>
      </c>
      <c r="Q22">
        <v>2054348.01</v>
      </c>
      <c r="R22" s="297">
        <v>1029509.37</v>
      </c>
      <c r="T22" s="297">
        <v>1028.9000000000001</v>
      </c>
      <c r="U22" s="297">
        <v>1068750</v>
      </c>
      <c r="W22">
        <v>1234521</v>
      </c>
      <c r="Z22">
        <v>463687.07</v>
      </c>
      <c r="AA22">
        <v>138160.26</v>
      </c>
      <c r="AC22" s="242">
        <f t="shared" si="1"/>
        <v>1072614.8499999999</v>
      </c>
      <c r="AD22" s="249">
        <f t="shared" si="2"/>
        <v>0</v>
      </c>
      <c r="AE22" s="262">
        <f t="shared" si="3"/>
        <v>1072614.8499999999</v>
      </c>
      <c r="AF22" s="263">
        <f t="shared" si="4"/>
        <v>2099288.27</v>
      </c>
      <c r="AG22" s="263">
        <f t="shared" si="5"/>
        <v>1836368.33</v>
      </c>
      <c r="AH22" s="244">
        <f t="shared" si="6"/>
        <v>262919.93999999994</v>
      </c>
    </row>
    <row r="23" spans="1:34" x14ac:dyDescent="0.25">
      <c r="A23" s="248" t="s">
        <v>267</v>
      </c>
      <c r="B23" s="248" t="s">
        <v>0</v>
      </c>
      <c r="C23" s="257">
        <v>3870</v>
      </c>
      <c r="D23" s="257" t="s">
        <v>604</v>
      </c>
      <c r="E23" t="s">
        <v>2578</v>
      </c>
      <c r="F23" s="297">
        <v>2388412.42</v>
      </c>
      <c r="G23" s="297">
        <v>72447.149999999994</v>
      </c>
      <c r="H23" s="297">
        <v>12414.2</v>
      </c>
      <c r="I23">
        <v>4</v>
      </c>
      <c r="J23">
        <v>26897.46</v>
      </c>
      <c r="M23" s="297">
        <v>-4500</v>
      </c>
      <c r="O23">
        <v>-641799.1</v>
      </c>
      <c r="P23">
        <v>268905.13</v>
      </c>
      <c r="Q23">
        <v>2203520.5099999998</v>
      </c>
      <c r="R23" s="297">
        <v>1191365.6599999999</v>
      </c>
      <c r="S23" s="297">
        <v>348540</v>
      </c>
      <c r="T23" s="297">
        <v>2042.66</v>
      </c>
      <c r="U23" s="297">
        <v>748620</v>
      </c>
      <c r="V23" s="297">
        <v>121350</v>
      </c>
      <c r="W23">
        <v>1228755</v>
      </c>
      <c r="Z23">
        <v>284456.78999999998</v>
      </c>
      <c r="AA23">
        <v>44438.49</v>
      </c>
      <c r="AC23" s="242">
        <f t="shared" si="1"/>
        <v>2473273.77</v>
      </c>
      <c r="AD23" s="249">
        <f t="shared" si="2"/>
        <v>-4500</v>
      </c>
      <c r="AE23" s="262">
        <f t="shared" si="3"/>
        <v>2477773.77</v>
      </c>
      <c r="AF23" s="263">
        <f t="shared" si="4"/>
        <v>2411918.3199999998</v>
      </c>
      <c r="AG23" s="263">
        <f t="shared" si="5"/>
        <v>1557650.28</v>
      </c>
      <c r="AH23" s="244">
        <f t="shared" si="6"/>
        <v>854268.0399999998</v>
      </c>
    </row>
    <row r="24" spans="1:34" x14ac:dyDescent="0.25">
      <c r="A24" s="248" t="s">
        <v>271</v>
      </c>
      <c r="B24" s="248" t="s">
        <v>1</v>
      </c>
      <c r="C24" s="257">
        <v>7346</v>
      </c>
      <c r="D24" s="257" t="s">
        <v>605</v>
      </c>
      <c r="E24" t="s">
        <v>2518</v>
      </c>
      <c r="F24" s="297">
        <v>1552647.39</v>
      </c>
      <c r="G24" s="297">
        <v>30166.400000000001</v>
      </c>
      <c r="H24" s="297">
        <v>51377.2</v>
      </c>
      <c r="I24">
        <v>135532.42000000001</v>
      </c>
      <c r="J24">
        <v>1091309.8600000001</v>
      </c>
      <c r="M24" s="297">
        <v>0</v>
      </c>
      <c r="P24">
        <v>308198.49</v>
      </c>
      <c r="Q24">
        <v>2350727.5299999998</v>
      </c>
      <c r="R24" s="297">
        <v>1198649.1200000001</v>
      </c>
      <c r="S24" s="297">
        <v>926920</v>
      </c>
      <c r="T24" s="297">
        <v>1728.42</v>
      </c>
      <c r="U24" s="297">
        <v>1598446.8</v>
      </c>
      <c r="V24" s="297">
        <v>285000</v>
      </c>
      <c r="W24">
        <v>1929743.8</v>
      </c>
      <c r="X24">
        <v>8270</v>
      </c>
      <c r="Y24">
        <v>4080</v>
      </c>
      <c r="Z24">
        <v>1215918.6599999999</v>
      </c>
      <c r="AA24">
        <v>271384.83</v>
      </c>
      <c r="AB24">
        <v>106965</v>
      </c>
      <c r="AC24" s="242">
        <f t="shared" si="1"/>
        <v>1634190.9899999998</v>
      </c>
      <c r="AD24" s="249">
        <f t="shared" si="2"/>
        <v>0</v>
      </c>
      <c r="AE24" s="262">
        <f t="shared" si="3"/>
        <v>1634190.9899999998</v>
      </c>
      <c r="AF24" s="263">
        <f t="shared" si="4"/>
        <v>4010744.34</v>
      </c>
      <c r="AG24" s="263">
        <f t="shared" si="5"/>
        <v>3536362.29</v>
      </c>
      <c r="AH24" s="244">
        <f t="shared" si="6"/>
        <v>474382.04999999981</v>
      </c>
    </row>
    <row r="25" spans="1:34" x14ac:dyDescent="0.25">
      <c r="A25" s="248" t="s">
        <v>271</v>
      </c>
      <c r="B25" s="248" t="s">
        <v>1</v>
      </c>
      <c r="C25" s="257">
        <v>4269</v>
      </c>
      <c r="D25" s="257" t="s">
        <v>606</v>
      </c>
      <c r="E25" t="s">
        <v>2519</v>
      </c>
      <c r="F25" s="297">
        <v>492980.7</v>
      </c>
      <c r="G25" s="297">
        <v>18795</v>
      </c>
      <c r="H25" s="297">
        <v>27840.9</v>
      </c>
      <c r="I25">
        <v>1022602.25</v>
      </c>
      <c r="J25">
        <v>394475.42</v>
      </c>
      <c r="M25" s="297">
        <v>0</v>
      </c>
      <c r="P25">
        <v>-1006954.57</v>
      </c>
      <c r="Q25">
        <v>3163898.35</v>
      </c>
      <c r="R25" s="297">
        <v>863316.77</v>
      </c>
      <c r="S25" s="297">
        <v>359600</v>
      </c>
      <c r="T25" s="297">
        <v>298.52999999999997</v>
      </c>
      <c r="U25" s="297">
        <v>1218136.5</v>
      </c>
      <c r="V25" s="297">
        <v>6712</v>
      </c>
      <c r="W25">
        <v>1476917.5</v>
      </c>
      <c r="X25">
        <v>5523</v>
      </c>
      <c r="Z25">
        <v>816898.13</v>
      </c>
      <c r="AA25">
        <v>147514.68</v>
      </c>
      <c r="AB25">
        <v>4812</v>
      </c>
      <c r="AC25" s="242">
        <f t="shared" si="1"/>
        <v>539616.6</v>
      </c>
      <c r="AD25" s="249">
        <f t="shared" si="2"/>
        <v>0</v>
      </c>
      <c r="AE25" s="262">
        <f t="shared" si="3"/>
        <v>539616.6</v>
      </c>
      <c r="AF25" s="263">
        <f t="shared" si="4"/>
        <v>2448063.7999999998</v>
      </c>
      <c r="AG25" s="263">
        <f t="shared" si="5"/>
        <v>2451665.31</v>
      </c>
      <c r="AH25" s="244">
        <f t="shared" si="6"/>
        <v>-3601.5100000002421</v>
      </c>
    </row>
    <row r="26" spans="1:34" x14ac:dyDescent="0.25">
      <c r="A26" s="248" t="s">
        <v>271</v>
      </c>
      <c r="B26" s="248" t="s">
        <v>1</v>
      </c>
      <c r="C26" s="257">
        <v>7452</v>
      </c>
      <c r="D26" s="257" t="s">
        <v>607</v>
      </c>
      <c r="E26" t="s">
        <v>2520</v>
      </c>
      <c r="F26" s="297">
        <v>1264190.94</v>
      </c>
      <c r="G26" s="297">
        <v>54210.29</v>
      </c>
      <c r="H26" s="297">
        <v>64214.15</v>
      </c>
      <c r="I26">
        <v>1029137.08</v>
      </c>
      <c r="J26">
        <v>708537.27</v>
      </c>
      <c r="M26" s="297">
        <v>826.83</v>
      </c>
      <c r="P26">
        <v>5210416.46</v>
      </c>
      <c r="Q26">
        <v>-2060186.09</v>
      </c>
      <c r="R26" s="297">
        <v>1217657.1200000001</v>
      </c>
      <c r="S26" s="297">
        <v>288150</v>
      </c>
      <c r="T26" s="297">
        <v>1109.97</v>
      </c>
      <c r="U26" s="297">
        <v>1899490.5</v>
      </c>
      <c r="V26" s="297">
        <v>7771</v>
      </c>
      <c r="W26">
        <v>2141145.5</v>
      </c>
      <c r="X26">
        <v>2678</v>
      </c>
      <c r="Z26">
        <v>683161.32</v>
      </c>
      <c r="AA26">
        <v>285623.03000000003</v>
      </c>
      <c r="AC26" s="242">
        <f t="shared" si="1"/>
        <v>1382615.38</v>
      </c>
      <c r="AD26" s="249">
        <f t="shared" si="2"/>
        <v>826.83</v>
      </c>
      <c r="AE26" s="262">
        <f t="shared" si="3"/>
        <v>1381788.5499999998</v>
      </c>
      <c r="AF26" s="263">
        <f t="shared" si="4"/>
        <v>3414178.59</v>
      </c>
      <c r="AG26" s="263">
        <f t="shared" si="5"/>
        <v>3112607.8499999996</v>
      </c>
      <c r="AH26" s="244">
        <f t="shared" si="6"/>
        <v>301570.74000000022</v>
      </c>
    </row>
    <row r="27" spans="1:34" x14ac:dyDescent="0.25">
      <c r="A27" s="248" t="s">
        <v>271</v>
      </c>
      <c r="B27" s="248" t="s">
        <v>1</v>
      </c>
      <c r="C27" s="257">
        <v>5116</v>
      </c>
      <c r="D27" s="257" t="s">
        <v>608</v>
      </c>
      <c r="E27" t="s">
        <v>2521</v>
      </c>
      <c r="F27" s="297">
        <v>569867.93000000005</v>
      </c>
      <c r="G27" s="297">
        <v>23424.44</v>
      </c>
      <c r="H27" s="297">
        <v>115207.41</v>
      </c>
      <c r="I27">
        <v>392493.59</v>
      </c>
      <c r="J27">
        <v>400676.11</v>
      </c>
      <c r="M27" s="297">
        <v>0</v>
      </c>
      <c r="P27">
        <v>-1035944.96</v>
      </c>
      <c r="Q27">
        <v>2920599.11</v>
      </c>
      <c r="R27" s="297">
        <v>1040957.25</v>
      </c>
      <c r="S27" s="297">
        <v>127910</v>
      </c>
      <c r="T27" s="297">
        <v>848.33</v>
      </c>
      <c r="U27" s="297">
        <v>1861595.1</v>
      </c>
      <c r="V27" s="297">
        <v>900</v>
      </c>
      <c r="W27">
        <v>2132259.1</v>
      </c>
      <c r="X27">
        <v>4858</v>
      </c>
      <c r="Z27">
        <v>972514.79</v>
      </c>
      <c r="AA27">
        <v>165383.46</v>
      </c>
      <c r="AB27">
        <v>600</v>
      </c>
      <c r="AC27" s="242">
        <f t="shared" si="1"/>
        <v>708499.78</v>
      </c>
      <c r="AD27" s="249">
        <f t="shared" si="2"/>
        <v>0</v>
      </c>
      <c r="AE27" s="262">
        <f t="shared" si="3"/>
        <v>708499.78</v>
      </c>
      <c r="AF27" s="263">
        <f t="shared" si="4"/>
        <v>3032210.68</v>
      </c>
      <c r="AG27" s="263">
        <f t="shared" si="5"/>
        <v>3275615.35</v>
      </c>
      <c r="AH27" s="244">
        <f t="shared" si="6"/>
        <v>-243404.66999999993</v>
      </c>
    </row>
    <row r="28" spans="1:34" x14ac:dyDescent="0.25">
      <c r="A28" s="248" t="s">
        <v>271</v>
      </c>
      <c r="B28" s="248" t="s">
        <v>1</v>
      </c>
      <c r="C28" s="257">
        <v>3330</v>
      </c>
      <c r="D28" s="257" t="s">
        <v>609</v>
      </c>
      <c r="E28" t="s">
        <v>2522</v>
      </c>
      <c r="F28" s="297">
        <v>753501.23</v>
      </c>
      <c r="G28" s="297">
        <v>12855.68</v>
      </c>
      <c r="H28" s="297">
        <v>25499.439999999999</v>
      </c>
      <c r="I28">
        <v>449320.46</v>
      </c>
      <c r="J28">
        <v>197813.23</v>
      </c>
      <c r="M28" s="297">
        <v>0</v>
      </c>
      <c r="P28">
        <v>86444.55</v>
      </c>
      <c r="Q28">
        <v>1187021.07</v>
      </c>
      <c r="R28" s="297">
        <v>884768.24</v>
      </c>
      <c r="S28" s="297">
        <v>148530</v>
      </c>
      <c r="T28" s="297">
        <v>738.35</v>
      </c>
      <c r="U28" s="297">
        <v>2006455.5</v>
      </c>
      <c r="W28">
        <v>2237000.5</v>
      </c>
      <c r="X28">
        <v>2366</v>
      </c>
      <c r="Z28">
        <v>390589.28</v>
      </c>
      <c r="AA28">
        <v>107379.09</v>
      </c>
      <c r="AC28" s="242">
        <f t="shared" si="1"/>
        <v>791856.35</v>
      </c>
      <c r="AD28" s="249">
        <f t="shared" si="2"/>
        <v>0</v>
      </c>
      <c r="AE28" s="262">
        <f t="shared" si="3"/>
        <v>791856.35</v>
      </c>
      <c r="AF28" s="263">
        <f t="shared" si="4"/>
        <v>3040492.09</v>
      </c>
      <c r="AG28" s="263">
        <f t="shared" si="5"/>
        <v>2737334.87</v>
      </c>
      <c r="AH28" s="244">
        <f t="shared" si="6"/>
        <v>303157.21999999974</v>
      </c>
    </row>
    <row r="29" spans="1:34" x14ac:dyDescent="0.25">
      <c r="A29" s="248" t="s">
        <v>271</v>
      </c>
      <c r="B29" s="248" t="s">
        <v>1</v>
      </c>
      <c r="C29" s="257">
        <v>3774</v>
      </c>
      <c r="D29" s="257" t="s">
        <v>610</v>
      </c>
      <c r="E29" t="s">
        <v>2523</v>
      </c>
      <c r="F29" s="297">
        <v>567271.53</v>
      </c>
      <c r="G29" s="297">
        <v>83116.23</v>
      </c>
      <c r="H29" s="297">
        <v>35988.050000000003</v>
      </c>
      <c r="I29">
        <v>682107.05</v>
      </c>
      <c r="J29">
        <v>285374.46000000002</v>
      </c>
      <c r="M29" s="297">
        <v>0</v>
      </c>
      <c r="P29">
        <v>-1167968.82</v>
      </c>
      <c r="Q29">
        <v>2650223.29</v>
      </c>
      <c r="R29" s="297">
        <v>883867.24</v>
      </c>
      <c r="S29" s="297">
        <v>271200</v>
      </c>
      <c r="T29" s="297">
        <v>568.19000000000005</v>
      </c>
      <c r="U29" s="297">
        <v>1349964</v>
      </c>
      <c r="V29" s="297">
        <v>107826</v>
      </c>
      <c r="W29">
        <v>1428623</v>
      </c>
      <c r="X29">
        <v>12234</v>
      </c>
      <c r="Z29">
        <v>673349.23</v>
      </c>
      <c r="AA29">
        <v>120748.23</v>
      </c>
      <c r="AC29" s="242">
        <f t="shared" si="1"/>
        <v>686375.81</v>
      </c>
      <c r="AD29" s="249">
        <f t="shared" si="2"/>
        <v>0</v>
      </c>
      <c r="AE29" s="262">
        <f t="shared" si="3"/>
        <v>686375.81</v>
      </c>
      <c r="AF29" s="263">
        <f t="shared" si="4"/>
        <v>2613425.4299999997</v>
      </c>
      <c r="AG29" s="263">
        <f t="shared" si="5"/>
        <v>2234954.46</v>
      </c>
      <c r="AH29" s="244">
        <f t="shared" si="6"/>
        <v>378470.96999999974</v>
      </c>
    </row>
    <row r="30" spans="1:34" x14ac:dyDescent="0.25">
      <c r="A30" s="248" t="s">
        <v>271</v>
      </c>
      <c r="B30" s="248" t="s">
        <v>1</v>
      </c>
      <c r="C30" s="257">
        <v>2996</v>
      </c>
      <c r="D30" s="257" t="s">
        <v>611</v>
      </c>
      <c r="E30" t="s">
        <v>2524</v>
      </c>
      <c r="F30" s="297">
        <v>383718.05</v>
      </c>
      <c r="G30" s="297">
        <v>53336</v>
      </c>
      <c r="H30" s="297">
        <v>165201.25</v>
      </c>
      <c r="I30">
        <v>1818932.75</v>
      </c>
      <c r="J30">
        <v>76527.92</v>
      </c>
      <c r="M30" s="297">
        <v>0</v>
      </c>
      <c r="P30">
        <v>931499.57</v>
      </c>
      <c r="Q30">
        <v>1714501.17</v>
      </c>
      <c r="R30" s="297">
        <v>851857.84</v>
      </c>
      <c r="S30" s="297">
        <v>108500</v>
      </c>
      <c r="T30" s="297">
        <v>593.66999999999996</v>
      </c>
      <c r="U30" s="297">
        <v>569610</v>
      </c>
      <c r="W30">
        <v>860523</v>
      </c>
      <c r="Y30">
        <v>2438</v>
      </c>
      <c r="Z30">
        <v>484917.49</v>
      </c>
      <c r="AA30">
        <v>129580.29</v>
      </c>
      <c r="AC30" s="242">
        <f t="shared" si="1"/>
        <v>602255.30000000005</v>
      </c>
      <c r="AD30" s="249">
        <f t="shared" si="2"/>
        <v>0</v>
      </c>
      <c r="AE30" s="262">
        <f t="shared" si="3"/>
        <v>602255.30000000005</v>
      </c>
      <c r="AF30" s="263">
        <f t="shared" si="4"/>
        <v>1530561.51</v>
      </c>
      <c r="AG30" s="263">
        <f t="shared" si="5"/>
        <v>1477458.78</v>
      </c>
      <c r="AH30" s="244">
        <f t="shared" si="6"/>
        <v>53102.729999999981</v>
      </c>
    </row>
    <row r="31" spans="1:34" x14ac:dyDescent="0.25">
      <c r="A31" s="248" t="s">
        <v>271</v>
      </c>
      <c r="B31" s="248" t="s">
        <v>1</v>
      </c>
      <c r="C31" s="257">
        <v>6600</v>
      </c>
      <c r="D31" s="257" t="s">
        <v>612</v>
      </c>
      <c r="E31" t="s">
        <v>2525</v>
      </c>
      <c r="F31" s="297">
        <v>524225.23</v>
      </c>
      <c r="G31" s="297">
        <v>3516.2</v>
      </c>
      <c r="H31" s="297">
        <v>136586.29999999999</v>
      </c>
      <c r="I31">
        <v>636843.31999999995</v>
      </c>
      <c r="J31">
        <v>478549.56</v>
      </c>
      <c r="M31" s="297">
        <v>0</v>
      </c>
      <c r="P31">
        <v>-519891.6</v>
      </c>
      <c r="Q31">
        <v>2482860.59</v>
      </c>
      <c r="R31" s="297">
        <v>912505.67</v>
      </c>
      <c r="U31" s="297">
        <v>1869570</v>
      </c>
      <c r="W31">
        <v>2031352</v>
      </c>
      <c r="X31">
        <v>5528</v>
      </c>
      <c r="Z31">
        <v>543324.72</v>
      </c>
      <c r="AA31">
        <v>183618.18</v>
      </c>
      <c r="AC31" s="242">
        <f t="shared" si="1"/>
        <v>664327.73</v>
      </c>
      <c r="AD31" s="249">
        <f t="shared" si="2"/>
        <v>0</v>
      </c>
      <c r="AE31" s="262">
        <f t="shared" si="3"/>
        <v>664327.73</v>
      </c>
      <c r="AF31" s="263">
        <f t="shared" si="4"/>
        <v>2782075.67</v>
      </c>
      <c r="AG31" s="263">
        <f t="shared" si="5"/>
        <v>2763822.9</v>
      </c>
      <c r="AH31" s="244">
        <f t="shared" si="6"/>
        <v>18252.770000000019</v>
      </c>
    </row>
    <row r="32" spans="1:34" x14ac:dyDescent="0.25">
      <c r="A32" s="248" t="s">
        <v>271</v>
      </c>
      <c r="B32" s="248" t="s">
        <v>1</v>
      </c>
      <c r="C32" s="257">
        <v>2814</v>
      </c>
      <c r="D32" s="257" t="s">
        <v>613</v>
      </c>
      <c r="E32" t="s">
        <v>2526</v>
      </c>
      <c r="F32" s="297">
        <v>500342.08</v>
      </c>
      <c r="G32" s="297">
        <v>20782.82</v>
      </c>
      <c r="H32" s="297">
        <v>101109.96</v>
      </c>
      <c r="I32">
        <v>486607.37</v>
      </c>
      <c r="J32">
        <v>203753.99</v>
      </c>
      <c r="M32" s="297">
        <v>0</v>
      </c>
      <c r="P32">
        <v>-860982.9</v>
      </c>
      <c r="Q32">
        <v>2102364.12</v>
      </c>
      <c r="R32" s="297">
        <v>758915.8</v>
      </c>
      <c r="S32" s="297">
        <v>103960</v>
      </c>
      <c r="T32" s="297">
        <v>390.82</v>
      </c>
      <c r="U32" s="297">
        <v>1172367</v>
      </c>
      <c r="W32">
        <v>1266132</v>
      </c>
      <c r="X32">
        <v>1500</v>
      </c>
      <c r="Z32">
        <v>459740.05</v>
      </c>
      <c r="AA32">
        <v>97053.57</v>
      </c>
      <c r="AC32" s="242">
        <f t="shared" si="1"/>
        <v>622234.86</v>
      </c>
      <c r="AD32" s="249">
        <f t="shared" si="2"/>
        <v>0</v>
      </c>
      <c r="AE32" s="262">
        <f t="shared" si="3"/>
        <v>622234.86</v>
      </c>
      <c r="AF32" s="263">
        <f t="shared" si="4"/>
        <v>2035633.62</v>
      </c>
      <c r="AG32" s="263">
        <f t="shared" si="5"/>
        <v>1824425.62</v>
      </c>
      <c r="AH32" s="244">
        <f t="shared" si="6"/>
        <v>211208</v>
      </c>
    </row>
    <row r="33" spans="1:34" x14ac:dyDescent="0.25">
      <c r="A33" s="248" t="s">
        <v>271</v>
      </c>
      <c r="B33" s="248" t="s">
        <v>1</v>
      </c>
      <c r="C33" s="257">
        <v>5791</v>
      </c>
      <c r="D33" s="257" t="s">
        <v>614</v>
      </c>
      <c r="E33" t="s">
        <v>2527</v>
      </c>
      <c r="F33" s="297">
        <v>800613.47</v>
      </c>
      <c r="G33" s="297">
        <v>5572.05</v>
      </c>
      <c r="H33" s="297">
        <v>223884.31</v>
      </c>
      <c r="I33">
        <v>470695.27</v>
      </c>
      <c r="J33">
        <v>440498.3</v>
      </c>
      <c r="M33" s="297">
        <v>0</v>
      </c>
      <c r="P33">
        <v>732607.43</v>
      </c>
      <c r="Q33">
        <v>923152.19</v>
      </c>
      <c r="R33" s="297">
        <v>1058377.4099999999</v>
      </c>
      <c r="S33" s="297">
        <v>289185</v>
      </c>
      <c r="T33" s="297">
        <v>417.72</v>
      </c>
      <c r="U33" s="297">
        <v>1854023.4</v>
      </c>
      <c r="V33" s="297">
        <v>4500</v>
      </c>
      <c r="W33">
        <v>2124254.4</v>
      </c>
      <c r="Z33">
        <v>319140.62</v>
      </c>
      <c r="AA33">
        <v>154458.26999999999</v>
      </c>
      <c r="AB33">
        <v>100000</v>
      </c>
      <c r="AC33" s="242">
        <f t="shared" si="1"/>
        <v>1030069.8300000001</v>
      </c>
      <c r="AD33" s="249">
        <f t="shared" si="2"/>
        <v>0</v>
      </c>
      <c r="AE33" s="262">
        <f t="shared" si="3"/>
        <v>1030069.8300000001</v>
      </c>
      <c r="AF33" s="263">
        <f t="shared" si="4"/>
        <v>3206503.53</v>
      </c>
      <c r="AG33" s="263">
        <f t="shared" si="5"/>
        <v>2697853.29</v>
      </c>
      <c r="AH33" s="244">
        <f t="shared" si="6"/>
        <v>508650.23999999976</v>
      </c>
    </row>
    <row r="34" spans="1:34" x14ac:dyDescent="0.25">
      <c r="A34" s="248" t="s">
        <v>271</v>
      </c>
      <c r="B34" s="248" t="s">
        <v>1</v>
      </c>
      <c r="C34" s="257">
        <v>5865</v>
      </c>
      <c r="D34" s="257" t="s">
        <v>615</v>
      </c>
      <c r="E34" t="s">
        <v>2528</v>
      </c>
      <c r="F34" s="297">
        <v>1059084.1100000001</v>
      </c>
      <c r="G34" s="297">
        <v>0</v>
      </c>
      <c r="H34" s="297">
        <v>56666.54</v>
      </c>
      <c r="I34">
        <v>1080557.26</v>
      </c>
      <c r="J34">
        <v>236130.67</v>
      </c>
      <c r="M34" s="297">
        <v>0</v>
      </c>
      <c r="P34">
        <v>-244892.18</v>
      </c>
      <c r="Q34">
        <v>2548141.21</v>
      </c>
      <c r="R34" s="297">
        <v>1074236.83</v>
      </c>
      <c r="S34" s="297">
        <v>716140</v>
      </c>
      <c r="T34" s="297">
        <v>866.77</v>
      </c>
      <c r="U34" s="297">
        <v>1319341.5</v>
      </c>
      <c r="V34" s="297">
        <v>3822</v>
      </c>
      <c r="W34">
        <v>1603384.5</v>
      </c>
      <c r="X34">
        <v>2406</v>
      </c>
      <c r="Z34">
        <v>867090.6</v>
      </c>
      <c r="AA34">
        <v>245322.45</v>
      </c>
      <c r="AC34" s="242">
        <f t="shared" si="1"/>
        <v>1115750.6500000001</v>
      </c>
      <c r="AD34" s="249">
        <f t="shared" si="2"/>
        <v>0</v>
      </c>
      <c r="AE34" s="262">
        <f t="shared" si="3"/>
        <v>1115750.6500000001</v>
      </c>
      <c r="AF34" s="263">
        <f t="shared" si="4"/>
        <v>3114407.1</v>
      </c>
      <c r="AG34" s="263">
        <f t="shared" si="5"/>
        <v>2718203.5500000003</v>
      </c>
      <c r="AH34" s="244">
        <f t="shared" si="6"/>
        <v>396203.54999999981</v>
      </c>
    </row>
    <row r="35" spans="1:34" x14ac:dyDescent="0.25">
      <c r="A35" s="248" t="s">
        <v>271</v>
      </c>
      <c r="B35" s="248" t="s">
        <v>1</v>
      </c>
      <c r="C35" s="257">
        <v>4329</v>
      </c>
      <c r="D35" s="257" t="s">
        <v>616</v>
      </c>
      <c r="E35" t="s">
        <v>2581</v>
      </c>
      <c r="F35" s="297">
        <v>217980.23</v>
      </c>
      <c r="G35" s="297">
        <v>10082.75</v>
      </c>
      <c r="H35" s="297">
        <v>154387.95000000001</v>
      </c>
      <c r="I35">
        <v>556742.06000000006</v>
      </c>
      <c r="J35">
        <v>330879.14</v>
      </c>
      <c r="M35" s="297">
        <v>0</v>
      </c>
      <c r="P35">
        <v>36222.68</v>
      </c>
      <c r="Q35">
        <v>1650244.41</v>
      </c>
      <c r="R35" s="297">
        <v>818199.07</v>
      </c>
      <c r="S35" s="297">
        <v>82450</v>
      </c>
      <c r="U35" s="297">
        <v>1151221.5</v>
      </c>
      <c r="W35">
        <v>1243466.5</v>
      </c>
      <c r="X35">
        <v>3724</v>
      </c>
      <c r="Z35">
        <v>940029.39</v>
      </c>
      <c r="AA35">
        <v>130533.64</v>
      </c>
      <c r="AC35" s="242">
        <f t="shared" si="1"/>
        <v>382450.93000000005</v>
      </c>
      <c r="AD35" s="249">
        <f t="shared" si="2"/>
        <v>0</v>
      </c>
      <c r="AE35" s="262">
        <f t="shared" si="3"/>
        <v>382450.93000000005</v>
      </c>
      <c r="AF35" s="263">
        <f t="shared" si="4"/>
        <v>2051870.5699999998</v>
      </c>
      <c r="AG35" s="263">
        <f t="shared" si="5"/>
        <v>2317753.5300000003</v>
      </c>
      <c r="AH35" s="244">
        <f t="shared" si="6"/>
        <v>-265882.96000000043</v>
      </c>
    </row>
    <row r="36" spans="1:34" x14ac:dyDescent="0.25">
      <c r="A36" s="248" t="s">
        <v>274</v>
      </c>
      <c r="B36" s="248" t="s">
        <v>2</v>
      </c>
      <c r="C36" s="257">
        <v>1955</v>
      </c>
      <c r="D36" s="257" t="s">
        <v>617</v>
      </c>
      <c r="E36" t="s">
        <v>2529</v>
      </c>
      <c r="F36" s="297">
        <v>272337.58</v>
      </c>
      <c r="G36" s="297">
        <v>40407.99</v>
      </c>
      <c r="H36" s="297">
        <v>85656.71</v>
      </c>
      <c r="I36">
        <v>43519.94</v>
      </c>
      <c r="J36">
        <v>293608.48</v>
      </c>
      <c r="M36" s="297">
        <v>0</v>
      </c>
      <c r="P36">
        <v>-1192470.8400000001</v>
      </c>
      <c r="Q36">
        <v>1948644.79</v>
      </c>
      <c r="R36" s="297">
        <v>498286.8</v>
      </c>
      <c r="S36" s="297">
        <v>94000</v>
      </c>
      <c r="T36" s="297">
        <v>510.48</v>
      </c>
      <c r="V36" s="297">
        <v>38400</v>
      </c>
      <c r="W36">
        <v>161607</v>
      </c>
      <c r="Z36">
        <v>262962.93</v>
      </c>
      <c r="AA36">
        <v>50970.6</v>
      </c>
      <c r="AC36" s="242">
        <f t="shared" si="1"/>
        <v>398402.28</v>
      </c>
      <c r="AD36" s="249">
        <f t="shared" si="2"/>
        <v>0</v>
      </c>
      <c r="AE36" s="262">
        <f t="shared" si="3"/>
        <v>398402.28</v>
      </c>
      <c r="AF36" s="263">
        <f t="shared" si="4"/>
        <v>631197.28</v>
      </c>
      <c r="AG36" s="263">
        <f t="shared" si="5"/>
        <v>475540.52999999997</v>
      </c>
      <c r="AH36" s="244">
        <f t="shared" si="6"/>
        <v>155656.75000000006</v>
      </c>
    </row>
    <row r="37" spans="1:34" x14ac:dyDescent="0.25">
      <c r="A37" s="248" t="s">
        <v>274</v>
      </c>
      <c r="B37" s="248" t="s">
        <v>2</v>
      </c>
      <c r="C37" s="257">
        <v>4228</v>
      </c>
      <c r="D37" s="257" t="s">
        <v>618</v>
      </c>
      <c r="E37" t="s">
        <v>2530</v>
      </c>
      <c r="F37" s="297">
        <v>743689.51</v>
      </c>
      <c r="G37" s="297">
        <v>196114.51</v>
      </c>
      <c r="H37" s="297">
        <v>108836.42</v>
      </c>
      <c r="I37">
        <v>133601.04999999999</v>
      </c>
      <c r="J37">
        <v>1037716.95</v>
      </c>
      <c r="M37" s="297">
        <v>0</v>
      </c>
      <c r="O37">
        <v>-425491.18</v>
      </c>
      <c r="Q37">
        <v>2125603</v>
      </c>
      <c r="R37" s="297">
        <v>1273596.49</v>
      </c>
      <c r="S37" s="297">
        <v>174000</v>
      </c>
      <c r="T37" s="297">
        <v>857.38</v>
      </c>
      <c r="V37" s="297">
        <v>114450</v>
      </c>
      <c r="W37">
        <v>217526</v>
      </c>
      <c r="Z37">
        <v>498634.35</v>
      </c>
      <c r="AA37">
        <v>29196.9</v>
      </c>
      <c r="AB37">
        <v>700</v>
      </c>
      <c r="AC37" s="242">
        <f t="shared" si="1"/>
        <v>1048640.44</v>
      </c>
      <c r="AD37" s="249">
        <f t="shared" si="2"/>
        <v>0</v>
      </c>
      <c r="AE37" s="262">
        <f t="shared" si="3"/>
        <v>1048640.44</v>
      </c>
      <c r="AF37" s="263">
        <f t="shared" si="4"/>
        <v>1562903.8699999999</v>
      </c>
      <c r="AG37" s="263">
        <f t="shared" si="5"/>
        <v>746057.25</v>
      </c>
      <c r="AH37" s="244">
        <f t="shared" si="6"/>
        <v>816846.61999999988</v>
      </c>
    </row>
    <row r="38" spans="1:34" x14ac:dyDescent="0.25">
      <c r="A38" s="248" t="s">
        <v>274</v>
      </c>
      <c r="B38" s="248" t="s">
        <v>2</v>
      </c>
      <c r="C38" s="257">
        <v>1245</v>
      </c>
      <c r="D38" s="257" t="s">
        <v>619</v>
      </c>
      <c r="E38" t="s">
        <v>2531</v>
      </c>
      <c r="F38" s="297">
        <v>284314.03999999998</v>
      </c>
      <c r="G38" s="297">
        <v>69231.399999999994</v>
      </c>
      <c r="H38" s="297">
        <v>40475.440000000002</v>
      </c>
      <c r="I38">
        <v>5953.22</v>
      </c>
      <c r="J38">
        <v>258679.19</v>
      </c>
      <c r="M38" s="297">
        <v>0</v>
      </c>
      <c r="P38">
        <v>-1156596.79</v>
      </c>
      <c r="Q38">
        <v>1917883.16</v>
      </c>
      <c r="R38" s="297">
        <v>620860.91</v>
      </c>
      <c r="S38" s="297">
        <v>48000</v>
      </c>
      <c r="T38" s="297">
        <v>534.91</v>
      </c>
      <c r="W38">
        <v>445164</v>
      </c>
      <c r="Z38">
        <v>140802.68</v>
      </c>
      <c r="AA38">
        <v>32882.22</v>
      </c>
      <c r="AC38" s="242">
        <f t="shared" si="1"/>
        <v>394020.87999999995</v>
      </c>
      <c r="AD38" s="249">
        <f t="shared" si="2"/>
        <v>0</v>
      </c>
      <c r="AE38" s="262">
        <f t="shared" si="3"/>
        <v>394020.87999999995</v>
      </c>
      <c r="AF38" s="263">
        <f t="shared" si="4"/>
        <v>669395.82000000007</v>
      </c>
      <c r="AG38" s="263">
        <f t="shared" si="5"/>
        <v>618848.89999999991</v>
      </c>
      <c r="AH38" s="244">
        <f t="shared" si="6"/>
        <v>50546.920000000158</v>
      </c>
    </row>
    <row r="39" spans="1:34" x14ac:dyDescent="0.25">
      <c r="A39" s="248" t="s">
        <v>274</v>
      </c>
      <c r="B39" s="248" t="s">
        <v>2</v>
      </c>
      <c r="C39" s="257">
        <v>5421</v>
      </c>
      <c r="D39" s="257" t="s">
        <v>620</v>
      </c>
      <c r="E39" t="s">
        <v>2532</v>
      </c>
      <c r="F39" s="297">
        <v>1098066.6000000001</v>
      </c>
      <c r="G39" s="297">
        <v>101203.58</v>
      </c>
      <c r="H39" s="297">
        <v>167753.43</v>
      </c>
      <c r="I39">
        <v>182410.78</v>
      </c>
      <c r="J39">
        <v>1038708.79</v>
      </c>
      <c r="M39" s="297">
        <v>882.33</v>
      </c>
      <c r="P39">
        <v>232299.17</v>
      </c>
      <c r="Q39">
        <v>2205072.4900000002</v>
      </c>
      <c r="R39" s="297">
        <v>1038348.1</v>
      </c>
      <c r="S39" s="297">
        <v>302500</v>
      </c>
      <c r="T39" s="297">
        <v>1747.64</v>
      </c>
      <c r="V39" s="297">
        <v>131080</v>
      </c>
      <c r="W39">
        <v>145981</v>
      </c>
      <c r="Z39">
        <v>792183.93</v>
      </c>
      <c r="AA39">
        <v>157501.62</v>
      </c>
      <c r="AB39">
        <v>33500</v>
      </c>
      <c r="AC39" s="242">
        <f t="shared" si="1"/>
        <v>1367023.61</v>
      </c>
      <c r="AD39" s="249">
        <f t="shared" si="2"/>
        <v>882.33</v>
      </c>
      <c r="AE39" s="262">
        <f t="shared" si="3"/>
        <v>1366141.28</v>
      </c>
      <c r="AF39" s="263">
        <f t="shared" si="4"/>
        <v>1473675.74</v>
      </c>
      <c r="AG39" s="263">
        <f t="shared" si="5"/>
        <v>1129166.55</v>
      </c>
      <c r="AH39" s="244">
        <f t="shared" si="6"/>
        <v>344509.18999999994</v>
      </c>
    </row>
    <row r="40" spans="1:34" x14ac:dyDescent="0.25">
      <c r="A40" s="248" t="s">
        <v>274</v>
      </c>
      <c r="B40" s="248" t="s">
        <v>2</v>
      </c>
      <c r="C40" s="257">
        <v>3481</v>
      </c>
      <c r="D40" s="257" t="s">
        <v>621</v>
      </c>
      <c r="E40" t="s">
        <v>2533</v>
      </c>
      <c r="F40" s="297">
        <v>1110703.3600000001</v>
      </c>
      <c r="G40" s="297">
        <v>71970.399999999994</v>
      </c>
      <c r="H40" s="297">
        <v>153730.28</v>
      </c>
      <c r="I40">
        <v>937494.45</v>
      </c>
      <c r="J40">
        <v>669279.43999999994</v>
      </c>
      <c r="M40" s="297">
        <v>0</v>
      </c>
      <c r="P40">
        <v>941084.37</v>
      </c>
      <c r="Q40">
        <v>1879861.02</v>
      </c>
      <c r="R40" s="297">
        <v>1067250.7</v>
      </c>
      <c r="S40" s="297">
        <v>231350</v>
      </c>
      <c r="T40" s="297">
        <v>1394.33</v>
      </c>
      <c r="V40" s="297">
        <v>47860</v>
      </c>
      <c r="W40">
        <v>284688</v>
      </c>
      <c r="Y40">
        <v>1000</v>
      </c>
      <c r="Z40">
        <v>526066.96</v>
      </c>
      <c r="AA40">
        <v>98317.53</v>
      </c>
      <c r="AB40">
        <v>78350</v>
      </c>
      <c r="AC40" s="242">
        <f t="shared" si="1"/>
        <v>1336404.04</v>
      </c>
      <c r="AD40" s="249">
        <f t="shared" si="2"/>
        <v>0</v>
      </c>
      <c r="AE40" s="262">
        <f t="shared" si="3"/>
        <v>1336404.04</v>
      </c>
      <c r="AF40" s="263">
        <f t="shared" si="4"/>
        <v>1347855.03</v>
      </c>
      <c r="AG40" s="263">
        <f t="shared" si="5"/>
        <v>988422.49</v>
      </c>
      <c r="AH40" s="244">
        <f t="shared" si="6"/>
        <v>359432.54000000004</v>
      </c>
    </row>
    <row r="41" spans="1:34" x14ac:dyDescent="0.25">
      <c r="A41" s="248" t="s">
        <v>274</v>
      </c>
      <c r="B41" s="248" t="s">
        <v>2</v>
      </c>
      <c r="C41" s="257">
        <v>3499</v>
      </c>
      <c r="D41" s="257" t="s">
        <v>622</v>
      </c>
      <c r="E41" t="s">
        <v>2534</v>
      </c>
      <c r="F41" s="297">
        <v>855353.91</v>
      </c>
      <c r="G41" s="297">
        <v>102039.7</v>
      </c>
      <c r="H41" s="297">
        <v>188716.47</v>
      </c>
      <c r="I41">
        <v>493707.9</v>
      </c>
      <c r="J41">
        <v>-56913.31</v>
      </c>
      <c r="M41" s="297">
        <v>0</v>
      </c>
      <c r="P41">
        <v>-2307912.4500000002</v>
      </c>
      <c r="Q41">
        <v>3832429.73</v>
      </c>
      <c r="R41" s="297">
        <v>801088.86</v>
      </c>
      <c r="S41" s="297">
        <v>224340</v>
      </c>
      <c r="T41" s="297">
        <v>1272.42</v>
      </c>
      <c r="V41" s="297">
        <v>63080</v>
      </c>
      <c r="W41">
        <v>163375</v>
      </c>
      <c r="Z41">
        <v>459022.9</v>
      </c>
      <c r="AA41">
        <v>100395.99</v>
      </c>
      <c r="AC41" s="242">
        <f t="shared" si="1"/>
        <v>1146110.08</v>
      </c>
      <c r="AD41" s="249">
        <f t="shared" si="2"/>
        <v>0</v>
      </c>
      <c r="AE41" s="262">
        <f t="shared" si="3"/>
        <v>1146110.08</v>
      </c>
      <c r="AF41" s="263">
        <f t="shared" si="4"/>
        <v>1089781.28</v>
      </c>
      <c r="AG41" s="263">
        <f t="shared" si="5"/>
        <v>722793.89</v>
      </c>
      <c r="AH41" s="244">
        <f t="shared" si="6"/>
        <v>366987.39</v>
      </c>
    </row>
    <row r="42" spans="1:34" x14ac:dyDescent="0.25">
      <c r="A42" s="248" t="s">
        <v>274</v>
      </c>
      <c r="B42" s="248" t="s">
        <v>2</v>
      </c>
      <c r="C42" s="257">
        <v>1888</v>
      </c>
      <c r="D42" s="257" t="s">
        <v>623</v>
      </c>
      <c r="E42" t="s">
        <v>2535</v>
      </c>
      <c r="F42" s="297">
        <v>374354.92</v>
      </c>
      <c r="G42" s="297">
        <v>73729.570000000007</v>
      </c>
      <c r="H42" s="297">
        <v>139005.38</v>
      </c>
      <c r="I42">
        <v>15460.69</v>
      </c>
      <c r="J42">
        <v>1429747.54</v>
      </c>
      <c r="M42" s="297">
        <v>150</v>
      </c>
      <c r="P42">
        <v>178726.14</v>
      </c>
      <c r="Q42">
        <v>1975418.72</v>
      </c>
      <c r="R42" s="297">
        <v>582257</v>
      </c>
      <c r="S42" s="297">
        <v>60000</v>
      </c>
      <c r="T42" s="297">
        <v>644.30999999999995</v>
      </c>
      <c r="V42" s="297">
        <v>35700</v>
      </c>
      <c r="W42">
        <v>164714</v>
      </c>
      <c r="Z42">
        <v>259707.39</v>
      </c>
      <c r="AA42">
        <v>149026.68</v>
      </c>
      <c r="AC42" s="242">
        <f t="shared" si="1"/>
        <v>587089.87</v>
      </c>
      <c r="AD42" s="249">
        <f t="shared" si="2"/>
        <v>150</v>
      </c>
      <c r="AE42" s="262">
        <f t="shared" si="3"/>
        <v>586939.87</v>
      </c>
      <c r="AF42" s="263">
        <f t="shared" si="4"/>
        <v>678601.31</v>
      </c>
      <c r="AG42" s="263">
        <f t="shared" si="5"/>
        <v>573448.07000000007</v>
      </c>
      <c r="AH42" s="244">
        <f t="shared" si="6"/>
        <v>105153.23999999999</v>
      </c>
    </row>
    <row r="43" spans="1:34" x14ac:dyDescent="0.25">
      <c r="A43" s="248" t="s">
        <v>274</v>
      </c>
      <c r="B43" s="248" t="s">
        <v>2</v>
      </c>
      <c r="C43" s="257">
        <v>1651</v>
      </c>
      <c r="D43" s="257" t="s">
        <v>624</v>
      </c>
      <c r="E43" t="s">
        <v>2536</v>
      </c>
      <c r="F43" s="297">
        <v>324921.34999999998</v>
      </c>
      <c r="G43" s="297">
        <v>46499.92</v>
      </c>
      <c r="H43" s="297">
        <v>105630.75</v>
      </c>
      <c r="I43">
        <v>117082.22</v>
      </c>
      <c r="J43">
        <v>276687.96000000002</v>
      </c>
      <c r="P43">
        <v>-632740.78</v>
      </c>
      <c r="Q43">
        <v>1580455.21</v>
      </c>
      <c r="R43" s="297">
        <v>405619.14</v>
      </c>
      <c r="S43" s="297">
        <v>55800</v>
      </c>
      <c r="T43" s="297">
        <v>642.65</v>
      </c>
      <c r="V43" s="297">
        <v>36730</v>
      </c>
      <c r="W43">
        <v>114210</v>
      </c>
      <c r="Y43">
        <v>6094.69</v>
      </c>
      <c r="Z43">
        <v>243025.27</v>
      </c>
      <c r="AA43">
        <v>44004.06</v>
      </c>
      <c r="AB43">
        <v>24500</v>
      </c>
      <c r="AC43" s="242">
        <f t="shared" si="1"/>
        <v>477052.01999999996</v>
      </c>
      <c r="AD43" s="249">
        <f t="shared" si="2"/>
        <v>0</v>
      </c>
      <c r="AE43" s="262">
        <f t="shared" si="3"/>
        <v>477052.01999999996</v>
      </c>
      <c r="AF43" s="263">
        <f t="shared" si="4"/>
        <v>498791.79000000004</v>
      </c>
      <c r="AG43" s="263">
        <f t="shared" si="5"/>
        <v>431834.01999999996</v>
      </c>
      <c r="AH43" s="244">
        <f t="shared" si="6"/>
        <v>66957.770000000077</v>
      </c>
    </row>
    <row r="44" spans="1:34" x14ac:dyDescent="0.25">
      <c r="A44" s="248" t="s">
        <v>274</v>
      </c>
      <c r="B44" s="248" t="s">
        <v>2</v>
      </c>
      <c r="C44" s="257">
        <v>3959</v>
      </c>
      <c r="D44" s="257" t="s">
        <v>625</v>
      </c>
      <c r="E44" t="s">
        <v>2537</v>
      </c>
      <c r="F44" s="297">
        <v>869362.6</v>
      </c>
      <c r="G44" s="297">
        <v>82062.850000000006</v>
      </c>
      <c r="H44" s="297">
        <v>119199.37</v>
      </c>
      <c r="I44">
        <v>208941.96</v>
      </c>
      <c r="J44">
        <v>570046.34</v>
      </c>
      <c r="M44" s="297">
        <v>0</v>
      </c>
      <c r="P44">
        <v>-806757</v>
      </c>
      <c r="Q44">
        <v>2583577.5299999998</v>
      </c>
      <c r="R44" s="297">
        <v>763315.59</v>
      </c>
      <c r="T44" s="297">
        <v>1019.17</v>
      </c>
      <c r="V44" s="297">
        <v>56220</v>
      </c>
      <c r="W44">
        <v>135235</v>
      </c>
      <c r="Z44">
        <v>231453.17</v>
      </c>
      <c r="AA44">
        <v>150624</v>
      </c>
      <c r="AC44" s="242">
        <f t="shared" si="1"/>
        <v>1070624.8199999998</v>
      </c>
      <c r="AD44" s="249">
        <f t="shared" si="2"/>
        <v>0</v>
      </c>
      <c r="AE44" s="262">
        <f t="shared" si="3"/>
        <v>1070624.8199999998</v>
      </c>
      <c r="AF44" s="263">
        <f t="shared" si="4"/>
        <v>820554.76</v>
      </c>
      <c r="AG44" s="263">
        <f t="shared" si="5"/>
        <v>517312.17000000004</v>
      </c>
      <c r="AH44" s="244">
        <f t="shared" si="6"/>
        <v>303242.58999999997</v>
      </c>
    </row>
    <row r="45" spans="1:34" x14ac:dyDescent="0.25">
      <c r="A45" s="248" t="s">
        <v>274</v>
      </c>
      <c r="B45" s="248" t="s">
        <v>2</v>
      </c>
      <c r="C45" s="257">
        <v>2503</v>
      </c>
      <c r="D45" s="257" t="s">
        <v>626</v>
      </c>
      <c r="E45" t="s">
        <v>2538</v>
      </c>
      <c r="F45" s="297">
        <v>462035.32</v>
      </c>
      <c r="G45" s="297">
        <v>72973.509999999995</v>
      </c>
      <c r="H45" s="297">
        <v>91933.28</v>
      </c>
      <c r="I45">
        <v>167693.51</v>
      </c>
      <c r="J45">
        <v>533111.42000000004</v>
      </c>
      <c r="M45" s="297">
        <v>0</v>
      </c>
      <c r="P45">
        <v>-597802.64</v>
      </c>
      <c r="Q45">
        <v>1850667.12</v>
      </c>
      <c r="R45" s="297">
        <v>717086.59</v>
      </c>
      <c r="S45" s="297">
        <v>93500</v>
      </c>
      <c r="T45" s="297">
        <v>646.11</v>
      </c>
      <c r="V45" s="297">
        <v>51940</v>
      </c>
      <c r="W45">
        <v>233754</v>
      </c>
      <c r="Z45">
        <v>286154.62</v>
      </c>
      <c r="AA45">
        <v>43481.52</v>
      </c>
      <c r="AC45" s="242">
        <f t="shared" si="1"/>
        <v>626942.11</v>
      </c>
      <c r="AD45" s="249">
        <f t="shared" si="2"/>
        <v>0</v>
      </c>
      <c r="AE45" s="262">
        <f t="shared" si="3"/>
        <v>626942.11</v>
      </c>
      <c r="AF45" s="263">
        <f t="shared" si="4"/>
        <v>863172.7</v>
      </c>
      <c r="AG45" s="263">
        <f t="shared" si="5"/>
        <v>563390.14</v>
      </c>
      <c r="AH45" s="244">
        <f t="shared" si="6"/>
        <v>299782.55999999994</v>
      </c>
    </row>
    <row r="46" spans="1:34" x14ac:dyDescent="0.25">
      <c r="A46" s="248" t="s">
        <v>274</v>
      </c>
      <c r="B46" s="248" t="s">
        <v>2</v>
      </c>
      <c r="C46" s="257">
        <v>3619</v>
      </c>
      <c r="D46" s="257" t="s">
        <v>627</v>
      </c>
      <c r="E46" t="s">
        <v>2539</v>
      </c>
      <c r="F46" s="297">
        <v>516253.28</v>
      </c>
      <c r="G46" s="297">
        <v>25739.37</v>
      </c>
      <c r="H46" s="297">
        <v>87938.75</v>
      </c>
      <c r="I46">
        <v>161883.04</v>
      </c>
      <c r="J46">
        <v>60539.34</v>
      </c>
      <c r="M46" s="297">
        <v>0</v>
      </c>
      <c r="P46">
        <v>-2437920.06</v>
      </c>
      <c r="Q46">
        <v>3139393.79</v>
      </c>
      <c r="R46" s="297">
        <v>874511.38</v>
      </c>
      <c r="S46" s="297">
        <v>270000</v>
      </c>
      <c r="T46" s="297">
        <v>429.4</v>
      </c>
      <c r="V46" s="297">
        <v>66200</v>
      </c>
      <c r="W46">
        <v>224090</v>
      </c>
      <c r="Z46">
        <v>476426.21</v>
      </c>
      <c r="AA46">
        <v>97544.52</v>
      </c>
      <c r="AC46" s="242">
        <f t="shared" si="1"/>
        <v>629931.4</v>
      </c>
      <c r="AD46" s="249">
        <f t="shared" si="2"/>
        <v>0</v>
      </c>
      <c r="AE46" s="262">
        <f t="shared" si="3"/>
        <v>629931.4</v>
      </c>
      <c r="AF46" s="263">
        <f t="shared" si="4"/>
        <v>1211140.7799999998</v>
      </c>
      <c r="AG46" s="263">
        <f t="shared" si="5"/>
        <v>798060.73</v>
      </c>
      <c r="AH46" s="244">
        <f t="shared" si="6"/>
        <v>413080.04999999981</v>
      </c>
    </row>
    <row r="47" spans="1:34" x14ac:dyDescent="0.25">
      <c r="A47" s="248" t="s">
        <v>274</v>
      </c>
      <c r="B47" s="248" t="s">
        <v>2</v>
      </c>
      <c r="C47" s="257">
        <v>2593</v>
      </c>
      <c r="D47" s="257" t="s">
        <v>628</v>
      </c>
      <c r="E47" t="s">
        <v>2540</v>
      </c>
      <c r="F47" s="297">
        <v>147652.23000000001</v>
      </c>
      <c r="G47" s="297">
        <v>193719.5</v>
      </c>
      <c r="H47" s="297">
        <v>142204.72</v>
      </c>
      <c r="I47">
        <v>110067.69</v>
      </c>
      <c r="J47">
        <v>719195.1</v>
      </c>
      <c r="M47" s="297">
        <v>0</v>
      </c>
      <c r="P47">
        <v>-1471123.4</v>
      </c>
      <c r="Q47">
        <v>2592803.14</v>
      </c>
      <c r="R47" s="297">
        <v>855458.99</v>
      </c>
      <c r="T47" s="297">
        <v>278.77</v>
      </c>
      <c r="U47" s="297">
        <v>1053000</v>
      </c>
      <c r="W47">
        <v>1261187</v>
      </c>
      <c r="Z47">
        <v>188227.4</v>
      </c>
      <c r="AA47">
        <v>96763.86</v>
      </c>
      <c r="AC47" s="242">
        <f t="shared" si="1"/>
        <v>483576.44999999995</v>
      </c>
      <c r="AD47" s="249">
        <f t="shared" si="2"/>
        <v>0</v>
      </c>
      <c r="AE47" s="262">
        <f t="shared" si="3"/>
        <v>483576.44999999995</v>
      </c>
      <c r="AF47" s="263">
        <f t="shared" si="4"/>
        <v>1908737.76</v>
      </c>
      <c r="AG47" s="263">
        <f t="shared" si="5"/>
        <v>1546178.26</v>
      </c>
      <c r="AH47" s="244">
        <f t="shared" si="6"/>
        <v>362559.5</v>
      </c>
    </row>
    <row r="48" spans="1:34" x14ac:dyDescent="0.25">
      <c r="A48" s="248" t="s">
        <v>274</v>
      </c>
      <c r="B48" s="248" t="s">
        <v>2</v>
      </c>
      <c r="C48" s="257">
        <v>1622</v>
      </c>
      <c r="D48" s="257" t="s">
        <v>629</v>
      </c>
      <c r="E48" t="s">
        <v>2541</v>
      </c>
      <c r="F48" s="297">
        <v>336229.57</v>
      </c>
      <c r="G48" s="297">
        <v>16502.79</v>
      </c>
      <c r="H48" s="297">
        <v>135250.76</v>
      </c>
      <c r="I48">
        <v>103245.74</v>
      </c>
      <c r="J48">
        <v>355564.99</v>
      </c>
      <c r="M48" s="297">
        <v>0</v>
      </c>
      <c r="P48">
        <v>-1312356.77</v>
      </c>
      <c r="Q48">
        <v>2213150.63</v>
      </c>
      <c r="R48" s="297">
        <v>434514.23</v>
      </c>
      <c r="S48" s="297">
        <v>76000</v>
      </c>
      <c r="T48" s="297">
        <v>505.05</v>
      </c>
      <c r="U48" s="297">
        <v>785430</v>
      </c>
      <c r="V48" s="297">
        <v>13500</v>
      </c>
      <c r="W48">
        <v>873619</v>
      </c>
      <c r="X48">
        <v>1500</v>
      </c>
      <c r="Z48">
        <v>204734.73</v>
      </c>
      <c r="AA48">
        <v>45245.56</v>
      </c>
      <c r="AC48" s="242">
        <f t="shared" si="1"/>
        <v>487983.12</v>
      </c>
      <c r="AD48" s="249">
        <f t="shared" si="2"/>
        <v>0</v>
      </c>
      <c r="AE48" s="262">
        <f t="shared" si="3"/>
        <v>487983.12</v>
      </c>
      <c r="AF48" s="263">
        <f t="shared" si="4"/>
        <v>1309949.28</v>
      </c>
      <c r="AG48" s="263">
        <f t="shared" si="5"/>
        <v>1125099.29</v>
      </c>
      <c r="AH48" s="244">
        <f t="shared" si="6"/>
        <v>184849.99</v>
      </c>
    </row>
    <row r="49" spans="1:34" x14ac:dyDescent="0.25">
      <c r="A49" s="248" t="s">
        <v>274</v>
      </c>
      <c r="B49" s="248" t="s">
        <v>2</v>
      </c>
      <c r="C49" s="257">
        <v>2164</v>
      </c>
      <c r="D49" s="257" t="s">
        <v>630</v>
      </c>
      <c r="E49" t="s">
        <v>2542</v>
      </c>
      <c r="F49" s="297">
        <v>622330.81000000006</v>
      </c>
      <c r="H49" s="297">
        <v>7029.33</v>
      </c>
      <c r="I49">
        <v>1294383.58</v>
      </c>
      <c r="J49">
        <v>490542.54</v>
      </c>
      <c r="P49">
        <v>449672.36</v>
      </c>
      <c r="Q49">
        <v>2118686.35</v>
      </c>
      <c r="R49" s="297">
        <v>20873.47</v>
      </c>
      <c r="W49">
        <v>8057</v>
      </c>
      <c r="Z49">
        <v>17796.68</v>
      </c>
      <c r="AA49">
        <v>127542.24</v>
      </c>
      <c r="AC49" s="242">
        <f t="shared" si="1"/>
        <v>629360.14</v>
      </c>
      <c r="AD49" s="249">
        <f t="shared" si="2"/>
        <v>0</v>
      </c>
      <c r="AE49" s="262">
        <f t="shared" si="3"/>
        <v>629360.14</v>
      </c>
      <c r="AF49" s="263">
        <f t="shared" si="4"/>
        <v>20873.47</v>
      </c>
      <c r="AG49" s="263">
        <f t="shared" si="5"/>
        <v>153395.92000000001</v>
      </c>
      <c r="AH49" s="244">
        <f t="shared" si="6"/>
        <v>-132522.45000000001</v>
      </c>
    </row>
    <row r="50" spans="1:34" x14ac:dyDescent="0.25">
      <c r="A50" s="248" t="s">
        <v>277</v>
      </c>
      <c r="B50" s="248" t="s">
        <v>3</v>
      </c>
      <c r="C50" s="257">
        <v>5944</v>
      </c>
      <c r="D50" s="257" t="s">
        <v>631</v>
      </c>
      <c r="E50" t="s">
        <v>2543</v>
      </c>
      <c r="F50" s="297">
        <v>789927.26</v>
      </c>
      <c r="G50" s="297">
        <v>0</v>
      </c>
      <c r="H50" s="297">
        <v>11657.83</v>
      </c>
      <c r="I50">
        <v>713450.73</v>
      </c>
      <c r="J50">
        <v>232274.57</v>
      </c>
      <c r="M50" s="297">
        <v>0</v>
      </c>
      <c r="P50">
        <v>-1516994.6</v>
      </c>
      <c r="Q50">
        <v>3206691.97</v>
      </c>
      <c r="R50" s="297">
        <v>1666024.95</v>
      </c>
      <c r="S50" s="297">
        <v>777240</v>
      </c>
      <c r="T50" s="297">
        <v>1233.6199999999999</v>
      </c>
      <c r="U50" s="297">
        <v>2022048</v>
      </c>
      <c r="V50" s="297">
        <v>4120.8</v>
      </c>
      <c r="W50">
        <v>2386091</v>
      </c>
      <c r="X50">
        <v>6650</v>
      </c>
      <c r="Y50">
        <v>7810</v>
      </c>
      <c r="Z50">
        <v>1522443.59</v>
      </c>
      <c r="AA50">
        <v>185414.76</v>
      </c>
      <c r="AB50">
        <v>30450</v>
      </c>
      <c r="AC50" s="242">
        <f t="shared" si="1"/>
        <v>801585.09</v>
      </c>
      <c r="AD50" s="249">
        <f t="shared" si="2"/>
        <v>0</v>
      </c>
      <c r="AE50" s="262">
        <f t="shared" si="3"/>
        <v>801585.09</v>
      </c>
      <c r="AF50" s="263">
        <f t="shared" si="4"/>
        <v>4470667.37</v>
      </c>
      <c r="AG50" s="263">
        <f t="shared" si="5"/>
        <v>4138859.3499999996</v>
      </c>
      <c r="AH50" s="244">
        <f t="shared" si="6"/>
        <v>331808.02000000048</v>
      </c>
    </row>
    <row r="51" spans="1:34" x14ac:dyDescent="0.25">
      <c r="A51" s="248" t="s">
        <v>277</v>
      </c>
      <c r="B51" s="248" t="s">
        <v>3</v>
      </c>
      <c r="C51" s="257">
        <v>5439</v>
      </c>
      <c r="D51" s="257" t="s">
        <v>632</v>
      </c>
      <c r="E51" t="s">
        <v>2544</v>
      </c>
      <c r="F51" s="297">
        <v>1484033.31</v>
      </c>
      <c r="G51" s="297">
        <v>0</v>
      </c>
      <c r="H51" s="297">
        <v>37966.26</v>
      </c>
      <c r="I51">
        <v>4</v>
      </c>
      <c r="J51">
        <v>759143.22</v>
      </c>
      <c r="M51" s="297">
        <v>0</v>
      </c>
      <c r="P51">
        <v>-305371.67</v>
      </c>
      <c r="Q51">
        <v>2598703.46</v>
      </c>
      <c r="R51" s="297">
        <v>1910717.73</v>
      </c>
      <c r="T51" s="297">
        <v>1817</v>
      </c>
      <c r="U51" s="297">
        <v>2009479.5</v>
      </c>
      <c r="W51">
        <v>2630857.1</v>
      </c>
      <c r="X51">
        <v>960</v>
      </c>
      <c r="Y51">
        <v>3100</v>
      </c>
      <c r="Z51">
        <v>722693.35</v>
      </c>
      <c r="AA51">
        <v>319788.78000000003</v>
      </c>
      <c r="AB51">
        <v>30000</v>
      </c>
      <c r="AC51" s="242">
        <f t="shared" si="1"/>
        <v>1521999.57</v>
      </c>
      <c r="AD51" s="249">
        <f t="shared" si="2"/>
        <v>0</v>
      </c>
      <c r="AE51" s="262">
        <f t="shared" si="3"/>
        <v>1521999.57</v>
      </c>
      <c r="AF51" s="263">
        <f t="shared" si="4"/>
        <v>3922014.23</v>
      </c>
      <c r="AG51" s="263">
        <f t="shared" si="5"/>
        <v>3707399.2300000004</v>
      </c>
      <c r="AH51" s="244">
        <f t="shared" si="6"/>
        <v>214614.99999999953</v>
      </c>
    </row>
    <row r="52" spans="1:34" x14ac:dyDescent="0.25">
      <c r="A52" s="248" t="s">
        <v>277</v>
      </c>
      <c r="B52" s="248" t="s">
        <v>3</v>
      </c>
      <c r="C52" s="257">
        <v>3683</v>
      </c>
      <c r="D52" s="257" t="s">
        <v>633</v>
      </c>
      <c r="E52" t="s">
        <v>2545</v>
      </c>
      <c r="F52" s="297">
        <v>775706.42</v>
      </c>
      <c r="G52" s="297">
        <v>12610</v>
      </c>
      <c r="H52" s="297">
        <v>83033.649999999994</v>
      </c>
      <c r="I52">
        <v>25519.83</v>
      </c>
      <c r="J52">
        <v>255036.32</v>
      </c>
      <c r="M52" s="297">
        <v>0</v>
      </c>
      <c r="P52">
        <v>-1239132.3899999999</v>
      </c>
      <c r="Q52">
        <v>2341456.5299999998</v>
      </c>
      <c r="R52" s="297">
        <v>1443841.83</v>
      </c>
      <c r="T52" s="297">
        <v>1093.54</v>
      </c>
      <c r="U52" s="297">
        <v>674648</v>
      </c>
      <c r="W52">
        <v>1043926.92</v>
      </c>
      <c r="Y52">
        <v>4060</v>
      </c>
      <c r="Z52">
        <v>619669.63</v>
      </c>
      <c r="AA52">
        <v>161184.74</v>
      </c>
      <c r="AB52">
        <v>30000</v>
      </c>
      <c r="AC52" s="242">
        <f t="shared" si="1"/>
        <v>871350.07000000007</v>
      </c>
      <c r="AD52" s="249">
        <f t="shared" si="2"/>
        <v>0</v>
      </c>
      <c r="AE52" s="262">
        <f t="shared" si="3"/>
        <v>871350.07000000007</v>
      </c>
      <c r="AF52" s="263">
        <f t="shared" si="4"/>
        <v>2119583.37</v>
      </c>
      <c r="AG52" s="263">
        <f t="shared" si="5"/>
        <v>1858841.29</v>
      </c>
      <c r="AH52" s="244">
        <f t="shared" si="6"/>
        <v>260742.08000000007</v>
      </c>
    </row>
    <row r="53" spans="1:34" x14ac:dyDescent="0.25">
      <c r="A53" s="248" t="s">
        <v>277</v>
      </c>
      <c r="B53" s="248" t="s">
        <v>3</v>
      </c>
      <c r="C53" s="257">
        <v>10514</v>
      </c>
      <c r="D53" s="257" t="s">
        <v>634</v>
      </c>
      <c r="E53" t="s">
        <v>2546</v>
      </c>
      <c r="F53" s="297">
        <v>899003.57</v>
      </c>
      <c r="G53" s="297">
        <v>37560</v>
      </c>
      <c r="H53" s="297">
        <v>143834.35999999999</v>
      </c>
      <c r="I53">
        <v>1462266.37</v>
      </c>
      <c r="J53">
        <v>510338.68</v>
      </c>
      <c r="M53" s="297">
        <v>-133.30000000000001</v>
      </c>
      <c r="P53">
        <v>1591516.98</v>
      </c>
      <c r="Q53">
        <v>1574485.41</v>
      </c>
      <c r="R53" s="297">
        <v>2901947.12</v>
      </c>
      <c r="S53" s="297">
        <v>1135720</v>
      </c>
      <c r="T53" s="297">
        <v>1751.81</v>
      </c>
      <c r="U53" s="297">
        <v>1120627.8</v>
      </c>
      <c r="W53">
        <v>1959712.27</v>
      </c>
      <c r="X53">
        <v>640</v>
      </c>
      <c r="Y53">
        <v>4060</v>
      </c>
      <c r="Z53">
        <v>2461297.69</v>
      </c>
      <c r="AA53">
        <v>303377.88</v>
      </c>
      <c r="AB53">
        <v>40000</v>
      </c>
      <c r="AC53" s="242">
        <f t="shared" si="1"/>
        <v>1080397.93</v>
      </c>
      <c r="AD53" s="249">
        <f t="shared" si="2"/>
        <v>-133.30000000000001</v>
      </c>
      <c r="AE53" s="262">
        <f t="shared" si="3"/>
        <v>1080531.23</v>
      </c>
      <c r="AF53" s="263">
        <f t="shared" si="4"/>
        <v>5160046.7300000004</v>
      </c>
      <c r="AG53" s="263">
        <f t="shared" si="5"/>
        <v>4769087.84</v>
      </c>
      <c r="AH53" s="244">
        <f t="shared" si="6"/>
        <v>390958.8900000006</v>
      </c>
    </row>
    <row r="54" spans="1:34" x14ac:dyDescent="0.25">
      <c r="A54" s="248" t="s">
        <v>277</v>
      </c>
      <c r="B54" s="248" t="s">
        <v>3</v>
      </c>
      <c r="C54" s="257">
        <v>1578</v>
      </c>
      <c r="D54" s="257" t="s">
        <v>635</v>
      </c>
      <c r="E54" t="s">
        <v>2547</v>
      </c>
      <c r="F54" s="297">
        <v>1024016.72</v>
      </c>
      <c r="G54" s="297">
        <v>0</v>
      </c>
      <c r="H54" s="297">
        <v>18793.5</v>
      </c>
      <c r="I54">
        <v>2</v>
      </c>
      <c r="J54">
        <v>200642.07</v>
      </c>
      <c r="M54" s="297">
        <v>0</v>
      </c>
      <c r="P54">
        <v>-658340.94999999995</v>
      </c>
      <c r="Q54">
        <v>1566508.7</v>
      </c>
      <c r="R54" s="297">
        <v>840845.13</v>
      </c>
      <c r="S54" s="297">
        <v>342060</v>
      </c>
      <c r="T54" s="297">
        <v>953.22</v>
      </c>
      <c r="U54" s="297">
        <v>1354887</v>
      </c>
      <c r="W54">
        <v>1567082</v>
      </c>
      <c r="X54">
        <v>24303.19</v>
      </c>
      <c r="Z54">
        <v>370897.99</v>
      </c>
      <c r="AA54">
        <v>79675.63</v>
      </c>
      <c r="AB54">
        <v>20000</v>
      </c>
      <c r="AC54" s="242">
        <f t="shared" si="1"/>
        <v>1042810.22</v>
      </c>
      <c r="AD54" s="249">
        <f t="shared" si="2"/>
        <v>0</v>
      </c>
      <c r="AE54" s="262">
        <f t="shared" si="3"/>
        <v>1042810.22</v>
      </c>
      <c r="AF54" s="263">
        <f t="shared" si="4"/>
        <v>2538745.3499999996</v>
      </c>
      <c r="AG54" s="263">
        <f t="shared" si="5"/>
        <v>2061958.81</v>
      </c>
      <c r="AH54" s="244">
        <f t="shared" si="6"/>
        <v>476786.53999999957</v>
      </c>
    </row>
    <row r="55" spans="1:34" x14ac:dyDescent="0.25">
      <c r="A55" s="248" t="s">
        <v>277</v>
      </c>
      <c r="B55" s="248" t="s">
        <v>3</v>
      </c>
      <c r="C55" s="257">
        <v>3503</v>
      </c>
      <c r="D55" s="257" t="s">
        <v>636</v>
      </c>
      <c r="E55" t="s">
        <v>2548</v>
      </c>
      <c r="F55" s="297">
        <v>637436.18999999994</v>
      </c>
      <c r="G55" s="297">
        <v>38400</v>
      </c>
      <c r="H55" s="297">
        <v>13876.338</v>
      </c>
      <c r="I55">
        <v>10276.879999999999</v>
      </c>
      <c r="J55">
        <v>139973.29</v>
      </c>
      <c r="M55" s="297">
        <v>0</v>
      </c>
      <c r="P55">
        <v>-1961778.62</v>
      </c>
      <c r="Q55">
        <v>2534998.48</v>
      </c>
      <c r="R55" s="297">
        <v>1190996.6200000001</v>
      </c>
      <c r="S55" s="297">
        <v>282000</v>
      </c>
      <c r="T55" s="297">
        <v>669.8</v>
      </c>
      <c r="U55" s="297">
        <v>2106550</v>
      </c>
      <c r="W55">
        <v>2427888</v>
      </c>
      <c r="X55">
        <v>17572</v>
      </c>
      <c r="Y55">
        <v>3100</v>
      </c>
      <c r="Z55">
        <v>575070.24199999997</v>
      </c>
      <c r="AA55">
        <v>89611.34</v>
      </c>
      <c r="AB55">
        <v>30000</v>
      </c>
      <c r="AC55" s="242">
        <f t="shared" si="1"/>
        <v>689712.52799999993</v>
      </c>
      <c r="AD55" s="249">
        <f t="shared" si="2"/>
        <v>0</v>
      </c>
      <c r="AE55" s="262">
        <f t="shared" si="3"/>
        <v>689712.52799999993</v>
      </c>
      <c r="AF55" s="263">
        <f t="shared" si="4"/>
        <v>3580216.42</v>
      </c>
      <c r="AG55" s="263">
        <f t="shared" si="5"/>
        <v>3143241.5819999999</v>
      </c>
      <c r="AH55" s="244">
        <f t="shared" si="6"/>
        <v>436974.83799999999</v>
      </c>
    </row>
    <row r="56" spans="1:34" x14ac:dyDescent="0.25">
      <c r="A56" s="248" t="s">
        <v>277</v>
      </c>
      <c r="B56" s="248" t="s">
        <v>3</v>
      </c>
      <c r="C56" s="257">
        <v>5709</v>
      </c>
      <c r="D56" s="257" t="s">
        <v>637</v>
      </c>
      <c r="E56" t="s">
        <v>2549</v>
      </c>
      <c r="F56" s="297">
        <v>930295.4</v>
      </c>
      <c r="G56" s="297">
        <v>0</v>
      </c>
      <c r="H56" s="297">
        <v>49531.48</v>
      </c>
      <c r="I56">
        <v>135924.29</v>
      </c>
      <c r="J56">
        <v>242110.22</v>
      </c>
      <c r="M56" s="297">
        <v>0</v>
      </c>
      <c r="P56">
        <v>-1442957.02</v>
      </c>
      <c r="Q56">
        <v>2415193.5099999998</v>
      </c>
      <c r="R56" s="297">
        <v>1677439.6</v>
      </c>
      <c r="S56" s="297">
        <v>558000</v>
      </c>
      <c r="T56" s="297">
        <v>1588.87</v>
      </c>
      <c r="U56" s="297">
        <v>1273293</v>
      </c>
      <c r="W56">
        <v>1690506</v>
      </c>
      <c r="X56">
        <v>59560</v>
      </c>
      <c r="Y56">
        <v>7818</v>
      </c>
      <c r="Z56">
        <v>999977.55</v>
      </c>
      <c r="AA56">
        <v>96775.02</v>
      </c>
      <c r="AB56">
        <v>30000</v>
      </c>
      <c r="AC56" s="242">
        <f t="shared" si="1"/>
        <v>979826.88</v>
      </c>
      <c r="AD56" s="249">
        <f t="shared" si="2"/>
        <v>0</v>
      </c>
      <c r="AE56" s="262">
        <f t="shared" si="3"/>
        <v>979826.88</v>
      </c>
      <c r="AF56" s="263">
        <f t="shared" si="4"/>
        <v>3510321.47</v>
      </c>
      <c r="AG56" s="263">
        <f t="shared" si="5"/>
        <v>2884636.57</v>
      </c>
      <c r="AH56" s="244">
        <f t="shared" si="6"/>
        <v>625684.90000000037</v>
      </c>
    </row>
    <row r="57" spans="1:34" x14ac:dyDescent="0.25">
      <c r="A57" s="248" t="s">
        <v>277</v>
      </c>
      <c r="B57" s="248" t="s">
        <v>3</v>
      </c>
      <c r="C57" s="257">
        <v>2754</v>
      </c>
      <c r="D57" s="257" t="s">
        <v>638</v>
      </c>
      <c r="E57" t="s">
        <v>2550</v>
      </c>
      <c r="F57" s="297">
        <v>576953.82999999996</v>
      </c>
      <c r="G57" s="297">
        <v>0</v>
      </c>
      <c r="H57" s="297">
        <v>5090.7700000000004</v>
      </c>
      <c r="I57">
        <v>81861.320000000007</v>
      </c>
      <c r="J57">
        <v>141656.82</v>
      </c>
      <c r="M57" s="297">
        <v>0</v>
      </c>
      <c r="P57">
        <v>-736954.99</v>
      </c>
      <c r="Q57">
        <v>1430245.31</v>
      </c>
      <c r="R57" s="297">
        <v>966597.02</v>
      </c>
      <c r="S57" s="297">
        <v>38531</v>
      </c>
      <c r="T57" s="297">
        <v>637.66</v>
      </c>
      <c r="U57" s="297">
        <v>1342785</v>
      </c>
      <c r="W57">
        <v>1587171</v>
      </c>
      <c r="Z57">
        <v>314216.64</v>
      </c>
      <c r="AA57">
        <v>149553.62</v>
      </c>
      <c r="AB57">
        <v>20000</v>
      </c>
      <c r="AC57" s="242">
        <f t="shared" si="1"/>
        <v>582044.6</v>
      </c>
      <c r="AD57" s="249">
        <f t="shared" si="2"/>
        <v>0</v>
      </c>
      <c r="AE57" s="262">
        <f t="shared" si="3"/>
        <v>582044.6</v>
      </c>
      <c r="AF57" s="263">
        <f t="shared" si="4"/>
        <v>2348550.6800000002</v>
      </c>
      <c r="AG57" s="263">
        <f t="shared" si="5"/>
        <v>2070941.2600000002</v>
      </c>
      <c r="AH57" s="244">
        <f t="shared" si="6"/>
        <v>277609.41999999993</v>
      </c>
    </row>
    <row r="58" spans="1:34" x14ac:dyDescent="0.25">
      <c r="A58" s="248" t="s">
        <v>277</v>
      </c>
      <c r="B58" s="248" t="s">
        <v>3</v>
      </c>
      <c r="C58" s="257">
        <v>5299</v>
      </c>
      <c r="D58" s="257" t="s">
        <v>639</v>
      </c>
      <c r="E58" t="s">
        <v>2551</v>
      </c>
      <c r="F58" s="297">
        <v>671456.65</v>
      </c>
      <c r="G58" s="297">
        <v>23400</v>
      </c>
      <c r="H58" s="297">
        <v>91852.28</v>
      </c>
      <c r="I58">
        <v>3</v>
      </c>
      <c r="J58">
        <v>1123401.1599999999</v>
      </c>
      <c r="M58" s="297">
        <v>0</v>
      </c>
      <c r="P58">
        <v>-1115672.76</v>
      </c>
      <c r="Q58">
        <v>2897338.69</v>
      </c>
      <c r="R58" s="297">
        <v>1632941.52</v>
      </c>
      <c r="S58" s="297">
        <v>128900</v>
      </c>
      <c r="T58" s="297">
        <v>719.14</v>
      </c>
      <c r="U58" s="297">
        <v>1416397.5</v>
      </c>
      <c r="V58" s="297">
        <v>305996.43</v>
      </c>
      <c r="W58">
        <v>1689111.5</v>
      </c>
      <c r="X58">
        <v>930</v>
      </c>
      <c r="Z58">
        <v>1066297.3</v>
      </c>
      <c r="AA58">
        <v>289143.63</v>
      </c>
      <c r="AB58">
        <v>30000</v>
      </c>
      <c r="AC58" s="242">
        <f t="shared" si="1"/>
        <v>786708.93</v>
      </c>
      <c r="AD58" s="249">
        <f t="shared" si="2"/>
        <v>0</v>
      </c>
      <c r="AE58" s="262">
        <f t="shared" si="3"/>
        <v>786708.93</v>
      </c>
      <c r="AF58" s="263">
        <f t="shared" si="4"/>
        <v>3484954.5900000003</v>
      </c>
      <c r="AG58" s="263">
        <f t="shared" si="5"/>
        <v>3075482.4299999997</v>
      </c>
      <c r="AH58" s="244">
        <f t="shared" si="6"/>
        <v>409472.16000000061</v>
      </c>
    </row>
    <row r="59" spans="1:34" x14ac:dyDescent="0.25">
      <c r="A59" s="248" t="s">
        <v>277</v>
      </c>
      <c r="B59" s="248" t="s">
        <v>3</v>
      </c>
      <c r="C59" s="257">
        <v>3522</v>
      </c>
      <c r="D59" s="257" t="s">
        <v>640</v>
      </c>
      <c r="E59" t="s">
        <v>2552</v>
      </c>
      <c r="F59" s="297">
        <v>631092.53</v>
      </c>
      <c r="G59" s="297">
        <v>0</v>
      </c>
      <c r="H59" s="297">
        <v>181370.63</v>
      </c>
      <c r="I59">
        <v>2</v>
      </c>
      <c r="J59">
        <v>337640.84</v>
      </c>
      <c r="M59" s="297">
        <v>0</v>
      </c>
      <c r="P59">
        <v>-2546398.81</v>
      </c>
      <c r="Q59">
        <v>3457082.1</v>
      </c>
      <c r="R59" s="297">
        <v>1200320.8600000001</v>
      </c>
      <c r="S59" s="297">
        <v>90000</v>
      </c>
      <c r="T59" s="297">
        <v>832.47</v>
      </c>
      <c r="U59" s="297">
        <v>1268014.5</v>
      </c>
      <c r="W59">
        <v>1491022.5</v>
      </c>
      <c r="Z59">
        <v>540023.37</v>
      </c>
      <c r="AA59">
        <v>50449.25</v>
      </c>
      <c r="AB59">
        <v>30000</v>
      </c>
      <c r="AC59" s="242">
        <f t="shared" si="1"/>
        <v>812463.16</v>
      </c>
      <c r="AD59" s="249">
        <f t="shared" si="2"/>
        <v>0</v>
      </c>
      <c r="AE59" s="262">
        <f t="shared" si="3"/>
        <v>812463.16</v>
      </c>
      <c r="AF59" s="263">
        <f t="shared" si="4"/>
        <v>2559167.83</v>
      </c>
      <c r="AG59" s="263">
        <f t="shared" si="5"/>
        <v>2111495.12</v>
      </c>
      <c r="AH59" s="244">
        <f t="shared" si="6"/>
        <v>447672.70999999996</v>
      </c>
    </row>
    <row r="60" spans="1:34" x14ac:dyDescent="0.25">
      <c r="A60" s="248" t="s">
        <v>277</v>
      </c>
      <c r="B60" s="248" t="s">
        <v>3</v>
      </c>
      <c r="C60" s="257">
        <v>3001</v>
      </c>
      <c r="D60" s="257" t="s">
        <v>641</v>
      </c>
      <c r="E60" t="s">
        <v>2553</v>
      </c>
      <c r="F60" s="297">
        <v>334206.34000000003</v>
      </c>
      <c r="G60" s="297">
        <v>0</v>
      </c>
      <c r="H60" s="297">
        <v>6050</v>
      </c>
      <c r="I60">
        <v>831705.86</v>
      </c>
      <c r="J60">
        <v>186895.02</v>
      </c>
      <c r="M60" s="297">
        <v>0</v>
      </c>
      <c r="P60">
        <v>895830.26</v>
      </c>
      <c r="Q60">
        <v>339109.18</v>
      </c>
      <c r="R60" s="297">
        <v>1181541.3</v>
      </c>
      <c r="S60" s="297">
        <v>143000</v>
      </c>
      <c r="T60" s="297">
        <v>405.82</v>
      </c>
      <c r="U60" s="297">
        <v>799879.5</v>
      </c>
      <c r="W60">
        <v>1255289.5</v>
      </c>
      <c r="Z60">
        <v>490543</v>
      </c>
      <c r="AA60">
        <v>68201.34</v>
      </c>
      <c r="AB60">
        <v>20000</v>
      </c>
      <c r="AC60" s="242">
        <f t="shared" si="1"/>
        <v>340256.34</v>
      </c>
      <c r="AD60" s="249">
        <f t="shared" si="2"/>
        <v>0</v>
      </c>
      <c r="AE60" s="262">
        <f t="shared" si="3"/>
        <v>340256.34</v>
      </c>
      <c r="AF60" s="263">
        <f t="shared" si="4"/>
        <v>2124826.62</v>
      </c>
      <c r="AG60" s="263">
        <f t="shared" si="5"/>
        <v>1834033.84</v>
      </c>
      <c r="AH60" s="244">
        <f t="shared" si="6"/>
        <v>290792.78000000003</v>
      </c>
    </row>
    <row r="61" spans="1:34" x14ac:dyDescent="0.25">
      <c r="A61" s="248" t="s">
        <v>277</v>
      </c>
      <c r="B61" s="248" t="s">
        <v>3</v>
      </c>
      <c r="C61" s="257">
        <v>1241</v>
      </c>
      <c r="D61" s="257" t="s">
        <v>642</v>
      </c>
      <c r="E61" t="s">
        <v>2554</v>
      </c>
      <c r="F61" s="297">
        <v>179419.27</v>
      </c>
      <c r="G61" s="297">
        <v>0</v>
      </c>
      <c r="H61" s="297">
        <v>116787.16</v>
      </c>
      <c r="I61">
        <v>958105.86</v>
      </c>
      <c r="J61">
        <v>87521.279999999999</v>
      </c>
      <c r="M61" s="297">
        <v>0</v>
      </c>
      <c r="P61">
        <v>-149423.48000000001</v>
      </c>
      <c r="Q61">
        <v>1695206.85</v>
      </c>
      <c r="R61" s="297">
        <v>965814.67</v>
      </c>
      <c r="T61" s="297">
        <v>503.82</v>
      </c>
      <c r="U61" s="297">
        <v>770728</v>
      </c>
      <c r="V61" s="297">
        <v>100</v>
      </c>
      <c r="W61">
        <v>1150028.6499999999</v>
      </c>
      <c r="Z61">
        <v>519622.35</v>
      </c>
      <c r="AA61">
        <v>83595.289999999994</v>
      </c>
      <c r="AB61">
        <v>20000</v>
      </c>
      <c r="AC61" s="242">
        <f t="shared" si="1"/>
        <v>296206.43</v>
      </c>
      <c r="AD61" s="249">
        <f t="shared" si="2"/>
        <v>0</v>
      </c>
      <c r="AE61" s="262">
        <f t="shared" si="3"/>
        <v>296206.43</v>
      </c>
      <c r="AF61" s="263">
        <f t="shared" si="4"/>
        <v>1737146.49</v>
      </c>
      <c r="AG61" s="263">
        <f t="shared" si="5"/>
        <v>1773246.29</v>
      </c>
      <c r="AH61" s="244">
        <f t="shared" si="6"/>
        <v>-36099.800000000047</v>
      </c>
    </row>
    <row r="62" spans="1:34" x14ac:dyDescent="0.25">
      <c r="A62" s="248" t="s">
        <v>277</v>
      </c>
      <c r="B62" s="248" t="s">
        <v>3</v>
      </c>
      <c r="C62" s="257">
        <v>3625</v>
      </c>
      <c r="D62" s="257" t="s">
        <v>643</v>
      </c>
      <c r="E62" t="s">
        <v>2555</v>
      </c>
      <c r="F62" s="297">
        <v>653348.43999999994</v>
      </c>
      <c r="G62" s="297">
        <v>0</v>
      </c>
      <c r="H62" s="297">
        <v>99285.77</v>
      </c>
      <c r="I62">
        <v>65129.52</v>
      </c>
      <c r="J62">
        <v>329455.59999999998</v>
      </c>
      <c r="M62" s="297">
        <v>0</v>
      </c>
      <c r="P62">
        <v>-1672131.34</v>
      </c>
      <c r="Q62">
        <v>2729343.72</v>
      </c>
      <c r="R62" s="297">
        <v>1417278.98</v>
      </c>
      <c r="T62" s="297">
        <v>969.53</v>
      </c>
      <c r="U62" s="297">
        <v>1216134</v>
      </c>
      <c r="W62">
        <v>1630551.2</v>
      </c>
      <c r="Z62">
        <v>514202.96</v>
      </c>
      <c r="AA62">
        <v>141291.56</v>
      </c>
      <c r="AB62">
        <v>30000</v>
      </c>
      <c r="AC62" s="242">
        <f t="shared" si="1"/>
        <v>752634.21</v>
      </c>
      <c r="AD62" s="249">
        <f t="shared" si="2"/>
        <v>0</v>
      </c>
      <c r="AE62" s="262">
        <f t="shared" si="3"/>
        <v>752634.21</v>
      </c>
      <c r="AF62" s="263">
        <f t="shared" si="4"/>
        <v>2634382.5099999998</v>
      </c>
      <c r="AG62" s="263">
        <f t="shared" si="5"/>
        <v>2316045.7200000002</v>
      </c>
      <c r="AH62" s="244">
        <f t="shared" si="6"/>
        <v>318336.78999999957</v>
      </c>
    </row>
    <row r="63" spans="1:34" x14ac:dyDescent="0.25">
      <c r="A63" s="248" t="s">
        <v>277</v>
      </c>
      <c r="B63" s="248" t="s">
        <v>3</v>
      </c>
      <c r="C63" s="257">
        <v>6304</v>
      </c>
      <c r="D63" s="257" t="s">
        <v>644</v>
      </c>
      <c r="E63" t="s">
        <v>2556</v>
      </c>
      <c r="F63" s="297">
        <v>1372249.29</v>
      </c>
      <c r="G63" s="297">
        <v>0</v>
      </c>
      <c r="H63" s="297">
        <v>52499.24</v>
      </c>
      <c r="I63">
        <v>3</v>
      </c>
      <c r="J63">
        <v>443945.67</v>
      </c>
      <c r="M63" s="297">
        <v>0</v>
      </c>
      <c r="P63">
        <v>-1672022.51</v>
      </c>
      <c r="Q63">
        <v>3207310.61</v>
      </c>
      <c r="R63" s="297">
        <v>1641307.29</v>
      </c>
      <c r="T63" s="297">
        <v>1629.08</v>
      </c>
      <c r="U63" s="297">
        <v>2208717</v>
      </c>
      <c r="W63">
        <v>2488604.2000000002</v>
      </c>
      <c r="X63">
        <v>9200</v>
      </c>
      <c r="Y63">
        <v>3000</v>
      </c>
      <c r="Z63">
        <v>653667.18000000005</v>
      </c>
      <c r="AA63">
        <v>102027.89</v>
      </c>
      <c r="AB63">
        <v>30000</v>
      </c>
      <c r="AC63" s="242">
        <f t="shared" si="1"/>
        <v>1424748.53</v>
      </c>
      <c r="AD63" s="249">
        <f t="shared" si="2"/>
        <v>0</v>
      </c>
      <c r="AE63" s="262">
        <f t="shared" si="3"/>
        <v>1424748.53</v>
      </c>
      <c r="AF63" s="263">
        <f t="shared" si="4"/>
        <v>3851653.37</v>
      </c>
      <c r="AG63" s="263">
        <f t="shared" si="5"/>
        <v>3286499.2700000005</v>
      </c>
      <c r="AH63" s="244">
        <f t="shared" si="6"/>
        <v>565154.09999999963</v>
      </c>
    </row>
    <row r="64" spans="1:34" x14ac:dyDescent="0.25">
      <c r="A64" s="248" t="s">
        <v>277</v>
      </c>
      <c r="B64" s="248" t="s">
        <v>3</v>
      </c>
      <c r="C64" s="257">
        <v>4738</v>
      </c>
      <c r="D64" s="257" t="s">
        <v>645</v>
      </c>
      <c r="E64" t="s">
        <v>2557</v>
      </c>
      <c r="F64" s="297">
        <v>1102407.19</v>
      </c>
      <c r="G64" s="297">
        <v>0</v>
      </c>
      <c r="H64" s="297">
        <v>208321.1</v>
      </c>
      <c r="I64">
        <v>1041299.26</v>
      </c>
      <c r="J64">
        <v>404563.48</v>
      </c>
      <c r="M64" s="297">
        <v>0</v>
      </c>
      <c r="P64">
        <v>-22224.27</v>
      </c>
      <c r="Q64">
        <v>2601971.02</v>
      </c>
      <c r="R64" s="297">
        <v>1532391.63</v>
      </c>
      <c r="S64" s="297">
        <v>103900</v>
      </c>
      <c r="T64" s="297">
        <v>1511.13</v>
      </c>
      <c r="U64" s="297">
        <v>1230516</v>
      </c>
      <c r="W64">
        <v>1571902</v>
      </c>
      <c r="X64">
        <v>540</v>
      </c>
      <c r="Y64">
        <v>9736</v>
      </c>
      <c r="Z64">
        <v>667078.27</v>
      </c>
      <c r="AA64">
        <v>147393.21</v>
      </c>
      <c r="AB64">
        <v>30000</v>
      </c>
      <c r="AC64" s="242">
        <f t="shared" si="1"/>
        <v>1310728.29</v>
      </c>
      <c r="AD64" s="249">
        <f t="shared" si="2"/>
        <v>0</v>
      </c>
      <c r="AE64" s="262">
        <f t="shared" si="3"/>
        <v>1310728.29</v>
      </c>
      <c r="AF64" s="263">
        <f t="shared" si="4"/>
        <v>2868318.76</v>
      </c>
      <c r="AG64" s="263">
        <f t="shared" si="5"/>
        <v>2426649.48</v>
      </c>
      <c r="AH64" s="244">
        <f t="shared" si="6"/>
        <v>441669.2799999998</v>
      </c>
    </row>
    <row r="65" spans="1:34" x14ac:dyDescent="0.25">
      <c r="A65" s="248" t="s">
        <v>277</v>
      </c>
      <c r="B65" s="248" t="s">
        <v>3</v>
      </c>
      <c r="C65" s="257">
        <v>3535</v>
      </c>
      <c r="D65" s="257" t="s">
        <v>646</v>
      </c>
      <c r="E65" t="s">
        <v>2558</v>
      </c>
      <c r="F65" s="297">
        <v>461016.74</v>
      </c>
      <c r="G65" s="297">
        <v>0</v>
      </c>
      <c r="H65" s="297">
        <v>45884.3</v>
      </c>
      <c r="I65">
        <v>750272.61</v>
      </c>
      <c r="J65">
        <v>162604.72</v>
      </c>
      <c r="M65" s="297">
        <v>0</v>
      </c>
      <c r="P65">
        <v>-1398038.26</v>
      </c>
      <c r="Q65">
        <v>3048211.32</v>
      </c>
      <c r="R65" s="297">
        <v>1240690.19</v>
      </c>
      <c r="T65" s="297">
        <v>952.12</v>
      </c>
      <c r="U65" s="297">
        <v>1566504</v>
      </c>
      <c r="W65">
        <v>1865096</v>
      </c>
      <c r="Y65">
        <v>3290</v>
      </c>
      <c r="Z65">
        <v>808262.54</v>
      </c>
      <c r="AA65">
        <v>110267.46</v>
      </c>
      <c r="AB65">
        <v>30000</v>
      </c>
      <c r="AC65" s="242">
        <f t="shared" si="1"/>
        <v>506901.04</v>
      </c>
      <c r="AD65" s="249">
        <f t="shared" si="2"/>
        <v>0</v>
      </c>
      <c r="AE65" s="262">
        <f t="shared" si="3"/>
        <v>506901.04</v>
      </c>
      <c r="AF65" s="263">
        <f t="shared" si="4"/>
        <v>2808146.31</v>
      </c>
      <c r="AG65" s="263">
        <f t="shared" si="5"/>
        <v>2816916</v>
      </c>
      <c r="AH65" s="244">
        <f t="shared" si="6"/>
        <v>-8769.6899999999441</v>
      </c>
    </row>
    <row r="66" spans="1:34" x14ac:dyDescent="0.25">
      <c r="A66" s="248" t="s">
        <v>277</v>
      </c>
      <c r="B66" s="248" t="s">
        <v>3</v>
      </c>
      <c r="C66" s="257">
        <v>3889</v>
      </c>
      <c r="D66" s="257" t="s">
        <v>647</v>
      </c>
      <c r="E66" t="s">
        <v>2579</v>
      </c>
      <c r="F66" s="297">
        <v>777079.64</v>
      </c>
      <c r="G66" s="297">
        <v>0</v>
      </c>
      <c r="H66" s="297">
        <v>35780.660000000003</v>
      </c>
      <c r="I66">
        <v>172615.52</v>
      </c>
      <c r="J66">
        <v>195772.71</v>
      </c>
      <c r="M66" s="297">
        <v>0</v>
      </c>
      <c r="P66">
        <v>79704.56</v>
      </c>
      <c r="Q66">
        <v>1312112.72</v>
      </c>
      <c r="R66" s="297">
        <v>1329781.32</v>
      </c>
      <c r="T66" s="297">
        <v>1329.79</v>
      </c>
      <c r="U66" s="297">
        <v>863289</v>
      </c>
      <c r="W66">
        <v>1233598</v>
      </c>
      <c r="Z66">
        <v>790359.32</v>
      </c>
      <c r="AA66">
        <v>220711.54</v>
      </c>
      <c r="AB66">
        <v>30000</v>
      </c>
      <c r="AC66" s="242">
        <f t="shared" si="1"/>
        <v>812860.3</v>
      </c>
      <c r="AD66" s="249">
        <f t="shared" si="2"/>
        <v>0</v>
      </c>
      <c r="AE66" s="262">
        <f t="shared" si="3"/>
        <v>812860.3</v>
      </c>
      <c r="AF66" s="263">
        <f t="shared" si="4"/>
        <v>2194400.1100000003</v>
      </c>
      <c r="AG66" s="263">
        <f t="shared" si="5"/>
        <v>2274668.86</v>
      </c>
      <c r="AH66" s="244">
        <f t="shared" si="6"/>
        <v>-80268.749999999534</v>
      </c>
    </row>
    <row r="67" spans="1:34" x14ac:dyDescent="0.25">
      <c r="A67" s="248" t="s">
        <v>280</v>
      </c>
      <c r="B67" s="248" t="s">
        <v>4</v>
      </c>
      <c r="C67" s="257">
        <v>3322</v>
      </c>
      <c r="D67" s="257" t="s">
        <v>648</v>
      </c>
      <c r="E67" t="s">
        <v>2559</v>
      </c>
      <c r="F67" s="297">
        <v>701054.1</v>
      </c>
      <c r="G67" s="297">
        <v>23795.85</v>
      </c>
      <c r="H67" s="297">
        <v>97946.52</v>
      </c>
      <c r="I67">
        <v>593311.5</v>
      </c>
      <c r="J67">
        <v>296873.99</v>
      </c>
      <c r="M67" s="297">
        <v>0</v>
      </c>
      <c r="P67">
        <v>952499.98</v>
      </c>
      <c r="Q67">
        <v>834867.89</v>
      </c>
      <c r="R67" s="297">
        <v>849239.41</v>
      </c>
      <c r="S67" s="297">
        <v>62740</v>
      </c>
      <c r="T67" s="297">
        <v>1118.22</v>
      </c>
      <c r="U67" s="297">
        <v>1157630</v>
      </c>
      <c r="V67" s="297">
        <v>1140.3599999999999</v>
      </c>
      <c r="W67">
        <v>1349249</v>
      </c>
      <c r="Z67">
        <v>486686.54</v>
      </c>
      <c r="AA67">
        <v>99243.36</v>
      </c>
      <c r="AC67" s="242">
        <f t="shared" si="1"/>
        <v>822796.47</v>
      </c>
      <c r="AD67" s="249">
        <f t="shared" si="2"/>
        <v>0</v>
      </c>
      <c r="AE67" s="262">
        <f t="shared" si="3"/>
        <v>822796.47</v>
      </c>
      <c r="AF67" s="263">
        <f t="shared" si="4"/>
        <v>2071867.99</v>
      </c>
      <c r="AG67" s="263">
        <f t="shared" si="5"/>
        <v>1935178.9000000001</v>
      </c>
      <c r="AH67" s="244">
        <f t="shared" si="6"/>
        <v>136689.08999999985</v>
      </c>
    </row>
    <row r="68" spans="1:34" x14ac:dyDescent="0.25">
      <c r="A68" s="248" t="s">
        <v>280</v>
      </c>
      <c r="B68" s="248" t="s">
        <v>4</v>
      </c>
      <c r="C68" s="257">
        <v>3383</v>
      </c>
      <c r="D68" s="257" t="s">
        <v>649</v>
      </c>
      <c r="E68" t="s">
        <v>2560</v>
      </c>
      <c r="F68" s="297">
        <v>504934.41</v>
      </c>
      <c r="G68" s="297">
        <v>56006.67</v>
      </c>
      <c r="H68" s="297">
        <v>125353.21</v>
      </c>
      <c r="I68">
        <v>-1163211.1000000001</v>
      </c>
      <c r="J68">
        <v>-97715.54</v>
      </c>
      <c r="K68" s="297">
        <v>1670</v>
      </c>
      <c r="M68" s="297">
        <v>0</v>
      </c>
      <c r="P68">
        <v>-2735364.35</v>
      </c>
      <c r="Q68">
        <v>1896116.26</v>
      </c>
      <c r="R68" s="297">
        <v>1067106.75</v>
      </c>
      <c r="S68" s="297">
        <v>61140</v>
      </c>
      <c r="T68" s="297">
        <v>837.93</v>
      </c>
      <c r="U68" s="297">
        <v>817840</v>
      </c>
      <c r="W68">
        <v>1008174</v>
      </c>
      <c r="Z68">
        <v>339040.49</v>
      </c>
      <c r="AA68">
        <v>71289.45</v>
      </c>
      <c r="AC68" s="242">
        <f t="shared" si="1"/>
        <v>686294.28999999992</v>
      </c>
      <c r="AD68" s="249">
        <f t="shared" si="2"/>
        <v>1670</v>
      </c>
      <c r="AE68" s="262">
        <f t="shared" si="3"/>
        <v>684624.28999999992</v>
      </c>
      <c r="AF68" s="263">
        <f t="shared" si="4"/>
        <v>1946924.68</v>
      </c>
      <c r="AG68" s="263">
        <f t="shared" si="5"/>
        <v>1418503.94</v>
      </c>
      <c r="AH68" s="244">
        <f t="shared" si="6"/>
        <v>528420.74</v>
      </c>
    </row>
    <row r="69" spans="1:34" x14ac:dyDescent="0.25">
      <c r="A69" s="248" t="s">
        <v>280</v>
      </c>
      <c r="B69" s="248" t="s">
        <v>4</v>
      </c>
      <c r="C69" s="257">
        <v>9605</v>
      </c>
      <c r="D69" s="257" t="s">
        <v>650</v>
      </c>
      <c r="E69" t="s">
        <v>2561</v>
      </c>
      <c r="F69" s="297">
        <v>1243298.1200000001</v>
      </c>
      <c r="G69" s="297">
        <v>20889.080000000002</v>
      </c>
      <c r="H69" s="297">
        <v>138382.95000000001</v>
      </c>
      <c r="I69">
        <v>183947.28</v>
      </c>
      <c r="J69">
        <v>679922.86</v>
      </c>
      <c r="L69" s="297">
        <v>181470</v>
      </c>
      <c r="M69" s="297">
        <v>0</v>
      </c>
      <c r="P69">
        <v>1528941.92</v>
      </c>
      <c r="Q69">
        <v>63741.19</v>
      </c>
      <c r="R69" s="297">
        <v>2241028.62</v>
      </c>
      <c r="T69" s="297">
        <v>1702.99</v>
      </c>
      <c r="U69" s="297">
        <v>1944180</v>
      </c>
      <c r="V69" s="297">
        <v>103836</v>
      </c>
      <c r="W69">
        <v>2473105</v>
      </c>
      <c r="X69">
        <v>1220</v>
      </c>
      <c r="Y69">
        <v>3600</v>
      </c>
      <c r="Z69">
        <v>789125.35</v>
      </c>
      <c r="AA69">
        <v>87310.080000000002</v>
      </c>
      <c r="AC69" s="242">
        <f t="shared" ref="AC69:AC86" si="7">SUM(F69:H69)</f>
        <v>1402570.1500000001</v>
      </c>
      <c r="AD69" s="249">
        <f t="shared" ref="AD69:AD86" si="8">SUM(K69:M69)</f>
        <v>181470</v>
      </c>
      <c r="AE69" s="262">
        <f t="shared" ref="AE69:AE86" si="9">AC69-AD69</f>
        <v>1221100.1500000001</v>
      </c>
      <c r="AF69" s="263">
        <f t="shared" ref="AF69:AF86" si="10">SUM(R69:V69)</f>
        <v>4290747.6100000003</v>
      </c>
      <c r="AG69" s="263">
        <f t="shared" ref="AG69:AG86" si="11">SUM(W69:AB69)</f>
        <v>3354360.43</v>
      </c>
      <c r="AH69" s="244">
        <f t="shared" ref="AH69:AH86" si="12">AF69-AG69</f>
        <v>936387.18000000017</v>
      </c>
    </row>
    <row r="70" spans="1:34" x14ac:dyDescent="0.25">
      <c r="A70" s="248" t="s">
        <v>280</v>
      </c>
      <c r="B70" s="248" t="s">
        <v>4</v>
      </c>
      <c r="C70" s="257">
        <v>2921</v>
      </c>
      <c r="D70" s="257" t="s">
        <v>651</v>
      </c>
      <c r="E70" t="s">
        <v>2562</v>
      </c>
      <c r="F70" s="297">
        <v>163035.04</v>
      </c>
      <c r="G70" s="297">
        <v>0</v>
      </c>
      <c r="H70" s="297">
        <v>93422.78</v>
      </c>
      <c r="I70">
        <v>300003</v>
      </c>
      <c r="J70">
        <v>14264.1</v>
      </c>
      <c r="O70">
        <v>-214008.78</v>
      </c>
      <c r="Q70">
        <v>607615.71</v>
      </c>
      <c r="R70" s="297">
        <v>816380.4</v>
      </c>
      <c r="T70" s="297">
        <v>268.22000000000003</v>
      </c>
      <c r="U70" s="297">
        <v>950220</v>
      </c>
      <c r="W70">
        <v>1125871</v>
      </c>
      <c r="Z70">
        <v>234736.73</v>
      </c>
      <c r="AA70">
        <v>6642.9</v>
      </c>
      <c r="AC70" s="242">
        <f t="shared" si="7"/>
        <v>256457.82</v>
      </c>
      <c r="AD70" s="249">
        <f t="shared" si="8"/>
        <v>0</v>
      </c>
      <c r="AE70" s="262">
        <f t="shared" si="9"/>
        <v>256457.82</v>
      </c>
      <c r="AF70" s="263">
        <f t="shared" si="10"/>
        <v>1766868.62</v>
      </c>
      <c r="AG70" s="263">
        <f t="shared" si="11"/>
        <v>1367250.63</v>
      </c>
      <c r="AH70" s="244">
        <f t="shared" si="12"/>
        <v>399617.99000000022</v>
      </c>
    </row>
    <row r="71" spans="1:34" x14ac:dyDescent="0.25">
      <c r="A71" s="248" t="s">
        <v>280</v>
      </c>
      <c r="B71" s="248" t="s">
        <v>4</v>
      </c>
      <c r="C71" s="257">
        <v>3783</v>
      </c>
      <c r="D71" s="257" t="s">
        <v>652</v>
      </c>
      <c r="E71" t="s">
        <v>2563</v>
      </c>
      <c r="F71" s="297">
        <v>491611.14</v>
      </c>
      <c r="G71" s="297">
        <v>0</v>
      </c>
      <c r="H71" s="297">
        <v>216916.23</v>
      </c>
      <c r="I71">
        <v>46078.09</v>
      </c>
      <c r="J71">
        <v>744487.74</v>
      </c>
      <c r="M71" s="297">
        <v>210000</v>
      </c>
      <c r="P71">
        <v>-2738270.77</v>
      </c>
      <c r="Q71">
        <v>4330482.6500000004</v>
      </c>
      <c r="R71" s="297">
        <v>952468.15</v>
      </c>
      <c r="T71" s="297">
        <v>148</v>
      </c>
      <c r="U71" s="297">
        <v>2135700</v>
      </c>
      <c r="V71" s="297">
        <v>10699.8</v>
      </c>
      <c r="W71">
        <v>2334917</v>
      </c>
      <c r="X71">
        <v>2320</v>
      </c>
      <c r="Z71">
        <v>394048.97</v>
      </c>
      <c r="AA71">
        <v>352158.66</v>
      </c>
      <c r="AB71">
        <v>3600</v>
      </c>
      <c r="AC71" s="242">
        <f t="shared" si="7"/>
        <v>708527.37</v>
      </c>
      <c r="AD71" s="249">
        <f t="shared" si="8"/>
        <v>210000</v>
      </c>
      <c r="AE71" s="262">
        <f t="shared" si="9"/>
        <v>498527.37</v>
      </c>
      <c r="AF71" s="263">
        <f t="shared" si="10"/>
        <v>3099015.9499999997</v>
      </c>
      <c r="AG71" s="263">
        <f t="shared" si="11"/>
        <v>3087044.63</v>
      </c>
      <c r="AH71" s="244">
        <f t="shared" si="12"/>
        <v>11971.319999999832</v>
      </c>
    </row>
    <row r="72" spans="1:34" x14ac:dyDescent="0.25">
      <c r="A72" s="248" t="s">
        <v>280</v>
      </c>
      <c r="B72" s="248" t="s">
        <v>4</v>
      </c>
      <c r="C72" s="257">
        <v>3268</v>
      </c>
      <c r="D72" s="257" t="s">
        <v>653</v>
      </c>
      <c r="E72" t="s">
        <v>2564</v>
      </c>
      <c r="F72" s="297">
        <v>468805.55</v>
      </c>
      <c r="G72" s="297">
        <v>85484.74</v>
      </c>
      <c r="H72" s="297">
        <v>105450.17</v>
      </c>
      <c r="I72">
        <v>284655.58</v>
      </c>
      <c r="J72">
        <v>185809.45</v>
      </c>
      <c r="M72" s="297">
        <v>0</v>
      </c>
      <c r="P72">
        <v>-829128.51</v>
      </c>
      <c r="Q72">
        <v>1909993.72</v>
      </c>
      <c r="R72" s="297">
        <v>1008789.17</v>
      </c>
      <c r="T72" s="297">
        <v>1046.94</v>
      </c>
      <c r="U72" s="297">
        <v>1273530</v>
      </c>
      <c r="V72" s="297">
        <v>138547</v>
      </c>
      <c r="W72">
        <v>1685198</v>
      </c>
      <c r="Z72">
        <v>546342.11</v>
      </c>
      <c r="AA72">
        <v>109557.72</v>
      </c>
      <c r="AC72" s="242">
        <f t="shared" si="7"/>
        <v>659740.46000000008</v>
      </c>
      <c r="AD72" s="249">
        <f t="shared" si="8"/>
        <v>0</v>
      </c>
      <c r="AE72" s="262">
        <f t="shared" si="9"/>
        <v>659740.46000000008</v>
      </c>
      <c r="AF72" s="263">
        <f t="shared" si="10"/>
        <v>2421913.11</v>
      </c>
      <c r="AG72" s="263">
        <f t="shared" si="11"/>
        <v>2341097.83</v>
      </c>
      <c r="AH72" s="244">
        <f t="shared" si="12"/>
        <v>80815.279999999795</v>
      </c>
    </row>
    <row r="73" spans="1:34" x14ac:dyDescent="0.25">
      <c r="A73" s="248" t="s">
        <v>280</v>
      </c>
      <c r="B73" s="248" t="s">
        <v>4</v>
      </c>
      <c r="C73" s="257">
        <v>3398</v>
      </c>
      <c r="D73" s="257" t="s">
        <v>654</v>
      </c>
      <c r="E73" t="s">
        <v>2565</v>
      </c>
      <c r="F73" s="297">
        <v>730437.63</v>
      </c>
      <c r="G73" s="297">
        <v>57745.52</v>
      </c>
      <c r="H73" s="297">
        <v>88885.96</v>
      </c>
      <c r="I73">
        <v>228016.35</v>
      </c>
      <c r="J73">
        <v>4689.8599999999997</v>
      </c>
      <c r="M73" s="297">
        <v>0</v>
      </c>
      <c r="P73">
        <v>-759973.81</v>
      </c>
      <c r="Q73">
        <v>1700160.45</v>
      </c>
      <c r="R73" s="297">
        <v>1300220.52</v>
      </c>
      <c r="U73" s="297">
        <v>875610</v>
      </c>
      <c r="V73" s="297">
        <v>79757</v>
      </c>
      <c r="W73">
        <v>1287079</v>
      </c>
      <c r="Z73">
        <v>445645.13</v>
      </c>
      <c r="AA73">
        <v>105724.71</v>
      </c>
      <c r="AC73" s="242">
        <f t="shared" si="7"/>
        <v>877069.11</v>
      </c>
      <c r="AD73" s="249">
        <f t="shared" si="8"/>
        <v>0</v>
      </c>
      <c r="AE73" s="262">
        <f t="shared" si="9"/>
        <v>877069.11</v>
      </c>
      <c r="AF73" s="263">
        <f t="shared" si="10"/>
        <v>2255587.52</v>
      </c>
      <c r="AG73" s="263">
        <f t="shared" si="11"/>
        <v>1838448.8399999999</v>
      </c>
      <c r="AH73" s="244">
        <f t="shared" si="12"/>
        <v>417138.68000000017</v>
      </c>
    </row>
    <row r="74" spans="1:34" x14ac:dyDescent="0.25">
      <c r="A74" s="248" t="s">
        <v>280</v>
      </c>
      <c r="B74" s="248" t="s">
        <v>4</v>
      </c>
      <c r="C74" s="257">
        <v>4777</v>
      </c>
      <c r="D74" s="257" t="s">
        <v>655</v>
      </c>
      <c r="E74" t="s">
        <v>2566</v>
      </c>
      <c r="F74" s="297">
        <v>863909.88</v>
      </c>
      <c r="G74" s="297">
        <v>50225.66</v>
      </c>
      <c r="H74" s="297">
        <v>128386.85</v>
      </c>
      <c r="I74">
        <v>655933.97</v>
      </c>
      <c r="J74">
        <v>282972.17</v>
      </c>
      <c r="M74" s="297">
        <v>0</v>
      </c>
      <c r="P74">
        <v>-3320369.32</v>
      </c>
      <c r="Q74">
        <v>4971323.6399999997</v>
      </c>
      <c r="R74" s="297">
        <v>1361040.83</v>
      </c>
      <c r="T74" s="297">
        <v>1231.73</v>
      </c>
      <c r="U74" s="297">
        <v>777550</v>
      </c>
      <c r="V74" s="297">
        <v>173130</v>
      </c>
      <c r="W74">
        <v>1228327</v>
      </c>
      <c r="Y74">
        <v>13892</v>
      </c>
      <c r="Z74">
        <v>317612.79999999999</v>
      </c>
      <c r="AA74">
        <v>142146.54999999999</v>
      </c>
      <c r="AC74" s="242">
        <f t="shared" si="7"/>
        <v>1042522.39</v>
      </c>
      <c r="AD74" s="249">
        <f t="shared" si="8"/>
        <v>0</v>
      </c>
      <c r="AE74" s="262">
        <f t="shared" si="9"/>
        <v>1042522.39</v>
      </c>
      <c r="AF74" s="263">
        <f t="shared" si="10"/>
        <v>2312952.56</v>
      </c>
      <c r="AG74" s="263">
        <f t="shared" si="11"/>
        <v>1701978.35</v>
      </c>
      <c r="AH74" s="244">
        <f t="shared" si="12"/>
        <v>610974.21</v>
      </c>
    </row>
    <row r="75" spans="1:34" x14ac:dyDescent="0.25">
      <c r="A75" s="248" t="s">
        <v>280</v>
      </c>
      <c r="B75" s="248" t="s">
        <v>4</v>
      </c>
      <c r="C75" s="257">
        <v>2834</v>
      </c>
      <c r="D75" s="257" t="s">
        <v>656</v>
      </c>
      <c r="E75" t="s">
        <v>2567</v>
      </c>
      <c r="F75" s="297">
        <v>338500.08</v>
      </c>
      <c r="G75" s="297">
        <v>3477.74</v>
      </c>
      <c r="H75" s="297">
        <v>72405.490000000005</v>
      </c>
      <c r="I75">
        <v>98502.080000000002</v>
      </c>
      <c r="J75">
        <v>124187.21</v>
      </c>
      <c r="M75" s="297">
        <v>0</v>
      </c>
      <c r="P75">
        <v>282674.23</v>
      </c>
      <c r="Q75">
        <v>318970.07</v>
      </c>
      <c r="R75" s="297">
        <v>858946.4</v>
      </c>
      <c r="T75" s="297">
        <v>16836.349999999999</v>
      </c>
      <c r="U75" s="297">
        <v>1198260</v>
      </c>
      <c r="V75" s="297">
        <v>103830</v>
      </c>
      <c r="W75">
        <v>1447571</v>
      </c>
      <c r="X75">
        <v>1920</v>
      </c>
      <c r="Z75">
        <v>526009.18000000005</v>
      </c>
      <c r="AA75">
        <v>60667.02</v>
      </c>
      <c r="AC75" s="242">
        <f t="shared" si="7"/>
        <v>414383.31</v>
      </c>
      <c r="AD75" s="249">
        <f t="shared" si="8"/>
        <v>0</v>
      </c>
      <c r="AE75" s="262">
        <f t="shared" si="9"/>
        <v>414383.31</v>
      </c>
      <c r="AF75" s="263">
        <f t="shared" si="10"/>
        <v>2177872.75</v>
      </c>
      <c r="AG75" s="263">
        <f t="shared" si="11"/>
        <v>2036167.2000000002</v>
      </c>
      <c r="AH75" s="244">
        <f t="shared" si="12"/>
        <v>141705.54999999981</v>
      </c>
    </row>
    <row r="76" spans="1:34" x14ac:dyDescent="0.25">
      <c r="A76" s="248" t="s">
        <v>280</v>
      </c>
      <c r="B76" s="248" t="s">
        <v>4</v>
      </c>
      <c r="C76" s="257">
        <v>2338</v>
      </c>
      <c r="D76" s="257" t="s">
        <v>657</v>
      </c>
      <c r="E76" t="s">
        <v>2568</v>
      </c>
      <c r="F76" s="297">
        <v>149175.67999999999</v>
      </c>
      <c r="G76" s="297">
        <v>0</v>
      </c>
      <c r="H76" s="297">
        <v>37004.74</v>
      </c>
      <c r="I76">
        <v>54238.62</v>
      </c>
      <c r="J76">
        <v>145876.41</v>
      </c>
      <c r="M76" s="297">
        <v>0</v>
      </c>
      <c r="P76">
        <v>-2831361.3</v>
      </c>
      <c r="Q76">
        <v>3125887.14</v>
      </c>
      <c r="R76" s="297">
        <v>826215.28</v>
      </c>
      <c r="S76" s="297">
        <v>86009</v>
      </c>
      <c r="T76" s="297">
        <v>269.77999999999997</v>
      </c>
      <c r="U76" s="297">
        <v>906900</v>
      </c>
      <c r="V76" s="297">
        <v>63.45</v>
      </c>
      <c r="W76">
        <v>1097685.45</v>
      </c>
      <c r="X76">
        <v>6586</v>
      </c>
      <c r="Z76">
        <v>434286.31</v>
      </c>
      <c r="AA76">
        <v>105430.14</v>
      </c>
      <c r="AC76" s="242">
        <f t="shared" si="7"/>
        <v>186180.41999999998</v>
      </c>
      <c r="AD76" s="249">
        <f t="shared" si="8"/>
        <v>0</v>
      </c>
      <c r="AE76" s="262">
        <f t="shared" si="9"/>
        <v>186180.41999999998</v>
      </c>
      <c r="AF76" s="263">
        <f t="shared" si="10"/>
        <v>1819457.51</v>
      </c>
      <c r="AG76" s="263">
        <f t="shared" si="11"/>
        <v>1643987.9</v>
      </c>
      <c r="AH76" s="244">
        <f t="shared" si="12"/>
        <v>175469.6100000001</v>
      </c>
    </row>
    <row r="77" spans="1:34" x14ac:dyDescent="0.25">
      <c r="A77" s="248" t="s">
        <v>280</v>
      </c>
      <c r="B77" s="248" t="s">
        <v>4</v>
      </c>
      <c r="C77" s="257">
        <v>4468</v>
      </c>
      <c r="D77" s="257" t="s">
        <v>658</v>
      </c>
      <c r="E77" t="s">
        <v>2569</v>
      </c>
      <c r="F77" s="297">
        <v>750003.73</v>
      </c>
      <c r="G77" s="297">
        <v>66746.14</v>
      </c>
      <c r="H77" s="297">
        <v>27940.82</v>
      </c>
      <c r="I77">
        <v>366400.35</v>
      </c>
      <c r="J77">
        <v>138345.5</v>
      </c>
      <c r="M77" s="297">
        <v>0</v>
      </c>
      <c r="P77">
        <v>-1304274.56</v>
      </c>
      <c r="Q77">
        <v>2488810.16</v>
      </c>
      <c r="R77" s="297">
        <v>1554376.24</v>
      </c>
      <c r="S77" s="297">
        <v>48000</v>
      </c>
      <c r="T77" s="297">
        <v>1216.1099999999999</v>
      </c>
      <c r="U77" s="297">
        <v>1780200</v>
      </c>
      <c r="W77">
        <v>1961678</v>
      </c>
      <c r="Z77">
        <v>842380.89</v>
      </c>
      <c r="AA77">
        <v>45857.52</v>
      </c>
      <c r="AC77" s="242">
        <f t="shared" si="7"/>
        <v>844690.69</v>
      </c>
      <c r="AD77" s="249">
        <f t="shared" si="8"/>
        <v>0</v>
      </c>
      <c r="AE77" s="262">
        <f t="shared" si="9"/>
        <v>844690.69</v>
      </c>
      <c r="AF77" s="263">
        <f t="shared" si="10"/>
        <v>3383792.35</v>
      </c>
      <c r="AG77" s="263">
        <f t="shared" si="11"/>
        <v>2849916.41</v>
      </c>
      <c r="AH77" s="244">
        <f t="shared" si="12"/>
        <v>533875.93999999994</v>
      </c>
    </row>
    <row r="78" spans="1:34" x14ac:dyDescent="0.25">
      <c r="A78" s="248" t="s">
        <v>280</v>
      </c>
      <c r="B78" s="248" t="s">
        <v>4</v>
      </c>
      <c r="C78" s="257">
        <v>1481</v>
      </c>
      <c r="D78" s="257" t="s">
        <v>659</v>
      </c>
      <c r="E78" t="s">
        <v>2577</v>
      </c>
      <c r="F78" s="297">
        <v>266900.98</v>
      </c>
      <c r="G78" s="297">
        <v>0</v>
      </c>
      <c r="H78" s="297">
        <v>21143.01</v>
      </c>
      <c r="I78">
        <v>23681.14</v>
      </c>
      <c r="J78">
        <v>31011.64</v>
      </c>
      <c r="O78">
        <v>-861903.81</v>
      </c>
      <c r="Q78">
        <v>1219746.8700000001</v>
      </c>
      <c r="R78" s="297">
        <v>616983.94999999995</v>
      </c>
      <c r="U78" s="297">
        <v>875610</v>
      </c>
      <c r="W78">
        <v>1053580</v>
      </c>
      <c r="Z78">
        <v>285291.59999999998</v>
      </c>
      <c r="AA78">
        <v>83078.64</v>
      </c>
      <c r="AC78" s="242">
        <f t="shared" si="7"/>
        <v>288043.99</v>
      </c>
      <c r="AD78" s="249">
        <f t="shared" si="8"/>
        <v>0</v>
      </c>
      <c r="AE78" s="262">
        <f t="shared" si="9"/>
        <v>288043.99</v>
      </c>
      <c r="AF78" s="263">
        <f t="shared" si="10"/>
        <v>1492593.95</v>
      </c>
      <c r="AG78" s="263">
        <f t="shared" si="11"/>
        <v>1421950.24</v>
      </c>
      <c r="AH78" s="244">
        <f t="shared" si="12"/>
        <v>70643.709999999963</v>
      </c>
    </row>
    <row r="79" spans="1:34" x14ac:dyDescent="0.25">
      <c r="A79" s="248" t="s">
        <v>280</v>
      </c>
      <c r="B79" s="248" t="s">
        <v>4</v>
      </c>
      <c r="C79" s="257">
        <v>2622</v>
      </c>
      <c r="D79" s="257" t="s">
        <v>660</v>
      </c>
      <c r="E79" t="s">
        <v>2580</v>
      </c>
      <c r="F79" s="297">
        <v>903561.35</v>
      </c>
      <c r="G79" s="297">
        <v>6163.85</v>
      </c>
      <c r="H79" s="297">
        <v>82773.350000000006</v>
      </c>
      <c r="I79">
        <v>305532.93</v>
      </c>
      <c r="J79">
        <v>16442.16</v>
      </c>
      <c r="M79" s="297">
        <v>0</v>
      </c>
      <c r="P79">
        <v>-1319583.7</v>
      </c>
      <c r="Q79">
        <v>2288777.11</v>
      </c>
      <c r="R79" s="297">
        <v>840518.2</v>
      </c>
      <c r="S79" s="297">
        <v>86400</v>
      </c>
      <c r="U79" s="297">
        <v>1755400</v>
      </c>
      <c r="W79">
        <v>1940631</v>
      </c>
      <c r="Z79">
        <v>266990.27</v>
      </c>
      <c r="AA79">
        <v>156566.70000000001</v>
      </c>
      <c r="AC79" s="242">
        <f t="shared" si="7"/>
        <v>992498.54999999993</v>
      </c>
      <c r="AD79" s="249">
        <f t="shared" si="8"/>
        <v>0</v>
      </c>
      <c r="AE79" s="262">
        <f t="shared" si="9"/>
        <v>992498.54999999993</v>
      </c>
      <c r="AF79" s="263">
        <f t="shared" si="10"/>
        <v>2682318.2000000002</v>
      </c>
      <c r="AG79" s="263">
        <f t="shared" si="11"/>
        <v>2364187.9700000002</v>
      </c>
      <c r="AH79" s="244">
        <f t="shared" si="12"/>
        <v>318130.23</v>
      </c>
    </row>
    <row r="80" spans="1:34" x14ac:dyDescent="0.25">
      <c r="A80" s="248" t="s">
        <v>283</v>
      </c>
      <c r="B80" s="248" t="s">
        <v>5</v>
      </c>
      <c r="C80" s="257">
        <v>4703</v>
      </c>
      <c r="D80" s="257" t="s">
        <v>661</v>
      </c>
      <c r="E80" t="s">
        <v>2570</v>
      </c>
      <c r="F80" s="297">
        <v>832177.54</v>
      </c>
      <c r="G80" s="297">
        <v>1231</v>
      </c>
      <c r="H80" s="297">
        <v>152224.93</v>
      </c>
      <c r="I80">
        <v>292692.90000000002</v>
      </c>
      <c r="J80">
        <v>310031.25</v>
      </c>
      <c r="M80" s="297">
        <v>0</v>
      </c>
      <c r="N80">
        <v>18500</v>
      </c>
      <c r="P80">
        <v>-1005958.99</v>
      </c>
      <c r="Q80">
        <v>2500428.33</v>
      </c>
      <c r="R80" s="297">
        <v>961390.79</v>
      </c>
      <c r="S80" s="297">
        <v>260250</v>
      </c>
      <c r="T80" s="297">
        <v>1181.44</v>
      </c>
      <c r="U80" s="297">
        <v>1491400</v>
      </c>
      <c r="W80">
        <v>1844786</v>
      </c>
      <c r="X80">
        <v>18160</v>
      </c>
      <c r="Y80">
        <v>1080</v>
      </c>
      <c r="Z80">
        <v>300904.71000000002</v>
      </c>
      <c r="AA80">
        <v>158308.10999999999</v>
      </c>
      <c r="AB80">
        <v>21055.13</v>
      </c>
      <c r="AC80" s="242">
        <f t="shared" si="7"/>
        <v>985633.47</v>
      </c>
      <c r="AD80" s="249">
        <f t="shared" si="8"/>
        <v>0</v>
      </c>
      <c r="AE80" s="262">
        <f t="shared" si="9"/>
        <v>985633.47</v>
      </c>
      <c r="AF80" s="263">
        <f t="shared" si="10"/>
        <v>2714222.23</v>
      </c>
      <c r="AG80" s="263">
        <f t="shared" si="11"/>
        <v>2344293.9499999997</v>
      </c>
      <c r="AH80" s="244">
        <f t="shared" si="12"/>
        <v>369928.28000000026</v>
      </c>
    </row>
    <row r="81" spans="1:34" x14ac:dyDescent="0.25">
      <c r="A81" s="248" t="s">
        <v>283</v>
      </c>
      <c r="B81" s="248" t="s">
        <v>5</v>
      </c>
      <c r="C81" s="257">
        <v>1824</v>
      </c>
      <c r="D81" s="257" t="s">
        <v>662</v>
      </c>
      <c r="E81" t="s">
        <v>2571</v>
      </c>
      <c r="F81" s="297">
        <v>579648.4</v>
      </c>
      <c r="G81" s="297">
        <v>18153</v>
      </c>
      <c r="H81" s="297">
        <v>36406.18</v>
      </c>
      <c r="I81">
        <v>5</v>
      </c>
      <c r="J81">
        <v>111730.93</v>
      </c>
      <c r="M81" s="297">
        <v>0</v>
      </c>
      <c r="P81">
        <v>-1461658.49</v>
      </c>
      <c r="Q81">
        <v>2140561.41</v>
      </c>
      <c r="R81" s="297">
        <v>677240.37</v>
      </c>
      <c r="S81" s="297">
        <v>172500</v>
      </c>
      <c r="T81" s="297">
        <v>657.84</v>
      </c>
      <c r="U81" s="297">
        <v>1025136</v>
      </c>
      <c r="W81">
        <v>1356483</v>
      </c>
      <c r="Z81">
        <v>237065.03</v>
      </c>
      <c r="AA81">
        <v>60445.59</v>
      </c>
      <c r="AC81" s="242">
        <f t="shared" si="7"/>
        <v>634207.58000000007</v>
      </c>
      <c r="AD81" s="249">
        <f t="shared" si="8"/>
        <v>0</v>
      </c>
      <c r="AE81" s="262">
        <f t="shared" si="9"/>
        <v>634207.58000000007</v>
      </c>
      <c r="AF81" s="263">
        <f t="shared" si="10"/>
        <v>1875534.21</v>
      </c>
      <c r="AG81" s="263">
        <f t="shared" si="11"/>
        <v>1653993.62</v>
      </c>
      <c r="AH81" s="244">
        <f t="shared" si="12"/>
        <v>221540.58999999985</v>
      </c>
    </row>
    <row r="82" spans="1:34" x14ac:dyDescent="0.25">
      <c r="A82" s="248" t="s">
        <v>283</v>
      </c>
      <c r="B82" s="248" t="s">
        <v>5</v>
      </c>
      <c r="C82" s="257">
        <v>4449</v>
      </c>
      <c r="D82" s="257" t="s">
        <v>663</v>
      </c>
      <c r="E82" t="s">
        <v>2572</v>
      </c>
      <c r="F82" s="297">
        <v>1164140.6399999999</v>
      </c>
      <c r="G82" s="297">
        <v>2527</v>
      </c>
      <c r="H82" s="297">
        <v>67524.600000000006</v>
      </c>
      <c r="I82">
        <v>568683.06999999995</v>
      </c>
      <c r="J82">
        <v>480535.16</v>
      </c>
      <c r="M82" s="297">
        <v>0</v>
      </c>
      <c r="P82">
        <v>58732.34</v>
      </c>
      <c r="Q82">
        <v>2191938.59</v>
      </c>
      <c r="R82" s="297">
        <v>881613.54</v>
      </c>
      <c r="S82" s="297">
        <v>290920</v>
      </c>
      <c r="T82" s="297">
        <v>1348.67</v>
      </c>
      <c r="U82" s="297">
        <v>634756.5</v>
      </c>
      <c r="W82">
        <v>802835.5</v>
      </c>
      <c r="X82">
        <v>49896</v>
      </c>
      <c r="Z82">
        <v>421972.29</v>
      </c>
      <c r="AA82">
        <v>186590.25</v>
      </c>
      <c r="AB82">
        <v>21055.13</v>
      </c>
      <c r="AC82" s="242">
        <f t="shared" si="7"/>
        <v>1234192.24</v>
      </c>
      <c r="AD82" s="249">
        <f t="shared" si="8"/>
        <v>0</v>
      </c>
      <c r="AE82" s="262">
        <f t="shared" si="9"/>
        <v>1234192.24</v>
      </c>
      <c r="AF82" s="263">
        <f t="shared" si="10"/>
        <v>1808638.71</v>
      </c>
      <c r="AG82" s="263">
        <f t="shared" si="11"/>
        <v>1482349.17</v>
      </c>
      <c r="AH82" s="244">
        <f t="shared" si="12"/>
        <v>326289.54000000004</v>
      </c>
    </row>
    <row r="83" spans="1:34" x14ac:dyDescent="0.25">
      <c r="A83" s="248" t="s">
        <v>283</v>
      </c>
      <c r="B83" s="248" t="s">
        <v>5</v>
      </c>
      <c r="C83" s="257">
        <v>4777</v>
      </c>
      <c r="D83" s="257" t="s">
        <v>664</v>
      </c>
      <c r="E83" t="s">
        <v>2573</v>
      </c>
      <c r="F83" s="297">
        <v>1218334.78</v>
      </c>
      <c r="G83" s="297">
        <v>3606</v>
      </c>
      <c r="H83" s="297">
        <v>64974.1</v>
      </c>
      <c r="I83">
        <v>633792.27</v>
      </c>
      <c r="J83">
        <v>254857.73</v>
      </c>
      <c r="M83" s="297">
        <v>0</v>
      </c>
      <c r="P83">
        <v>-1994063.91</v>
      </c>
      <c r="Q83">
        <v>4194803.6500000004</v>
      </c>
      <c r="R83" s="297">
        <v>992813.72</v>
      </c>
      <c r="S83" s="297">
        <v>267900</v>
      </c>
      <c r="T83" s="297">
        <v>1593.47</v>
      </c>
      <c r="U83" s="297">
        <v>1365664.5</v>
      </c>
      <c r="W83">
        <v>1689726.4</v>
      </c>
      <c r="Z83">
        <v>484761.76</v>
      </c>
      <c r="AA83">
        <v>200289.69</v>
      </c>
      <c r="AC83" s="242">
        <f t="shared" si="7"/>
        <v>1286914.8800000001</v>
      </c>
      <c r="AD83" s="249">
        <f t="shared" si="8"/>
        <v>0</v>
      </c>
      <c r="AE83" s="262">
        <f t="shared" si="9"/>
        <v>1286914.8800000001</v>
      </c>
      <c r="AF83" s="263">
        <f t="shared" si="10"/>
        <v>2627971.69</v>
      </c>
      <c r="AG83" s="263">
        <f t="shared" si="11"/>
        <v>2374777.85</v>
      </c>
      <c r="AH83" s="244">
        <f t="shared" si="12"/>
        <v>253193.83999999985</v>
      </c>
    </row>
    <row r="84" spans="1:34" x14ac:dyDescent="0.25">
      <c r="A84" s="248" t="s">
        <v>283</v>
      </c>
      <c r="B84" s="248" t="s">
        <v>5</v>
      </c>
      <c r="C84" s="257">
        <v>2103</v>
      </c>
      <c r="D84" s="257" t="s">
        <v>665</v>
      </c>
      <c r="E84" t="s">
        <v>2574</v>
      </c>
      <c r="F84" s="297">
        <v>203984.01</v>
      </c>
      <c r="G84" s="297">
        <v>434</v>
      </c>
      <c r="H84" s="297">
        <v>32847.06</v>
      </c>
      <c r="I84">
        <v>415094.99</v>
      </c>
      <c r="J84">
        <v>73486.600000000006</v>
      </c>
      <c r="M84" s="297">
        <v>0</v>
      </c>
      <c r="P84">
        <v>-1321215.21</v>
      </c>
      <c r="Q84">
        <v>2119139.65</v>
      </c>
      <c r="R84" s="297">
        <v>553773.18000000005</v>
      </c>
      <c r="S84" s="297">
        <v>134100</v>
      </c>
      <c r="T84" s="297">
        <v>458</v>
      </c>
      <c r="U84" s="297">
        <v>960555</v>
      </c>
      <c r="V84" s="297">
        <v>140000</v>
      </c>
      <c r="W84">
        <v>1210151</v>
      </c>
      <c r="Z84">
        <v>356690.2</v>
      </c>
      <c r="AA84">
        <v>60422.76</v>
      </c>
      <c r="AC84" s="242">
        <f t="shared" si="7"/>
        <v>237265.07</v>
      </c>
      <c r="AD84" s="249">
        <f t="shared" si="8"/>
        <v>0</v>
      </c>
      <c r="AE84" s="262">
        <f t="shared" si="9"/>
        <v>237265.07</v>
      </c>
      <c r="AF84" s="263">
        <f t="shared" si="10"/>
        <v>1788886.1800000002</v>
      </c>
      <c r="AG84" s="263">
        <f t="shared" si="11"/>
        <v>1627263.96</v>
      </c>
      <c r="AH84" s="244">
        <f t="shared" si="12"/>
        <v>161622.2200000002</v>
      </c>
    </row>
    <row r="85" spans="1:34" x14ac:dyDescent="0.25">
      <c r="A85" s="248" t="s">
        <v>283</v>
      </c>
      <c r="B85" s="248" t="s">
        <v>5</v>
      </c>
      <c r="C85" s="257">
        <v>5166</v>
      </c>
      <c r="D85" s="257" t="s">
        <v>666</v>
      </c>
      <c r="E85" t="s">
        <v>2575</v>
      </c>
      <c r="F85" s="297">
        <v>562734.79</v>
      </c>
      <c r="G85" s="297">
        <v>935</v>
      </c>
      <c r="H85" s="297">
        <v>22538.57</v>
      </c>
      <c r="I85">
        <v>138711.74</v>
      </c>
      <c r="J85">
        <v>72016.28</v>
      </c>
      <c r="M85" s="297">
        <v>0</v>
      </c>
      <c r="P85">
        <v>-129379.33</v>
      </c>
      <c r="Q85">
        <v>1096893.17</v>
      </c>
      <c r="R85" s="297">
        <v>1092410.99</v>
      </c>
      <c r="S85" s="297">
        <v>110020</v>
      </c>
      <c r="U85" s="297">
        <v>1240973</v>
      </c>
      <c r="W85">
        <v>1611380.25</v>
      </c>
      <c r="Z85">
        <v>574096.26</v>
      </c>
      <c r="AA85">
        <v>71249.94</v>
      </c>
      <c r="AC85" s="242">
        <f t="shared" si="7"/>
        <v>586208.36</v>
      </c>
      <c r="AD85" s="249">
        <f t="shared" si="8"/>
        <v>0</v>
      </c>
      <c r="AE85" s="262">
        <f t="shared" si="9"/>
        <v>586208.36</v>
      </c>
      <c r="AF85" s="263">
        <f t="shared" si="10"/>
        <v>2443403.9900000002</v>
      </c>
      <c r="AG85" s="263">
        <f t="shared" si="11"/>
        <v>2256726.4499999997</v>
      </c>
      <c r="AH85" s="244">
        <f t="shared" si="12"/>
        <v>186677.5400000005</v>
      </c>
    </row>
    <row r="86" spans="1:34" x14ac:dyDescent="0.25">
      <c r="A86" s="248" t="s">
        <v>283</v>
      </c>
      <c r="B86" s="248" t="s">
        <v>5</v>
      </c>
      <c r="C86" s="257">
        <v>3557</v>
      </c>
      <c r="D86" s="257" t="s">
        <v>667</v>
      </c>
      <c r="E86" t="s">
        <v>2576</v>
      </c>
      <c r="F86" s="297">
        <v>1107463.97</v>
      </c>
      <c r="G86" s="297">
        <v>3599</v>
      </c>
      <c r="H86" s="297">
        <v>54799.07</v>
      </c>
      <c r="I86">
        <v>202569.7</v>
      </c>
      <c r="J86">
        <v>137790.48000000001</v>
      </c>
      <c r="M86" s="297">
        <v>0</v>
      </c>
      <c r="P86">
        <v>-1690527.9</v>
      </c>
      <c r="Q86">
        <v>3207738.11</v>
      </c>
      <c r="R86" s="297">
        <v>771385.38</v>
      </c>
      <c r="S86" s="297">
        <v>186000</v>
      </c>
      <c r="T86" s="297">
        <v>1492.26</v>
      </c>
      <c r="U86" s="297">
        <v>992880</v>
      </c>
      <c r="W86">
        <v>1117258</v>
      </c>
      <c r="Z86">
        <v>559120.93999999994</v>
      </c>
      <c r="AA86">
        <v>77744.89</v>
      </c>
      <c r="AC86" s="242">
        <f t="shared" si="7"/>
        <v>1165862.04</v>
      </c>
      <c r="AD86" s="249">
        <f t="shared" si="8"/>
        <v>0</v>
      </c>
      <c r="AE86" s="262">
        <f t="shared" si="9"/>
        <v>1165862.04</v>
      </c>
      <c r="AF86" s="263">
        <f t="shared" si="10"/>
        <v>1951757.6400000001</v>
      </c>
      <c r="AG86" s="263">
        <f t="shared" si="11"/>
        <v>1754123.8299999998</v>
      </c>
      <c r="AH86" s="244">
        <f t="shared" si="12"/>
        <v>197633.81000000029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9"/>
  <sheetViews>
    <sheetView topLeftCell="N1" zoomScale="96" zoomScaleNormal="96" workbookViewId="0">
      <selection sqref="A1:AD1048576"/>
    </sheetView>
  </sheetViews>
  <sheetFormatPr defaultRowHeight="13.8" x14ac:dyDescent="0.25"/>
  <cols>
    <col min="1" max="1" width="59.09765625" bestFit="1" customWidth="1"/>
  </cols>
  <sheetData>
    <row r="1" spans="1:30" x14ac:dyDescent="0.25">
      <c r="A1" t="s">
        <v>2440</v>
      </c>
      <c r="B1" t="s">
        <v>2441</v>
      </c>
      <c r="C1" t="s">
        <v>2442</v>
      </c>
      <c r="D1" t="s">
        <v>2443</v>
      </c>
      <c r="E1" t="s">
        <v>2445</v>
      </c>
      <c r="F1" t="s">
        <v>2446</v>
      </c>
      <c r="G1" t="s">
        <v>2448</v>
      </c>
      <c r="H1" t="s">
        <v>2449</v>
      </c>
      <c r="I1" t="s">
        <v>2450</v>
      </c>
      <c r="J1" t="s">
        <v>2451</v>
      </c>
      <c r="K1" t="s">
        <v>2452</v>
      </c>
      <c r="L1" t="s">
        <v>2453</v>
      </c>
      <c r="M1" t="s">
        <v>2454</v>
      </c>
      <c r="N1" t="s">
        <v>2455</v>
      </c>
      <c r="O1" t="s">
        <v>2457</v>
      </c>
      <c r="P1" t="s">
        <v>2458</v>
      </c>
      <c r="Q1" t="s">
        <v>2459</v>
      </c>
      <c r="R1" t="s">
        <v>2802</v>
      </c>
      <c r="S1" t="s">
        <v>2460</v>
      </c>
      <c r="T1" t="s">
        <v>2461</v>
      </c>
      <c r="U1" t="s">
        <v>2462</v>
      </c>
      <c r="V1" t="s">
        <v>2463</v>
      </c>
      <c r="W1" t="s">
        <v>2464</v>
      </c>
      <c r="X1" t="s">
        <v>2465</v>
      </c>
      <c r="Y1" t="s">
        <v>2466</v>
      </c>
      <c r="Z1" t="s">
        <v>2583</v>
      </c>
      <c r="AA1" t="s">
        <v>2584</v>
      </c>
      <c r="AB1" t="s">
        <v>2585</v>
      </c>
      <c r="AC1" t="s">
        <v>2467</v>
      </c>
      <c r="AD1" t="s">
        <v>2586</v>
      </c>
    </row>
    <row r="2" spans="1:30" x14ac:dyDescent="0.25">
      <c r="A2" t="s">
        <v>2468</v>
      </c>
      <c r="B2" t="s">
        <v>2469</v>
      </c>
      <c r="C2" t="s">
        <v>2470</v>
      </c>
      <c r="D2" t="s">
        <v>2471</v>
      </c>
      <c r="E2" t="s">
        <v>2473</v>
      </c>
      <c r="F2" t="s">
        <v>2474</v>
      </c>
      <c r="G2" t="s">
        <v>2476</v>
      </c>
      <c r="H2" t="s">
        <v>2477</v>
      </c>
      <c r="I2" t="s">
        <v>2478</v>
      </c>
      <c r="J2" t="s">
        <v>2479</v>
      </c>
      <c r="K2" t="s">
        <v>2480</v>
      </c>
      <c r="L2" t="s">
        <v>2481</v>
      </c>
      <c r="M2" t="s">
        <v>2482</v>
      </c>
      <c r="N2" t="s">
        <v>2483</v>
      </c>
      <c r="O2" t="s">
        <v>2485</v>
      </c>
      <c r="P2" t="s">
        <v>2486</v>
      </c>
      <c r="Q2" t="s">
        <v>2487</v>
      </c>
      <c r="R2" t="s">
        <v>2803</v>
      </c>
      <c r="S2" t="s">
        <v>2488</v>
      </c>
      <c r="T2" t="s">
        <v>2489</v>
      </c>
      <c r="U2" t="s">
        <v>2490</v>
      </c>
      <c r="V2" t="s">
        <v>2491</v>
      </c>
      <c r="W2" t="s">
        <v>2492</v>
      </c>
      <c r="X2" t="s">
        <v>2493</v>
      </c>
      <c r="Y2" t="s">
        <v>2494</v>
      </c>
      <c r="Z2" t="s">
        <v>2588</v>
      </c>
      <c r="AA2" t="s">
        <v>2589</v>
      </c>
      <c r="AB2" t="s">
        <v>2590</v>
      </c>
      <c r="AC2" t="s">
        <v>2495</v>
      </c>
      <c r="AD2" t="s">
        <v>2591</v>
      </c>
    </row>
    <row r="3" spans="1:30" x14ac:dyDescent="0.25">
      <c r="A3" t="s">
        <v>2496</v>
      </c>
      <c r="B3">
        <v>167688439.00999999</v>
      </c>
      <c r="C3">
        <v>27228273.489999998</v>
      </c>
      <c r="D3">
        <v>44141520.770000003</v>
      </c>
      <c r="E3">
        <v>140377787.15000001</v>
      </c>
      <c r="F3">
        <v>93039422.359999999</v>
      </c>
      <c r="G3">
        <v>1627804.52</v>
      </c>
      <c r="H3">
        <v>12015.13</v>
      </c>
      <c r="I3">
        <v>3181549.2</v>
      </c>
      <c r="J3">
        <v>3051909.46</v>
      </c>
      <c r="K3">
        <v>9545991.4499999993</v>
      </c>
      <c r="L3">
        <v>-15044418.359999999</v>
      </c>
      <c r="M3">
        <v>-66187945.829999998</v>
      </c>
      <c r="N3">
        <v>504022754.88999999</v>
      </c>
      <c r="O3">
        <v>314625743.76999998</v>
      </c>
      <c r="P3">
        <v>23527161.66</v>
      </c>
      <c r="Q3">
        <v>210231.33</v>
      </c>
      <c r="R3">
        <v>2044986.07</v>
      </c>
      <c r="S3">
        <v>285654191.5</v>
      </c>
      <c r="T3">
        <v>42801975.799999997</v>
      </c>
      <c r="U3">
        <v>370541904.81999999</v>
      </c>
      <c r="V3">
        <v>1111810.58</v>
      </c>
      <c r="W3">
        <v>282173</v>
      </c>
      <c r="X3">
        <v>138609525.08000001</v>
      </c>
      <c r="Y3">
        <v>40733191.229999997</v>
      </c>
      <c r="Z3">
        <v>2780320</v>
      </c>
      <c r="AA3">
        <v>477546.2</v>
      </c>
      <c r="AB3">
        <v>208542.28</v>
      </c>
      <c r="AC3">
        <v>19700171.09</v>
      </c>
      <c r="AD3">
        <v>124954</v>
      </c>
    </row>
    <row r="10" spans="1:30" x14ac:dyDescent="0.25">
      <c r="A10" t="s">
        <v>2592</v>
      </c>
      <c r="B10">
        <v>993652.61</v>
      </c>
      <c r="C10">
        <v>23235.5</v>
      </c>
      <c r="D10">
        <v>916155.48</v>
      </c>
      <c r="E10">
        <v>89242</v>
      </c>
      <c r="F10">
        <v>1023051.58</v>
      </c>
      <c r="G10">
        <v>37372</v>
      </c>
      <c r="H10">
        <v>0</v>
      </c>
      <c r="J10">
        <v>566</v>
      </c>
      <c r="M10">
        <v>448185.69</v>
      </c>
      <c r="N10">
        <v>1691218.36</v>
      </c>
      <c r="O10">
        <v>1641009.31</v>
      </c>
      <c r="Q10">
        <v>1289.33</v>
      </c>
      <c r="S10">
        <v>2484571.5</v>
      </c>
      <c r="T10">
        <v>399740</v>
      </c>
      <c r="U10">
        <v>3020457.5</v>
      </c>
      <c r="V10">
        <v>52650</v>
      </c>
      <c r="X10">
        <v>641983.68999999994</v>
      </c>
      <c r="Y10">
        <v>276052.90000000002</v>
      </c>
      <c r="AC10">
        <v>29918</v>
      </c>
    </row>
    <row r="11" spans="1:30" x14ac:dyDescent="0.25">
      <c r="A11" t="s">
        <v>2593</v>
      </c>
      <c r="B11">
        <v>591197.55000000005</v>
      </c>
      <c r="C11">
        <v>4580.75</v>
      </c>
      <c r="D11">
        <v>544628.84</v>
      </c>
      <c r="E11">
        <v>373336.26</v>
      </c>
      <c r="F11">
        <v>1243381.8600000001</v>
      </c>
      <c r="J11">
        <v>0</v>
      </c>
      <c r="M11">
        <v>879634.97</v>
      </c>
      <c r="N11">
        <v>1534772.11</v>
      </c>
      <c r="O11">
        <v>1879349.33</v>
      </c>
      <c r="P11">
        <v>196400</v>
      </c>
      <c r="Q11">
        <v>819.72</v>
      </c>
      <c r="S11">
        <v>2676740.67</v>
      </c>
      <c r="T11">
        <v>362400</v>
      </c>
      <c r="U11">
        <v>3068445.67</v>
      </c>
      <c r="V11">
        <v>28070</v>
      </c>
      <c r="X11">
        <v>1115194.1399999999</v>
      </c>
      <c r="Y11">
        <v>79982.36</v>
      </c>
      <c r="AC11">
        <v>18970</v>
      </c>
    </row>
    <row r="12" spans="1:30" x14ac:dyDescent="0.25">
      <c r="A12" t="s">
        <v>2594</v>
      </c>
      <c r="B12">
        <v>1483404</v>
      </c>
      <c r="C12">
        <v>4800</v>
      </c>
      <c r="D12">
        <v>543086.06000000006</v>
      </c>
      <c r="E12">
        <v>60868.22</v>
      </c>
      <c r="F12">
        <v>2882800.7</v>
      </c>
      <c r="G12">
        <v>9526</v>
      </c>
      <c r="J12">
        <v>0</v>
      </c>
      <c r="M12">
        <v>4132639.12</v>
      </c>
      <c r="N12">
        <v>1097038.29</v>
      </c>
      <c r="O12">
        <v>818290.65</v>
      </c>
      <c r="Q12">
        <v>1789.07</v>
      </c>
      <c r="S12">
        <v>2007121</v>
      </c>
      <c r="T12">
        <v>141772</v>
      </c>
      <c r="U12">
        <v>2323303</v>
      </c>
      <c r="V12">
        <v>7020</v>
      </c>
      <c r="X12">
        <v>282141.18</v>
      </c>
      <c r="Y12">
        <v>664282.78</v>
      </c>
      <c r="AC12">
        <v>17272</v>
      </c>
    </row>
    <row r="13" spans="1:30" x14ac:dyDescent="0.25">
      <c r="A13" t="s">
        <v>2595</v>
      </c>
      <c r="B13">
        <v>501272.37</v>
      </c>
      <c r="C13">
        <v>1237.1199999999999</v>
      </c>
      <c r="D13">
        <v>197796.95</v>
      </c>
      <c r="E13">
        <v>1769044.61</v>
      </c>
      <c r="F13">
        <v>213454</v>
      </c>
      <c r="G13">
        <v>4434</v>
      </c>
      <c r="H13">
        <v>663</v>
      </c>
      <c r="J13">
        <v>0</v>
      </c>
      <c r="M13">
        <v>748932.78</v>
      </c>
      <c r="N13">
        <v>1718005.94</v>
      </c>
      <c r="O13">
        <v>1092034.81</v>
      </c>
      <c r="P13">
        <v>112200</v>
      </c>
      <c r="Q13">
        <v>456.98</v>
      </c>
      <c r="S13">
        <v>1669796</v>
      </c>
      <c r="T13">
        <v>125128</v>
      </c>
      <c r="U13">
        <v>2054038</v>
      </c>
      <c r="X13">
        <v>419533.11</v>
      </c>
      <c r="Y13">
        <v>208260.59</v>
      </c>
      <c r="AC13">
        <v>16337</v>
      </c>
    </row>
    <row r="14" spans="1:30" x14ac:dyDescent="0.25">
      <c r="A14" t="s">
        <v>2596</v>
      </c>
      <c r="B14">
        <v>615237.15</v>
      </c>
      <c r="C14">
        <v>11212.01</v>
      </c>
      <c r="D14">
        <v>762924.19</v>
      </c>
      <c r="E14">
        <v>6</v>
      </c>
      <c r="F14">
        <v>187704.6</v>
      </c>
      <c r="I14">
        <v>62009.2</v>
      </c>
      <c r="J14">
        <v>2808</v>
      </c>
      <c r="M14">
        <v>-1003058.05</v>
      </c>
      <c r="N14">
        <v>3950541.16</v>
      </c>
      <c r="O14">
        <v>2456607.2400000002</v>
      </c>
      <c r="P14">
        <v>407920</v>
      </c>
      <c r="Q14">
        <v>996.55</v>
      </c>
      <c r="S14">
        <v>2015864.5</v>
      </c>
      <c r="T14">
        <v>233971</v>
      </c>
      <c r="U14">
        <v>2307194.5</v>
      </c>
      <c r="X14">
        <v>1874641.62</v>
      </c>
      <c r="Y14">
        <v>1610967.59</v>
      </c>
      <c r="AC14">
        <v>29327.91</v>
      </c>
    </row>
    <row r="15" spans="1:30" x14ac:dyDescent="0.25">
      <c r="A15" t="s">
        <v>2597</v>
      </c>
      <c r="B15">
        <v>1113690.9099999999</v>
      </c>
      <c r="C15">
        <v>51643.75</v>
      </c>
      <c r="D15">
        <v>581626.36</v>
      </c>
      <c r="E15">
        <v>527514.15</v>
      </c>
      <c r="F15">
        <v>447860.64</v>
      </c>
      <c r="J15">
        <v>998.82</v>
      </c>
      <c r="M15">
        <v>-523333.52</v>
      </c>
      <c r="N15">
        <v>2643840</v>
      </c>
      <c r="O15">
        <v>2610531.12</v>
      </c>
      <c r="Q15">
        <v>1133.8900000000001</v>
      </c>
      <c r="S15">
        <v>1997489.63</v>
      </c>
      <c r="T15">
        <v>517995</v>
      </c>
      <c r="U15">
        <v>2647301.63</v>
      </c>
      <c r="W15">
        <v>1600</v>
      </c>
      <c r="X15">
        <v>974772.3</v>
      </c>
      <c r="Y15">
        <v>300915.13</v>
      </c>
      <c r="AC15">
        <v>41475</v>
      </c>
    </row>
    <row r="16" spans="1:30" x14ac:dyDescent="0.25">
      <c r="A16" t="s">
        <v>2598</v>
      </c>
      <c r="B16">
        <v>493168.01</v>
      </c>
      <c r="C16">
        <v>3725</v>
      </c>
      <c r="D16">
        <v>204739.53</v>
      </c>
      <c r="E16">
        <v>502315.75</v>
      </c>
      <c r="F16">
        <v>215.98</v>
      </c>
      <c r="J16">
        <v>0</v>
      </c>
      <c r="M16">
        <v>-1356354.53</v>
      </c>
      <c r="N16">
        <v>2287723.02</v>
      </c>
      <c r="O16">
        <v>1442811</v>
      </c>
      <c r="Q16">
        <v>652.38</v>
      </c>
      <c r="S16">
        <v>1046012.5</v>
      </c>
      <c r="T16">
        <v>278600</v>
      </c>
      <c r="U16">
        <v>1497912.5</v>
      </c>
      <c r="V16">
        <v>20530</v>
      </c>
      <c r="X16">
        <v>514124.52</v>
      </c>
      <c r="Y16">
        <v>77820.03</v>
      </c>
      <c r="AC16">
        <v>28048</v>
      </c>
    </row>
    <row r="17" spans="1:29" x14ac:dyDescent="0.25">
      <c r="A17" t="s">
        <v>2599</v>
      </c>
      <c r="B17">
        <v>867023.06</v>
      </c>
      <c r="C17">
        <v>29034.25</v>
      </c>
      <c r="D17">
        <v>402278.61</v>
      </c>
      <c r="E17">
        <v>661505.34</v>
      </c>
      <c r="F17">
        <v>1596123.98</v>
      </c>
      <c r="G17">
        <v>7000</v>
      </c>
      <c r="J17">
        <v>125</v>
      </c>
      <c r="M17">
        <v>2068567.9</v>
      </c>
      <c r="N17">
        <v>312292.87</v>
      </c>
      <c r="O17">
        <v>2821259.23</v>
      </c>
      <c r="Q17">
        <v>1054.92</v>
      </c>
      <c r="S17">
        <v>3075110.5</v>
      </c>
      <c r="T17">
        <v>288460</v>
      </c>
      <c r="U17">
        <v>3584929.63</v>
      </c>
      <c r="W17">
        <v>7020</v>
      </c>
      <c r="X17">
        <v>861584.04</v>
      </c>
      <c r="Y17">
        <v>196565.25</v>
      </c>
      <c r="AC17">
        <v>26570</v>
      </c>
    </row>
    <row r="18" spans="1:29" x14ac:dyDescent="0.25">
      <c r="A18" t="s">
        <v>2600</v>
      </c>
      <c r="B18">
        <v>1159222.43</v>
      </c>
      <c r="C18">
        <v>29400</v>
      </c>
      <c r="D18">
        <v>104596.32</v>
      </c>
      <c r="E18">
        <v>1036534.81</v>
      </c>
      <c r="F18">
        <v>427959.21</v>
      </c>
      <c r="J18">
        <v>1370.06</v>
      </c>
      <c r="M18">
        <v>2828666.22</v>
      </c>
      <c r="N18">
        <v>928313.81</v>
      </c>
      <c r="O18">
        <v>1579173.32</v>
      </c>
      <c r="P18">
        <v>10550</v>
      </c>
      <c r="Q18">
        <v>2359.2399999999998</v>
      </c>
      <c r="S18">
        <v>2658265.6</v>
      </c>
      <c r="T18">
        <v>292400</v>
      </c>
      <c r="U18">
        <v>3345178.6</v>
      </c>
      <c r="X18">
        <v>1039919.21</v>
      </c>
      <c r="Y18">
        <v>158562.26</v>
      </c>
      <c r="AC18">
        <v>31632</v>
      </c>
    </row>
    <row r="19" spans="1:29" x14ac:dyDescent="0.25">
      <c r="A19" t="s">
        <v>2601</v>
      </c>
      <c r="B19">
        <v>1610193.71</v>
      </c>
      <c r="C19">
        <v>93890</v>
      </c>
      <c r="D19">
        <v>781196.07</v>
      </c>
      <c r="E19">
        <v>255456.94</v>
      </c>
      <c r="F19">
        <v>287132.94</v>
      </c>
      <c r="G19">
        <v>5530</v>
      </c>
      <c r="J19">
        <v>11935</v>
      </c>
      <c r="K19">
        <v>217250</v>
      </c>
      <c r="M19">
        <v>1346474.75</v>
      </c>
      <c r="N19">
        <v>955989.15</v>
      </c>
      <c r="O19">
        <v>1812290.78</v>
      </c>
      <c r="P19">
        <v>246985</v>
      </c>
      <c r="Q19">
        <v>1988.25</v>
      </c>
      <c r="S19">
        <v>2564614.9</v>
      </c>
      <c r="T19">
        <v>292200</v>
      </c>
      <c r="U19">
        <v>3093879.9</v>
      </c>
      <c r="W19">
        <v>3510</v>
      </c>
      <c r="X19">
        <v>679411.24</v>
      </c>
      <c r="Y19">
        <v>249515.1</v>
      </c>
      <c r="AC19">
        <v>5000</v>
      </c>
    </row>
    <row r="20" spans="1:29" x14ac:dyDescent="0.25">
      <c r="A20" t="s">
        <v>2602</v>
      </c>
      <c r="B20">
        <v>615051.35</v>
      </c>
      <c r="C20">
        <v>31335.5</v>
      </c>
      <c r="D20">
        <v>376468.12</v>
      </c>
      <c r="E20">
        <v>632245.02</v>
      </c>
      <c r="F20">
        <v>185451.64</v>
      </c>
      <c r="G20">
        <v>3500</v>
      </c>
      <c r="J20">
        <v>0</v>
      </c>
      <c r="M20">
        <v>-105708.65</v>
      </c>
      <c r="N20">
        <v>1540469.93</v>
      </c>
      <c r="O20">
        <v>1413270.52</v>
      </c>
      <c r="P20">
        <v>242150</v>
      </c>
      <c r="Q20">
        <v>571.19000000000005</v>
      </c>
      <c r="S20">
        <v>1839870.8</v>
      </c>
      <c r="T20">
        <v>200600</v>
      </c>
      <c r="U20">
        <v>2192368.7999999998</v>
      </c>
      <c r="X20">
        <v>522634.46</v>
      </c>
      <c r="Y20">
        <v>140005.28</v>
      </c>
    </row>
    <row r="21" spans="1:29" x14ac:dyDescent="0.25">
      <c r="A21" t="s">
        <v>2603</v>
      </c>
      <c r="B21">
        <v>1311698.96</v>
      </c>
      <c r="C21">
        <v>6436</v>
      </c>
      <c r="D21">
        <v>404048.09</v>
      </c>
      <c r="E21">
        <v>1210887.08</v>
      </c>
      <c r="F21">
        <v>397814.15</v>
      </c>
      <c r="J21">
        <v>2243.98</v>
      </c>
      <c r="M21">
        <v>132231.01999999999</v>
      </c>
      <c r="N21">
        <v>2399548.4500000002</v>
      </c>
      <c r="O21">
        <v>3017857.28</v>
      </c>
      <c r="P21">
        <v>120000</v>
      </c>
      <c r="Q21">
        <v>2301.17</v>
      </c>
      <c r="S21">
        <v>4066502.47</v>
      </c>
      <c r="T21">
        <v>426230</v>
      </c>
      <c r="U21">
        <v>4854534.47</v>
      </c>
      <c r="V21">
        <v>63180</v>
      </c>
      <c r="X21">
        <v>1320572.23</v>
      </c>
      <c r="Y21">
        <v>76792.179999999993</v>
      </c>
      <c r="AC21">
        <v>39258</v>
      </c>
    </row>
    <row r="22" spans="1:29" x14ac:dyDescent="0.25">
      <c r="A22" t="s">
        <v>2604</v>
      </c>
      <c r="B22">
        <v>1318403</v>
      </c>
      <c r="C22">
        <v>65500</v>
      </c>
      <c r="D22">
        <v>390932.56</v>
      </c>
      <c r="E22">
        <v>190334.17</v>
      </c>
      <c r="F22">
        <v>1035750.75</v>
      </c>
      <c r="G22">
        <v>7066</v>
      </c>
      <c r="J22">
        <v>0</v>
      </c>
      <c r="M22">
        <v>-1350863.04</v>
      </c>
      <c r="N22">
        <v>3847094.62</v>
      </c>
      <c r="O22">
        <v>2463283.15</v>
      </c>
      <c r="P22">
        <v>581180</v>
      </c>
      <c r="Q22">
        <v>1037.4100000000001</v>
      </c>
      <c r="S22">
        <v>3465694.5</v>
      </c>
      <c r="T22">
        <v>320865</v>
      </c>
      <c r="U22">
        <v>4260412.5</v>
      </c>
      <c r="X22">
        <v>1251593.71</v>
      </c>
      <c r="Y22">
        <v>284873.48</v>
      </c>
      <c r="AC22">
        <v>25680</v>
      </c>
    </row>
    <row r="23" spans="1:29" x14ac:dyDescent="0.25">
      <c r="A23" t="s">
        <v>2605</v>
      </c>
      <c r="B23">
        <v>2058501.62</v>
      </c>
      <c r="C23">
        <v>47095</v>
      </c>
      <c r="D23">
        <v>1653439.82</v>
      </c>
      <c r="E23">
        <v>4</v>
      </c>
      <c r="F23">
        <v>472636.03</v>
      </c>
      <c r="G23">
        <v>7000</v>
      </c>
      <c r="J23">
        <v>0</v>
      </c>
      <c r="M23">
        <v>-327686.31</v>
      </c>
      <c r="N23">
        <v>2781867.7</v>
      </c>
      <c r="O23">
        <v>3251440.69</v>
      </c>
      <c r="P23">
        <v>306300</v>
      </c>
      <c r="Q23">
        <v>1667.55</v>
      </c>
      <c r="S23">
        <v>3968455.45</v>
      </c>
      <c r="T23">
        <v>674800</v>
      </c>
      <c r="U23">
        <v>4597226.45</v>
      </c>
      <c r="V23">
        <v>21060</v>
      </c>
      <c r="W23">
        <v>2000</v>
      </c>
      <c r="X23">
        <v>849618.08</v>
      </c>
      <c r="Y23">
        <v>202694.21</v>
      </c>
      <c r="AC23">
        <v>36655</v>
      </c>
    </row>
    <row r="24" spans="1:29" x14ac:dyDescent="0.25">
      <c r="A24" t="s">
        <v>2606</v>
      </c>
      <c r="B24">
        <v>875528.22</v>
      </c>
      <c r="C24">
        <v>9653.7000000000007</v>
      </c>
      <c r="D24">
        <v>438703.18</v>
      </c>
      <c r="E24">
        <v>362744.56</v>
      </c>
      <c r="F24">
        <v>300996.69</v>
      </c>
      <c r="G24">
        <v>0</v>
      </c>
      <c r="J24">
        <v>0</v>
      </c>
      <c r="M24">
        <v>-211842.09</v>
      </c>
      <c r="N24">
        <v>1887309.56</v>
      </c>
      <c r="O24">
        <v>1833708.52</v>
      </c>
      <c r="Q24">
        <v>1308.32</v>
      </c>
      <c r="S24">
        <v>3175978</v>
      </c>
      <c r="T24">
        <v>207000</v>
      </c>
      <c r="U24">
        <v>3383994</v>
      </c>
      <c r="X24">
        <v>826251.64</v>
      </c>
      <c r="Y24">
        <v>135829.57999999999</v>
      </c>
      <c r="AC24">
        <v>218509</v>
      </c>
    </row>
    <row r="25" spans="1:29" x14ac:dyDescent="0.25">
      <c r="A25" t="s">
        <v>2607</v>
      </c>
      <c r="B25">
        <v>934217.31</v>
      </c>
      <c r="C25">
        <v>27575.1</v>
      </c>
      <c r="D25">
        <v>340260.61</v>
      </c>
      <c r="E25">
        <v>845769.96</v>
      </c>
      <c r="F25">
        <v>154336.12</v>
      </c>
      <c r="J25">
        <v>0</v>
      </c>
      <c r="M25">
        <v>71983.820000000007</v>
      </c>
      <c r="N25">
        <v>2302867.0299999998</v>
      </c>
      <c r="O25">
        <v>1254570.51</v>
      </c>
      <c r="Q25">
        <v>1285.3</v>
      </c>
      <c r="S25">
        <v>1699516.97</v>
      </c>
      <c r="T25">
        <v>106600</v>
      </c>
      <c r="U25">
        <v>1932433.5</v>
      </c>
      <c r="V25">
        <v>21060</v>
      </c>
      <c r="X25">
        <v>579223.67000000004</v>
      </c>
      <c r="Y25">
        <v>181875.36</v>
      </c>
      <c r="AC25">
        <v>16600</v>
      </c>
    </row>
    <row r="26" spans="1:29" x14ac:dyDescent="0.25">
      <c r="A26" t="s">
        <v>2608</v>
      </c>
      <c r="B26">
        <v>628827.13</v>
      </c>
      <c r="C26">
        <v>14533.7</v>
      </c>
      <c r="D26">
        <v>228825.14</v>
      </c>
      <c r="E26">
        <v>182792</v>
      </c>
      <c r="F26">
        <v>441768.61</v>
      </c>
      <c r="J26">
        <v>0</v>
      </c>
      <c r="M26">
        <v>-594163.61</v>
      </c>
      <c r="N26">
        <v>1722667.58</v>
      </c>
      <c r="O26">
        <v>1164535.1000000001</v>
      </c>
      <c r="P26">
        <v>167395</v>
      </c>
      <c r="Q26">
        <v>621.74</v>
      </c>
      <c r="S26">
        <v>1726973.45</v>
      </c>
      <c r="T26">
        <v>384560</v>
      </c>
      <c r="U26">
        <v>2270718.4500000002</v>
      </c>
      <c r="X26">
        <v>540541.03</v>
      </c>
      <c r="Y26">
        <v>40989.33</v>
      </c>
      <c r="AC26">
        <v>21851</v>
      </c>
    </row>
    <row r="27" spans="1:29" x14ac:dyDescent="0.25">
      <c r="A27" t="s">
        <v>2609</v>
      </c>
      <c r="B27">
        <v>1596270.19</v>
      </c>
      <c r="C27">
        <v>19796.25</v>
      </c>
      <c r="D27">
        <v>374668.43</v>
      </c>
      <c r="E27">
        <v>141672.39000000001</v>
      </c>
      <c r="F27">
        <v>328704.28999999998</v>
      </c>
      <c r="I27">
        <v>19587</v>
      </c>
      <c r="J27">
        <v>0</v>
      </c>
      <c r="M27">
        <v>-670065.26</v>
      </c>
      <c r="N27">
        <v>2074532.05</v>
      </c>
      <c r="O27">
        <v>1521374.7</v>
      </c>
      <c r="P27">
        <v>388300</v>
      </c>
      <c r="Q27">
        <v>1209.3699999999999</v>
      </c>
      <c r="S27">
        <v>2651840.11</v>
      </c>
      <c r="T27">
        <v>170940</v>
      </c>
      <c r="U27">
        <v>2873974.85</v>
      </c>
      <c r="X27">
        <v>555850.18000000005</v>
      </c>
      <c r="Y27">
        <v>134969.60000000001</v>
      </c>
      <c r="AC27">
        <v>22866</v>
      </c>
    </row>
    <row r="28" spans="1:29" x14ac:dyDescent="0.25">
      <c r="A28" t="s">
        <v>2610</v>
      </c>
      <c r="B28">
        <v>540657.21</v>
      </c>
      <c r="C28">
        <v>45187.89</v>
      </c>
      <c r="D28">
        <v>25476.66</v>
      </c>
      <c r="E28">
        <v>449268.34</v>
      </c>
      <c r="F28">
        <v>83694.960000000006</v>
      </c>
      <c r="G28">
        <v>9150</v>
      </c>
      <c r="J28">
        <v>6300</v>
      </c>
      <c r="M28">
        <v>-206494.73</v>
      </c>
      <c r="N28">
        <v>900591.29</v>
      </c>
      <c r="O28">
        <v>1353821.39</v>
      </c>
      <c r="P28">
        <v>40000</v>
      </c>
      <c r="Q28">
        <v>504.73</v>
      </c>
      <c r="S28">
        <v>2482952.42</v>
      </c>
      <c r="T28">
        <v>349060</v>
      </c>
      <c r="U28">
        <v>2700505.42</v>
      </c>
      <c r="V28">
        <v>17550</v>
      </c>
      <c r="X28">
        <v>544476.69999999995</v>
      </c>
      <c r="Y28">
        <v>155797.65</v>
      </c>
      <c r="AC28">
        <v>21703</v>
      </c>
    </row>
    <row r="29" spans="1:29" x14ac:dyDescent="0.25">
      <c r="A29" t="s">
        <v>2611</v>
      </c>
      <c r="B29">
        <v>914450.45</v>
      </c>
      <c r="C29">
        <v>16127</v>
      </c>
      <c r="D29">
        <v>237415.55</v>
      </c>
      <c r="E29">
        <v>364996.73</v>
      </c>
      <c r="F29">
        <v>1357967.37</v>
      </c>
      <c r="G29">
        <v>6300</v>
      </c>
      <c r="J29">
        <v>0</v>
      </c>
      <c r="M29">
        <v>-981134.26</v>
      </c>
      <c r="N29">
        <v>2673935.1</v>
      </c>
      <c r="O29">
        <v>2017913.9</v>
      </c>
      <c r="P29">
        <v>224392</v>
      </c>
      <c r="Q29">
        <v>803.05</v>
      </c>
      <c r="S29">
        <v>1761731.5</v>
      </c>
      <c r="T29">
        <v>410460</v>
      </c>
      <c r="U29">
        <v>2164501.5</v>
      </c>
      <c r="W29">
        <v>31590</v>
      </c>
      <c r="X29">
        <v>687186.74</v>
      </c>
      <c r="Y29">
        <v>360215.22</v>
      </c>
      <c r="AC29">
        <v>24060</v>
      </c>
    </row>
    <row r="30" spans="1:29" x14ac:dyDescent="0.25">
      <c r="A30" t="s">
        <v>2612</v>
      </c>
      <c r="B30">
        <v>2076607.51</v>
      </c>
      <c r="C30">
        <v>7800</v>
      </c>
      <c r="D30">
        <v>255730.09</v>
      </c>
      <c r="E30">
        <v>442120.04</v>
      </c>
      <c r="F30">
        <v>808741.67</v>
      </c>
      <c r="G30">
        <v>0</v>
      </c>
      <c r="J30">
        <v>0</v>
      </c>
      <c r="M30">
        <v>1319902.47</v>
      </c>
      <c r="N30">
        <v>1942985.43</v>
      </c>
      <c r="O30">
        <v>1167493.03</v>
      </c>
      <c r="Q30">
        <v>2432.96</v>
      </c>
      <c r="S30">
        <v>1171076</v>
      </c>
      <c r="T30">
        <v>186171</v>
      </c>
      <c r="U30">
        <v>1332547</v>
      </c>
      <c r="V30">
        <v>2880</v>
      </c>
      <c r="W30">
        <v>7650</v>
      </c>
      <c r="X30">
        <v>731595.08</v>
      </c>
      <c r="Y30">
        <v>211121.16</v>
      </c>
      <c r="AC30">
        <v>22479</v>
      </c>
    </row>
    <row r="31" spans="1:29" x14ac:dyDescent="0.25">
      <c r="A31" t="s">
        <v>2613</v>
      </c>
      <c r="B31">
        <v>392068.87</v>
      </c>
      <c r="C31">
        <v>5007</v>
      </c>
      <c r="D31">
        <v>446224.4</v>
      </c>
      <c r="E31">
        <v>65559.960000000006</v>
      </c>
      <c r="F31">
        <v>210190.88</v>
      </c>
      <c r="I31">
        <v>11000</v>
      </c>
      <c r="J31">
        <v>0</v>
      </c>
      <c r="M31">
        <v>-1281555.05</v>
      </c>
      <c r="N31">
        <v>2306439.37</v>
      </c>
      <c r="O31">
        <v>1259840.04</v>
      </c>
      <c r="P31">
        <v>214000</v>
      </c>
      <c r="Q31">
        <v>927.71</v>
      </c>
      <c r="S31">
        <v>1768028.13</v>
      </c>
      <c r="T31">
        <v>155500</v>
      </c>
      <c r="U31">
        <v>1968177.13</v>
      </c>
      <c r="V31">
        <v>21060</v>
      </c>
      <c r="W31">
        <v>3406</v>
      </c>
      <c r="X31">
        <v>866886.35</v>
      </c>
      <c r="Y31">
        <v>28618.11</v>
      </c>
      <c r="AC31">
        <v>27730</v>
      </c>
    </row>
    <row r="32" spans="1:29" x14ac:dyDescent="0.25">
      <c r="A32" t="s">
        <v>2614</v>
      </c>
      <c r="B32">
        <v>1062226.75</v>
      </c>
      <c r="C32">
        <v>12151.87</v>
      </c>
      <c r="D32">
        <v>163231.42000000001</v>
      </c>
      <c r="E32">
        <v>253953.53</v>
      </c>
      <c r="F32">
        <v>302654.56</v>
      </c>
      <c r="J32">
        <v>0</v>
      </c>
      <c r="M32">
        <v>1832.45</v>
      </c>
      <c r="N32">
        <v>1600056.47</v>
      </c>
      <c r="O32">
        <v>1047749.77</v>
      </c>
      <c r="P32">
        <v>58594</v>
      </c>
      <c r="Q32">
        <v>1197.55</v>
      </c>
      <c r="S32">
        <v>1736283.67</v>
      </c>
      <c r="T32">
        <v>134431</v>
      </c>
      <c r="U32">
        <v>1974852.67</v>
      </c>
      <c r="W32">
        <v>7020</v>
      </c>
      <c r="X32">
        <v>691661.37</v>
      </c>
      <c r="Y32">
        <v>135821.01999999999</v>
      </c>
      <c r="AC32">
        <v>26496</v>
      </c>
    </row>
    <row r="33" spans="1:29" x14ac:dyDescent="0.25">
      <c r="A33" t="s">
        <v>2771</v>
      </c>
      <c r="B33">
        <v>917799.24</v>
      </c>
      <c r="C33">
        <v>44621.5</v>
      </c>
      <c r="D33">
        <v>403579.88</v>
      </c>
      <c r="E33">
        <v>3</v>
      </c>
      <c r="F33">
        <v>454584.18</v>
      </c>
      <c r="G33">
        <v>11500</v>
      </c>
      <c r="J33">
        <v>-5500</v>
      </c>
      <c r="M33">
        <v>-1626274.34</v>
      </c>
      <c r="N33">
        <v>2970314.75</v>
      </c>
      <c r="O33">
        <v>2077433.67</v>
      </c>
      <c r="P33">
        <v>299350</v>
      </c>
      <c r="Q33">
        <v>951.21</v>
      </c>
      <c r="S33">
        <v>2045916.01</v>
      </c>
      <c r="T33">
        <v>293550</v>
      </c>
      <c r="U33">
        <v>2566589.0099999998</v>
      </c>
      <c r="V33">
        <v>2460</v>
      </c>
      <c r="W33">
        <v>14762</v>
      </c>
      <c r="X33">
        <v>1075954.28</v>
      </c>
      <c r="Y33">
        <v>129652.58</v>
      </c>
      <c r="AC33">
        <v>29617</v>
      </c>
    </row>
    <row r="34" spans="1:29" x14ac:dyDescent="0.25">
      <c r="A34" t="s">
        <v>2772</v>
      </c>
      <c r="B34">
        <v>701766.32</v>
      </c>
      <c r="C34">
        <v>187026</v>
      </c>
      <c r="D34">
        <v>338691.53</v>
      </c>
      <c r="E34">
        <v>1065028.07</v>
      </c>
      <c r="F34">
        <v>615067.35</v>
      </c>
      <c r="J34">
        <v>0</v>
      </c>
      <c r="M34">
        <v>-461589.05</v>
      </c>
      <c r="N34">
        <v>3203233.17</v>
      </c>
      <c r="O34">
        <v>1422953.97</v>
      </c>
      <c r="P34">
        <v>320014</v>
      </c>
      <c r="Q34">
        <v>969.95</v>
      </c>
      <c r="S34">
        <v>1480761.5</v>
      </c>
      <c r="T34">
        <v>311287</v>
      </c>
      <c r="U34">
        <v>2249928.5</v>
      </c>
      <c r="V34">
        <v>28080</v>
      </c>
      <c r="X34">
        <v>939224.87</v>
      </c>
      <c r="Y34">
        <v>176537.37</v>
      </c>
      <c r="AC34">
        <v>54245</v>
      </c>
    </row>
    <row r="35" spans="1:29" x14ac:dyDescent="0.25">
      <c r="A35" t="s">
        <v>2773</v>
      </c>
      <c r="B35">
        <v>556503.32999999996</v>
      </c>
      <c r="C35">
        <v>9162.5</v>
      </c>
      <c r="D35">
        <v>252352.03</v>
      </c>
      <c r="E35">
        <v>20180.22</v>
      </c>
      <c r="F35">
        <v>42048.23</v>
      </c>
      <c r="H35">
        <v>99.4</v>
      </c>
      <c r="I35">
        <v>15346</v>
      </c>
      <c r="J35">
        <v>99.4</v>
      </c>
      <c r="M35">
        <v>-1497471.15</v>
      </c>
      <c r="N35">
        <v>2001291.5</v>
      </c>
      <c r="O35">
        <v>933510.53</v>
      </c>
      <c r="Q35">
        <v>575.61</v>
      </c>
      <c r="S35">
        <v>1642115</v>
      </c>
      <c r="T35">
        <v>99519</v>
      </c>
      <c r="U35">
        <v>1737872.4</v>
      </c>
      <c r="V35">
        <v>3510</v>
      </c>
      <c r="X35">
        <v>225904.68</v>
      </c>
      <c r="Y35">
        <v>32317.79</v>
      </c>
      <c r="AC35">
        <v>16007</v>
      </c>
    </row>
    <row r="36" spans="1:29" x14ac:dyDescent="0.25">
      <c r="A36" t="s">
        <v>2800</v>
      </c>
      <c r="B36">
        <v>612797.15</v>
      </c>
      <c r="C36">
        <v>66998.240000000005</v>
      </c>
      <c r="D36">
        <v>347061.92</v>
      </c>
      <c r="E36">
        <v>545442.80000000005</v>
      </c>
      <c r="F36">
        <v>235722.66</v>
      </c>
      <c r="G36">
        <v>7000</v>
      </c>
      <c r="J36">
        <v>192.71</v>
      </c>
      <c r="M36">
        <v>-1097843.95</v>
      </c>
      <c r="N36">
        <v>3800882.66</v>
      </c>
      <c r="O36">
        <v>1455891.97</v>
      </c>
      <c r="P36">
        <v>40000</v>
      </c>
      <c r="Q36">
        <v>723.59</v>
      </c>
      <c r="S36">
        <v>814391.5</v>
      </c>
      <c r="T36">
        <v>214420</v>
      </c>
      <c r="U36">
        <v>1051939.5</v>
      </c>
      <c r="V36">
        <v>5010</v>
      </c>
      <c r="X36">
        <v>742542.17</v>
      </c>
      <c r="Y36">
        <v>430959.41</v>
      </c>
      <c r="AC36">
        <v>22585</v>
      </c>
    </row>
    <row r="37" spans="1:29" x14ac:dyDescent="0.25">
      <c r="A37" t="s">
        <v>2615</v>
      </c>
      <c r="B37">
        <v>809673.97</v>
      </c>
      <c r="C37">
        <v>26553.75</v>
      </c>
      <c r="D37">
        <v>32213.77</v>
      </c>
      <c r="E37">
        <v>648411.73</v>
      </c>
      <c r="F37">
        <v>695555.9</v>
      </c>
      <c r="G37">
        <v>4100</v>
      </c>
      <c r="J37">
        <v>61.68</v>
      </c>
      <c r="K37">
        <v>336415</v>
      </c>
      <c r="M37">
        <v>43396.29</v>
      </c>
      <c r="N37">
        <v>2024806.3999999999</v>
      </c>
      <c r="O37">
        <v>1405025.89</v>
      </c>
      <c r="Q37">
        <v>1336.91</v>
      </c>
      <c r="S37">
        <v>1110060</v>
      </c>
      <c r="T37">
        <v>145192.70000000001</v>
      </c>
      <c r="U37">
        <v>1481766</v>
      </c>
      <c r="X37">
        <v>749629.8</v>
      </c>
      <c r="Y37">
        <v>218130.2</v>
      </c>
      <c r="AC37">
        <v>117980.75</v>
      </c>
    </row>
    <row r="38" spans="1:29" x14ac:dyDescent="0.25">
      <c r="A38" t="s">
        <v>2616</v>
      </c>
      <c r="B38">
        <v>1598287.08</v>
      </c>
      <c r="C38">
        <v>11947.32</v>
      </c>
      <c r="D38">
        <v>100922.09</v>
      </c>
      <c r="E38">
        <v>169667.59</v>
      </c>
      <c r="F38">
        <v>413829.74</v>
      </c>
      <c r="G38">
        <v>0</v>
      </c>
      <c r="I38">
        <v>12880</v>
      </c>
      <c r="J38">
        <v>1094.68</v>
      </c>
      <c r="M38">
        <v>-639967</v>
      </c>
      <c r="N38">
        <v>2381908.6800000002</v>
      </c>
      <c r="O38">
        <v>2020546.82</v>
      </c>
      <c r="P38">
        <v>75800</v>
      </c>
      <c r="Q38">
        <v>2099.23</v>
      </c>
      <c r="S38">
        <v>1309675.5</v>
      </c>
      <c r="T38">
        <v>273694.40999999997</v>
      </c>
      <c r="U38">
        <v>1877869.5</v>
      </c>
      <c r="X38">
        <v>971731.1</v>
      </c>
      <c r="Y38">
        <v>130841.4</v>
      </c>
      <c r="AC38">
        <v>37021.919999999998</v>
      </c>
    </row>
    <row r="39" spans="1:29" x14ac:dyDescent="0.25">
      <c r="A39" t="s">
        <v>2617</v>
      </c>
      <c r="B39">
        <v>632892.56999999995</v>
      </c>
      <c r="C39">
        <v>33100</v>
      </c>
      <c r="D39">
        <v>88505.46</v>
      </c>
      <c r="E39">
        <v>728136.15</v>
      </c>
      <c r="F39">
        <v>367393</v>
      </c>
      <c r="G39">
        <v>0</v>
      </c>
      <c r="J39">
        <v>790.06</v>
      </c>
      <c r="M39">
        <v>-866213.53</v>
      </c>
      <c r="N39">
        <v>2692203.68</v>
      </c>
      <c r="O39">
        <v>1896706.24</v>
      </c>
      <c r="P39">
        <v>273100</v>
      </c>
      <c r="Q39">
        <v>1384.75</v>
      </c>
      <c r="S39">
        <v>2236783.5</v>
      </c>
      <c r="T39">
        <v>141900</v>
      </c>
      <c r="U39">
        <v>2800240.5</v>
      </c>
      <c r="W39">
        <v>1190</v>
      </c>
      <c r="X39">
        <v>1057442.8600000001</v>
      </c>
      <c r="Y39">
        <v>143015.91</v>
      </c>
      <c r="AC39">
        <v>238811.85</v>
      </c>
    </row>
    <row r="40" spans="1:29" x14ac:dyDescent="0.25">
      <c r="A40" t="s">
        <v>2618</v>
      </c>
      <c r="B40">
        <v>839001.22</v>
      </c>
      <c r="C40">
        <v>24000.3</v>
      </c>
      <c r="D40">
        <v>215145.77</v>
      </c>
      <c r="E40">
        <v>83215.86</v>
      </c>
      <c r="F40">
        <v>623647.51</v>
      </c>
      <c r="G40">
        <v>6200</v>
      </c>
      <c r="J40">
        <v>1631.41</v>
      </c>
      <c r="K40">
        <v>409330</v>
      </c>
      <c r="M40">
        <v>485704.14</v>
      </c>
      <c r="N40">
        <v>288756.2</v>
      </c>
      <c r="O40">
        <v>2087241.3</v>
      </c>
      <c r="Q40">
        <v>975.48</v>
      </c>
      <c r="S40">
        <v>922478</v>
      </c>
      <c r="T40">
        <v>86394.65</v>
      </c>
      <c r="U40">
        <v>1607900</v>
      </c>
      <c r="V40">
        <v>640</v>
      </c>
      <c r="W40">
        <v>4000</v>
      </c>
      <c r="X40">
        <v>394290.06</v>
      </c>
      <c r="Y40">
        <v>169278.57</v>
      </c>
      <c r="AC40">
        <v>109874.05</v>
      </c>
    </row>
    <row r="41" spans="1:29" x14ac:dyDescent="0.25">
      <c r="A41" t="s">
        <v>2619</v>
      </c>
      <c r="B41">
        <v>1583808.53</v>
      </c>
      <c r="C41">
        <v>63874</v>
      </c>
      <c r="D41">
        <v>135993.15</v>
      </c>
      <c r="E41">
        <v>434598.46</v>
      </c>
      <c r="F41">
        <v>143230.51</v>
      </c>
      <c r="G41">
        <v>4000</v>
      </c>
      <c r="J41">
        <v>463.77</v>
      </c>
      <c r="K41">
        <v>108020</v>
      </c>
      <c r="M41">
        <v>-1564236.45</v>
      </c>
      <c r="N41">
        <v>3281518.85</v>
      </c>
      <c r="O41">
        <v>2511265.66</v>
      </c>
      <c r="Q41">
        <v>3674.94</v>
      </c>
      <c r="S41">
        <v>2049316.5</v>
      </c>
      <c r="T41">
        <v>704646.57</v>
      </c>
      <c r="U41">
        <v>3184664.5</v>
      </c>
      <c r="W41">
        <v>4932</v>
      </c>
      <c r="X41">
        <v>895711.52</v>
      </c>
      <c r="Y41">
        <v>101036.01</v>
      </c>
      <c r="AA41">
        <v>78031</v>
      </c>
      <c r="AC41">
        <v>47762</v>
      </c>
    </row>
    <row r="42" spans="1:29" x14ac:dyDescent="0.25">
      <c r="A42" t="s">
        <v>2620</v>
      </c>
      <c r="B42">
        <v>1168014.3600000001</v>
      </c>
      <c r="C42">
        <v>3235</v>
      </c>
      <c r="D42">
        <v>92909.62</v>
      </c>
      <c r="E42">
        <v>264378.67</v>
      </c>
      <c r="F42">
        <v>614025.82999999996</v>
      </c>
      <c r="G42">
        <v>8000</v>
      </c>
      <c r="J42">
        <v>1340</v>
      </c>
      <c r="K42">
        <v>279550</v>
      </c>
      <c r="M42">
        <v>-1280561.3799999999</v>
      </c>
      <c r="N42">
        <v>3750097.45</v>
      </c>
      <c r="O42">
        <v>1989356.25</v>
      </c>
      <c r="Q42">
        <v>1606.71</v>
      </c>
      <c r="S42">
        <v>1982326.5</v>
      </c>
      <c r="T42">
        <v>341529.98</v>
      </c>
      <c r="U42">
        <v>2542355.5</v>
      </c>
      <c r="V42">
        <v>2560</v>
      </c>
      <c r="X42">
        <v>1466139.87</v>
      </c>
      <c r="Y42">
        <v>250572.11</v>
      </c>
      <c r="AC42">
        <v>188585.85</v>
      </c>
    </row>
    <row r="43" spans="1:29" x14ac:dyDescent="0.25">
      <c r="A43" t="s">
        <v>2621</v>
      </c>
      <c r="B43">
        <v>502591.61</v>
      </c>
      <c r="C43">
        <v>4650.41</v>
      </c>
      <c r="D43">
        <v>81977.210000000006</v>
      </c>
      <c r="E43">
        <v>262744.32000000001</v>
      </c>
      <c r="F43">
        <v>634108.72</v>
      </c>
      <c r="G43">
        <v>14400</v>
      </c>
      <c r="J43">
        <v>1420</v>
      </c>
      <c r="K43">
        <v>355400</v>
      </c>
      <c r="M43">
        <v>-454706.51</v>
      </c>
      <c r="N43">
        <v>1851653.95</v>
      </c>
      <c r="O43">
        <v>1461139.72</v>
      </c>
      <c r="Q43">
        <v>718.1</v>
      </c>
      <c r="S43">
        <v>636016.5</v>
      </c>
      <c r="T43">
        <v>124763.72</v>
      </c>
      <c r="U43">
        <v>1194563.5</v>
      </c>
      <c r="X43">
        <v>697574.12</v>
      </c>
      <c r="Y43">
        <v>195168.92</v>
      </c>
      <c r="Z43">
        <v>13400</v>
      </c>
      <c r="AC43">
        <v>175059.17</v>
      </c>
    </row>
    <row r="44" spans="1:29" x14ac:dyDescent="0.25">
      <c r="A44" t="s">
        <v>2774</v>
      </c>
      <c r="B44">
        <v>330835.71000000002</v>
      </c>
      <c r="C44">
        <v>7197.93</v>
      </c>
      <c r="D44">
        <v>125352.32000000001</v>
      </c>
      <c r="E44">
        <v>74684.31</v>
      </c>
      <c r="F44">
        <v>429498.92</v>
      </c>
      <c r="G44">
        <v>56800</v>
      </c>
      <c r="J44">
        <v>4698.43</v>
      </c>
      <c r="K44">
        <v>239020</v>
      </c>
      <c r="M44">
        <v>-1066447.33</v>
      </c>
      <c r="N44">
        <v>1865771.67</v>
      </c>
      <c r="O44">
        <v>2026670.84</v>
      </c>
      <c r="Q44">
        <v>701.1</v>
      </c>
      <c r="S44">
        <v>1087941</v>
      </c>
      <c r="T44">
        <v>157879.93</v>
      </c>
      <c r="U44">
        <v>1697660</v>
      </c>
      <c r="W44">
        <v>3216</v>
      </c>
      <c r="X44">
        <v>1222746.77</v>
      </c>
      <c r="Y44">
        <v>178181.99</v>
      </c>
      <c r="AC44">
        <v>55671.69</v>
      </c>
    </row>
    <row r="45" spans="1:29" x14ac:dyDescent="0.25">
      <c r="A45" t="s">
        <v>2775</v>
      </c>
      <c r="B45">
        <v>633177.38</v>
      </c>
      <c r="C45">
        <v>0</v>
      </c>
      <c r="D45">
        <v>114429.07</v>
      </c>
      <c r="E45">
        <v>448026.87</v>
      </c>
      <c r="F45">
        <v>90531.77</v>
      </c>
      <c r="J45">
        <v>2498</v>
      </c>
      <c r="M45">
        <v>-11805.61</v>
      </c>
      <c r="N45">
        <v>1234901.48</v>
      </c>
      <c r="O45">
        <v>1005105.29</v>
      </c>
      <c r="P45">
        <v>53500</v>
      </c>
      <c r="Q45">
        <v>792.87</v>
      </c>
      <c r="S45">
        <v>1451044</v>
      </c>
      <c r="T45">
        <v>110357.79</v>
      </c>
      <c r="U45">
        <v>1880020</v>
      </c>
      <c r="X45">
        <v>302390.33</v>
      </c>
      <c r="Y45">
        <v>167540.82</v>
      </c>
      <c r="AC45">
        <v>19586</v>
      </c>
    </row>
    <row r="46" spans="1:29" x14ac:dyDescent="0.25">
      <c r="A46" t="s">
        <v>2793</v>
      </c>
      <c r="B46">
        <v>985839.63</v>
      </c>
      <c r="C46">
        <v>11200</v>
      </c>
      <c r="D46">
        <v>21775.75</v>
      </c>
      <c r="E46">
        <v>769744.37</v>
      </c>
      <c r="F46">
        <v>298571.34999999998</v>
      </c>
      <c r="G46">
        <v>3000</v>
      </c>
      <c r="J46">
        <v>-384</v>
      </c>
      <c r="K46">
        <v>597260</v>
      </c>
      <c r="M46">
        <v>-424636.11</v>
      </c>
      <c r="N46">
        <v>2300894.7000000002</v>
      </c>
      <c r="O46">
        <v>1170516.3799999999</v>
      </c>
      <c r="Q46">
        <v>1331.93</v>
      </c>
      <c r="S46">
        <v>1107812</v>
      </c>
      <c r="T46">
        <v>140253.23000000001</v>
      </c>
      <c r="U46">
        <v>1561007.5</v>
      </c>
      <c r="X46">
        <v>675394.27</v>
      </c>
      <c r="Y46">
        <v>195887.76</v>
      </c>
      <c r="AC46">
        <v>99368.5</v>
      </c>
    </row>
    <row r="47" spans="1:29" x14ac:dyDescent="0.25">
      <c r="A47" t="s">
        <v>2801</v>
      </c>
      <c r="B47">
        <v>1233116.43</v>
      </c>
      <c r="C47">
        <v>6613</v>
      </c>
      <c r="D47">
        <v>121063.48</v>
      </c>
      <c r="E47">
        <v>3639005.24</v>
      </c>
      <c r="F47">
        <v>299745.94</v>
      </c>
      <c r="G47">
        <v>-218767</v>
      </c>
      <c r="J47">
        <v>1196.1099999999999</v>
      </c>
      <c r="M47">
        <v>1332578.8799999999</v>
      </c>
      <c r="N47">
        <v>4006426</v>
      </c>
      <c r="O47">
        <v>1602645.89</v>
      </c>
      <c r="P47">
        <v>90420</v>
      </c>
      <c r="Q47">
        <v>1749.46</v>
      </c>
      <c r="S47">
        <v>1107387.5</v>
      </c>
      <c r="T47">
        <v>97500</v>
      </c>
      <c r="U47">
        <v>1641642.94</v>
      </c>
      <c r="X47">
        <v>509836.6</v>
      </c>
      <c r="Y47">
        <v>249814.6</v>
      </c>
      <c r="AC47">
        <v>79959.5</v>
      </c>
    </row>
    <row r="48" spans="1:29" x14ac:dyDescent="0.25">
      <c r="A48" t="s">
        <v>2622</v>
      </c>
      <c r="B48">
        <v>283999.5</v>
      </c>
      <c r="C48">
        <v>168796.11</v>
      </c>
      <c r="D48">
        <v>133384.31</v>
      </c>
      <c r="E48">
        <v>130223.53</v>
      </c>
      <c r="F48">
        <v>222200.75</v>
      </c>
      <c r="J48">
        <v>0</v>
      </c>
      <c r="M48">
        <v>-1058013.69</v>
      </c>
      <c r="N48">
        <v>1877057.75</v>
      </c>
      <c r="O48">
        <v>1082859.3799999999</v>
      </c>
      <c r="Q48">
        <v>279.41000000000003</v>
      </c>
      <c r="S48">
        <v>1401370.5</v>
      </c>
      <c r="T48">
        <v>130000</v>
      </c>
      <c r="U48">
        <v>1580022.5</v>
      </c>
      <c r="X48">
        <v>570916.43999999994</v>
      </c>
      <c r="Y48">
        <v>125244.21</v>
      </c>
    </row>
    <row r="49" spans="1:30" x14ac:dyDescent="0.25">
      <c r="A49" t="s">
        <v>2623</v>
      </c>
      <c r="B49">
        <v>526032.56999999995</v>
      </c>
      <c r="C49">
        <v>139236</v>
      </c>
      <c r="D49">
        <v>88132.72</v>
      </c>
      <c r="E49">
        <v>465732.6</v>
      </c>
      <c r="F49">
        <v>166106.94</v>
      </c>
      <c r="G49">
        <v>127800</v>
      </c>
      <c r="I49">
        <v>6500</v>
      </c>
      <c r="J49">
        <v>0</v>
      </c>
      <c r="M49">
        <v>-1800136.91</v>
      </c>
      <c r="N49">
        <v>2506199.65</v>
      </c>
      <c r="O49">
        <v>1439310.01</v>
      </c>
      <c r="P49">
        <v>15500</v>
      </c>
      <c r="Q49">
        <v>436.87</v>
      </c>
      <c r="S49">
        <v>2192759.2999999998</v>
      </c>
      <c r="T49">
        <v>17526</v>
      </c>
      <c r="U49">
        <v>2473498.2999999998</v>
      </c>
      <c r="X49">
        <v>419945.59</v>
      </c>
      <c r="Y49">
        <v>55884.98</v>
      </c>
      <c r="AC49">
        <v>2400</v>
      </c>
    </row>
    <row r="50" spans="1:30" x14ac:dyDescent="0.25">
      <c r="A50" t="s">
        <v>2624</v>
      </c>
      <c r="B50">
        <v>176863.66</v>
      </c>
      <c r="C50">
        <v>16844.810000000001</v>
      </c>
      <c r="D50">
        <v>29053.35</v>
      </c>
      <c r="E50">
        <v>3</v>
      </c>
      <c r="F50">
        <v>39514.65</v>
      </c>
      <c r="G50">
        <v>-2000</v>
      </c>
      <c r="J50">
        <v>0</v>
      </c>
      <c r="L50">
        <v>-238853.94</v>
      </c>
      <c r="M50">
        <v>-1563942.89</v>
      </c>
      <c r="N50">
        <v>1985151.03</v>
      </c>
      <c r="O50">
        <v>979778.31</v>
      </c>
      <c r="P50">
        <v>173754</v>
      </c>
      <c r="Q50">
        <v>121.67</v>
      </c>
      <c r="S50">
        <v>1175139</v>
      </c>
      <c r="U50">
        <v>1528021</v>
      </c>
      <c r="X50">
        <v>414282.16</v>
      </c>
      <c r="Y50">
        <v>48991.95</v>
      </c>
      <c r="AC50">
        <v>3901.6</v>
      </c>
      <c r="AD50">
        <v>48000</v>
      </c>
    </row>
    <row r="51" spans="1:30" x14ac:dyDescent="0.25">
      <c r="A51" t="s">
        <v>2625</v>
      </c>
      <c r="B51">
        <v>361751</v>
      </c>
      <c r="C51">
        <v>59150.27</v>
      </c>
      <c r="D51">
        <v>135439.13</v>
      </c>
      <c r="E51">
        <v>705797.88</v>
      </c>
      <c r="F51">
        <v>102776.6</v>
      </c>
      <c r="G51">
        <v>6600</v>
      </c>
      <c r="J51">
        <v>-398</v>
      </c>
      <c r="M51">
        <v>-482443.54</v>
      </c>
      <c r="N51">
        <v>1821817.03</v>
      </c>
      <c r="O51">
        <v>1081669.8999999999</v>
      </c>
      <c r="Q51">
        <v>305.93</v>
      </c>
      <c r="S51">
        <v>1553162.5</v>
      </c>
      <c r="T51">
        <v>232269</v>
      </c>
      <c r="U51">
        <v>1841636.5</v>
      </c>
      <c r="X51">
        <v>529927.01</v>
      </c>
      <c r="Y51">
        <v>182211.71</v>
      </c>
      <c r="AC51">
        <v>1534.72</v>
      </c>
    </row>
    <row r="52" spans="1:30" x14ac:dyDescent="0.25">
      <c r="A52" t="s">
        <v>2626</v>
      </c>
      <c r="B52">
        <v>820732.34</v>
      </c>
      <c r="C52">
        <v>250043.14</v>
      </c>
      <c r="D52">
        <v>261280.31</v>
      </c>
      <c r="E52">
        <v>467592.15</v>
      </c>
      <c r="F52">
        <v>408968.35</v>
      </c>
      <c r="G52">
        <v>6000</v>
      </c>
      <c r="J52">
        <v>-124</v>
      </c>
      <c r="K52">
        <v>118506</v>
      </c>
      <c r="M52">
        <v>436324.13</v>
      </c>
      <c r="N52">
        <v>1102265.42</v>
      </c>
      <c r="O52">
        <v>1490669.68</v>
      </c>
      <c r="Q52">
        <v>513.25</v>
      </c>
      <c r="S52">
        <v>2282055</v>
      </c>
      <c r="T52">
        <v>406810</v>
      </c>
      <c r="U52">
        <v>2635401</v>
      </c>
      <c r="V52">
        <v>11456.06</v>
      </c>
      <c r="X52">
        <v>481557.79</v>
      </c>
      <c r="Y52">
        <v>97452</v>
      </c>
      <c r="AC52">
        <v>52000.34</v>
      </c>
    </row>
    <row r="53" spans="1:30" x14ac:dyDescent="0.25">
      <c r="A53" t="s">
        <v>2627</v>
      </c>
      <c r="B53">
        <v>397144.64</v>
      </c>
      <c r="C53">
        <v>208674.5</v>
      </c>
      <c r="D53">
        <v>50982.94</v>
      </c>
      <c r="E53">
        <v>28216.27</v>
      </c>
      <c r="F53">
        <v>320347.03000000003</v>
      </c>
      <c r="G53">
        <v>2000</v>
      </c>
      <c r="J53">
        <v>0</v>
      </c>
      <c r="L53">
        <v>-10797.58</v>
      </c>
      <c r="M53">
        <v>-1206444.8899999999</v>
      </c>
      <c r="N53">
        <v>2172216.88</v>
      </c>
      <c r="O53">
        <v>1169399.55</v>
      </c>
      <c r="P53">
        <v>168026</v>
      </c>
      <c r="Q53">
        <v>386.24</v>
      </c>
      <c r="S53">
        <v>1386461.5</v>
      </c>
      <c r="T53">
        <v>184263</v>
      </c>
      <c r="U53">
        <v>2051029.5</v>
      </c>
      <c r="X53">
        <v>454201.9</v>
      </c>
      <c r="Y53">
        <v>71458.37</v>
      </c>
      <c r="AC53">
        <v>15035.55</v>
      </c>
    </row>
    <row r="54" spans="1:30" x14ac:dyDescent="0.25">
      <c r="A54" t="s">
        <v>2628</v>
      </c>
      <c r="B54">
        <v>389456.84</v>
      </c>
      <c r="C54">
        <v>99429.56</v>
      </c>
      <c r="D54">
        <v>100970.62</v>
      </c>
      <c r="E54">
        <v>1118907.68</v>
      </c>
      <c r="F54">
        <v>425693.88</v>
      </c>
      <c r="J54">
        <v>-1373</v>
      </c>
      <c r="M54">
        <v>31239.94</v>
      </c>
      <c r="N54">
        <v>1936400.69</v>
      </c>
      <c r="O54">
        <v>981594.72</v>
      </c>
      <c r="Q54">
        <v>380.14</v>
      </c>
      <c r="S54">
        <v>2047870</v>
      </c>
      <c r="U54">
        <v>2292185</v>
      </c>
      <c r="X54">
        <v>166569.28</v>
      </c>
      <c r="Y54">
        <v>112792.14</v>
      </c>
      <c r="AC54">
        <v>2387.4899999999998</v>
      </c>
    </row>
    <row r="55" spans="1:30" x14ac:dyDescent="0.25">
      <c r="A55" t="s">
        <v>2629</v>
      </c>
      <c r="B55">
        <v>1247369.6299999999</v>
      </c>
      <c r="C55">
        <v>716.6</v>
      </c>
      <c r="D55">
        <v>327274.39</v>
      </c>
      <c r="E55">
        <v>26849.279999999999</v>
      </c>
      <c r="F55">
        <v>305481.55</v>
      </c>
      <c r="J55">
        <v>555</v>
      </c>
      <c r="L55">
        <v>316447.92</v>
      </c>
      <c r="M55">
        <v>-757560.43</v>
      </c>
      <c r="N55">
        <v>1262941.0900000001</v>
      </c>
      <c r="O55">
        <v>2561628.06</v>
      </c>
      <c r="P55">
        <v>111550</v>
      </c>
      <c r="Q55">
        <v>643.86</v>
      </c>
      <c r="S55">
        <v>2795398.5</v>
      </c>
      <c r="U55">
        <v>3332987.5</v>
      </c>
      <c r="X55">
        <v>533526.4</v>
      </c>
      <c r="Y55">
        <v>71334.63</v>
      </c>
      <c r="Z55">
        <v>15000</v>
      </c>
      <c r="AC55">
        <v>54691.43</v>
      </c>
    </row>
    <row r="56" spans="1:30" x14ac:dyDescent="0.25">
      <c r="A56" t="s">
        <v>2776</v>
      </c>
      <c r="B56">
        <v>290439.06</v>
      </c>
      <c r="C56">
        <v>16990.349999999999</v>
      </c>
      <c r="D56">
        <v>90371.58</v>
      </c>
      <c r="E56">
        <v>385889.84</v>
      </c>
      <c r="F56">
        <v>525524.94999999995</v>
      </c>
      <c r="G56">
        <v>0</v>
      </c>
      <c r="J56">
        <v>0</v>
      </c>
      <c r="M56">
        <v>-744630.25</v>
      </c>
      <c r="N56">
        <v>2033596.36</v>
      </c>
      <c r="O56">
        <v>1598593.2</v>
      </c>
      <c r="P56">
        <v>42000</v>
      </c>
      <c r="Q56">
        <v>405.03</v>
      </c>
      <c r="S56">
        <v>284960</v>
      </c>
      <c r="T56">
        <v>2173749</v>
      </c>
      <c r="U56">
        <v>2610716</v>
      </c>
      <c r="V56">
        <v>2190</v>
      </c>
      <c r="X56">
        <v>895683.02</v>
      </c>
      <c r="Y56">
        <v>93923.91</v>
      </c>
      <c r="AC56">
        <v>11681.7</v>
      </c>
    </row>
    <row r="57" spans="1:30" x14ac:dyDescent="0.25">
      <c r="A57" t="s">
        <v>2777</v>
      </c>
      <c r="B57">
        <v>511661.99</v>
      </c>
      <c r="C57">
        <v>472139.99</v>
      </c>
      <c r="D57">
        <v>484144.15</v>
      </c>
      <c r="E57">
        <v>312037.31</v>
      </c>
      <c r="F57">
        <v>-113171.01</v>
      </c>
      <c r="G57">
        <v>28220</v>
      </c>
      <c r="J57">
        <v>52384</v>
      </c>
      <c r="K57">
        <v>320175</v>
      </c>
      <c r="L57">
        <v>367602.08</v>
      </c>
      <c r="M57">
        <v>-1400951.92</v>
      </c>
      <c r="N57">
        <v>2378594.3199999998</v>
      </c>
      <c r="O57">
        <v>1280108.99</v>
      </c>
      <c r="P57">
        <v>473000</v>
      </c>
      <c r="Q57">
        <v>477.69</v>
      </c>
      <c r="S57">
        <v>927601.5</v>
      </c>
      <c r="T57">
        <v>100000</v>
      </c>
      <c r="U57">
        <v>1280241.5</v>
      </c>
      <c r="V57">
        <v>3612</v>
      </c>
      <c r="X57">
        <v>1190595.6000000001</v>
      </c>
      <c r="Y57">
        <v>110916.54</v>
      </c>
    </row>
    <row r="58" spans="1:30" x14ac:dyDescent="0.25">
      <c r="A58" t="s">
        <v>2778</v>
      </c>
      <c r="B58">
        <v>333840.56</v>
      </c>
      <c r="C58">
        <v>82400.88</v>
      </c>
      <c r="D58">
        <v>166495.44</v>
      </c>
      <c r="E58">
        <v>1561656.96</v>
      </c>
      <c r="F58">
        <v>276795.5</v>
      </c>
      <c r="G58">
        <v>0</v>
      </c>
      <c r="J58">
        <v>0</v>
      </c>
      <c r="L58">
        <v>192107.87</v>
      </c>
      <c r="M58">
        <v>-218103.98</v>
      </c>
      <c r="N58">
        <v>2522084.4900000002</v>
      </c>
      <c r="O58">
        <v>1098020.3799999999</v>
      </c>
      <c r="P58">
        <v>148000</v>
      </c>
      <c r="Q58">
        <v>253.31</v>
      </c>
      <c r="S58">
        <v>1153888.5</v>
      </c>
      <c r="U58">
        <v>1418335.5</v>
      </c>
      <c r="V58">
        <v>620</v>
      </c>
      <c r="X58">
        <v>489033.34</v>
      </c>
      <c r="Y58">
        <v>211185</v>
      </c>
      <c r="AC58">
        <v>56806.89</v>
      </c>
    </row>
    <row r="59" spans="1:30" x14ac:dyDescent="0.25">
      <c r="A59" t="s">
        <v>2630</v>
      </c>
      <c r="B59">
        <v>2017635.55</v>
      </c>
      <c r="C59">
        <v>118498</v>
      </c>
      <c r="D59">
        <v>76970.320000000007</v>
      </c>
      <c r="E59">
        <v>362291.37</v>
      </c>
      <c r="F59">
        <v>455130.88</v>
      </c>
      <c r="G59">
        <v>0</v>
      </c>
      <c r="J59">
        <v>829.9</v>
      </c>
      <c r="M59">
        <v>359258.23</v>
      </c>
      <c r="N59">
        <v>2222830.41</v>
      </c>
      <c r="O59">
        <v>1957092.97</v>
      </c>
      <c r="Q59">
        <v>2620.67</v>
      </c>
      <c r="S59">
        <v>1304797.5</v>
      </c>
      <c r="T59">
        <v>12000</v>
      </c>
      <c r="U59">
        <v>1835481.5</v>
      </c>
      <c r="V59">
        <v>3000</v>
      </c>
      <c r="X59">
        <v>497295.16</v>
      </c>
      <c r="Y59">
        <v>227030.96</v>
      </c>
    </row>
    <row r="60" spans="1:30" x14ac:dyDescent="0.25">
      <c r="A60" t="s">
        <v>2631</v>
      </c>
      <c r="B60">
        <v>2934726.86</v>
      </c>
      <c r="C60">
        <v>321617.25</v>
      </c>
      <c r="D60">
        <v>189570.9</v>
      </c>
      <c r="E60">
        <v>2365080.2000000002</v>
      </c>
      <c r="F60">
        <v>1742588</v>
      </c>
      <c r="G60">
        <v>28300</v>
      </c>
      <c r="J60">
        <v>7490.06</v>
      </c>
      <c r="M60">
        <v>-567537.61</v>
      </c>
      <c r="N60">
        <v>7696912.6699999999</v>
      </c>
      <c r="O60">
        <v>3608608.34</v>
      </c>
      <c r="P60">
        <v>516760</v>
      </c>
      <c r="Q60">
        <v>4101.8</v>
      </c>
      <c r="S60">
        <v>2951581.4</v>
      </c>
      <c r="T60">
        <v>299600</v>
      </c>
      <c r="U60">
        <v>3586845.4</v>
      </c>
      <c r="X60">
        <v>2636874.98</v>
      </c>
      <c r="Y60">
        <v>140986.79999999999</v>
      </c>
      <c r="AC60">
        <v>7000</v>
      </c>
    </row>
    <row r="61" spans="1:30" x14ac:dyDescent="0.25">
      <c r="A61" t="s">
        <v>2632</v>
      </c>
      <c r="B61">
        <v>733627.64</v>
      </c>
      <c r="C61">
        <v>332265.98</v>
      </c>
      <c r="D61">
        <v>604979.41</v>
      </c>
      <c r="E61">
        <v>398146.6</v>
      </c>
      <c r="F61">
        <v>485750.41</v>
      </c>
      <c r="G61">
        <v>0</v>
      </c>
      <c r="J61">
        <v>5483.81</v>
      </c>
      <c r="M61">
        <v>-168493.13</v>
      </c>
      <c r="N61">
        <v>2278267.36</v>
      </c>
      <c r="O61">
        <v>1279245.48</v>
      </c>
      <c r="P61">
        <v>452810</v>
      </c>
      <c r="Q61">
        <v>914.16</v>
      </c>
      <c r="S61">
        <v>1342183.5</v>
      </c>
      <c r="T61">
        <v>10500</v>
      </c>
      <c r="U61">
        <v>1720566.5</v>
      </c>
      <c r="X61">
        <v>552831.46</v>
      </c>
      <c r="Y61">
        <v>126635.42</v>
      </c>
      <c r="AC61">
        <v>7000</v>
      </c>
    </row>
    <row r="62" spans="1:30" x14ac:dyDescent="0.25">
      <c r="A62" t="s">
        <v>2633</v>
      </c>
      <c r="B62">
        <v>800863.73</v>
      </c>
      <c r="C62">
        <v>47387.76</v>
      </c>
      <c r="D62">
        <v>75803.240000000005</v>
      </c>
      <c r="E62">
        <v>8603.15</v>
      </c>
      <c r="F62">
        <v>297189.11</v>
      </c>
      <c r="G62">
        <v>4500</v>
      </c>
      <c r="J62">
        <v>247</v>
      </c>
      <c r="L62">
        <v>245436.01</v>
      </c>
      <c r="N62">
        <v>817347.69</v>
      </c>
      <c r="O62">
        <v>953198.6</v>
      </c>
      <c r="P62">
        <v>343850</v>
      </c>
      <c r="Q62">
        <v>1125.3800000000001</v>
      </c>
      <c r="S62">
        <v>1419076</v>
      </c>
      <c r="T62">
        <v>184300</v>
      </c>
      <c r="U62">
        <v>1585149.72</v>
      </c>
      <c r="V62">
        <v>37320</v>
      </c>
      <c r="X62">
        <v>555616.82999999996</v>
      </c>
      <c r="Y62">
        <v>70957.509999999995</v>
      </c>
      <c r="AA62">
        <v>137229.67000000001</v>
      </c>
      <c r="AC62">
        <v>17050</v>
      </c>
    </row>
    <row r="63" spans="1:30" x14ac:dyDescent="0.25">
      <c r="A63" t="s">
        <v>2634</v>
      </c>
      <c r="B63">
        <v>1300903.58</v>
      </c>
      <c r="C63">
        <v>56798.25</v>
      </c>
      <c r="D63">
        <v>440978.97</v>
      </c>
      <c r="E63">
        <v>125684.98</v>
      </c>
      <c r="F63">
        <v>591411.79</v>
      </c>
      <c r="G63">
        <v>2022</v>
      </c>
      <c r="J63">
        <v>280.37</v>
      </c>
      <c r="M63">
        <v>1034050.21</v>
      </c>
      <c r="N63">
        <v>1211807.73</v>
      </c>
      <c r="O63">
        <v>1837487.14</v>
      </c>
      <c r="P63">
        <v>191771</v>
      </c>
      <c r="Q63">
        <v>1723.18</v>
      </c>
      <c r="S63">
        <v>1087553.5</v>
      </c>
      <c r="T63">
        <v>154900</v>
      </c>
      <c r="U63">
        <v>1545611.5</v>
      </c>
      <c r="X63">
        <v>977577.29</v>
      </c>
      <c r="Y63">
        <v>102284.53</v>
      </c>
    </row>
    <row r="64" spans="1:30" x14ac:dyDescent="0.25">
      <c r="A64" t="s">
        <v>2636</v>
      </c>
      <c r="B64">
        <v>946942.25</v>
      </c>
      <c r="C64">
        <v>163876.15</v>
      </c>
      <c r="D64">
        <v>351554.63</v>
      </c>
      <c r="E64">
        <v>349018.91</v>
      </c>
      <c r="F64">
        <v>335077.19</v>
      </c>
      <c r="G64">
        <v>3780</v>
      </c>
      <c r="J64">
        <v>380</v>
      </c>
      <c r="M64">
        <v>-719912.79</v>
      </c>
      <c r="N64">
        <v>2590732.39</v>
      </c>
      <c r="O64">
        <v>1772630.12</v>
      </c>
      <c r="P64">
        <v>217180</v>
      </c>
      <c r="Q64">
        <v>1312.97</v>
      </c>
      <c r="S64">
        <v>2561917.5</v>
      </c>
      <c r="T64">
        <v>40500</v>
      </c>
      <c r="U64">
        <v>2981393.5</v>
      </c>
      <c r="X64">
        <v>963007.26</v>
      </c>
      <c r="Y64">
        <v>38912.99</v>
      </c>
      <c r="AC64">
        <v>7000</v>
      </c>
    </row>
    <row r="65" spans="1:30" x14ac:dyDescent="0.25">
      <c r="A65" t="s">
        <v>2637</v>
      </c>
      <c r="B65">
        <v>2440786.89</v>
      </c>
      <c r="C65">
        <v>62471.16</v>
      </c>
      <c r="D65">
        <v>39167.51</v>
      </c>
      <c r="E65">
        <v>832218.65</v>
      </c>
      <c r="F65">
        <v>428057.87</v>
      </c>
      <c r="G65">
        <v>4080</v>
      </c>
      <c r="J65">
        <v>1766.55</v>
      </c>
      <c r="M65">
        <v>772067.79</v>
      </c>
      <c r="N65">
        <v>2642678.98</v>
      </c>
      <c r="O65">
        <v>2431131.4300000002</v>
      </c>
      <c r="Q65">
        <v>2687.31</v>
      </c>
      <c r="S65">
        <v>1446771.6</v>
      </c>
      <c r="T65">
        <v>100200</v>
      </c>
      <c r="U65">
        <v>1708386.6</v>
      </c>
      <c r="X65">
        <v>1061760.83</v>
      </c>
      <c r="Y65">
        <v>257406.74</v>
      </c>
      <c r="AA65">
        <v>57321.49</v>
      </c>
      <c r="AC65">
        <v>200000</v>
      </c>
    </row>
    <row r="66" spans="1:30" x14ac:dyDescent="0.25">
      <c r="A66" t="s">
        <v>2640</v>
      </c>
      <c r="B66">
        <v>684539.06</v>
      </c>
      <c r="C66">
        <v>34532.25</v>
      </c>
      <c r="D66">
        <v>107661.97</v>
      </c>
      <c r="E66">
        <v>646511</v>
      </c>
      <c r="F66">
        <v>543102.16</v>
      </c>
      <c r="G66">
        <v>4500</v>
      </c>
      <c r="J66">
        <v>409</v>
      </c>
      <c r="M66">
        <v>430042.58</v>
      </c>
      <c r="N66">
        <v>1743741.15</v>
      </c>
      <c r="O66">
        <v>1260239.3999999999</v>
      </c>
      <c r="Q66">
        <v>1162.1400000000001</v>
      </c>
      <c r="S66">
        <v>1442313</v>
      </c>
      <c r="T66">
        <v>13500</v>
      </c>
      <c r="U66">
        <v>1850806.65</v>
      </c>
      <c r="V66">
        <v>6000</v>
      </c>
      <c r="X66">
        <v>663771.85</v>
      </c>
      <c r="Y66">
        <v>87489</v>
      </c>
      <c r="AA66">
        <v>37586</v>
      </c>
      <c r="AC66">
        <v>7000</v>
      </c>
    </row>
    <row r="67" spans="1:30" x14ac:dyDescent="0.25">
      <c r="A67" t="s">
        <v>2641</v>
      </c>
      <c r="B67">
        <v>437278.5</v>
      </c>
      <c r="C67">
        <v>24795.34</v>
      </c>
      <c r="D67">
        <v>154233.39000000001</v>
      </c>
      <c r="E67">
        <v>809793.01</v>
      </c>
      <c r="F67">
        <v>773799.22</v>
      </c>
      <c r="G67">
        <v>19800</v>
      </c>
      <c r="J67">
        <v>9222.4599999999991</v>
      </c>
      <c r="M67">
        <v>-1195110.95</v>
      </c>
      <c r="N67">
        <v>3470807.24</v>
      </c>
      <c r="O67">
        <v>1282361.24</v>
      </c>
      <c r="Q67">
        <v>1168.99</v>
      </c>
      <c r="S67">
        <v>903870</v>
      </c>
      <c r="U67">
        <v>1266543</v>
      </c>
      <c r="X67">
        <v>744543.22</v>
      </c>
      <c r="Y67">
        <v>52389</v>
      </c>
      <c r="AC67">
        <v>7000</v>
      </c>
    </row>
    <row r="68" spans="1:30" x14ac:dyDescent="0.25">
      <c r="A68" t="s">
        <v>2642</v>
      </c>
      <c r="B68">
        <v>355342.53</v>
      </c>
      <c r="C68">
        <v>122664.92</v>
      </c>
      <c r="D68">
        <v>47316.959999999999</v>
      </c>
      <c r="E68">
        <v>145562.51999999999</v>
      </c>
      <c r="F68">
        <v>584258.1</v>
      </c>
      <c r="G68">
        <v>4500</v>
      </c>
      <c r="J68">
        <v>2741.84</v>
      </c>
      <c r="M68">
        <v>-126342.28</v>
      </c>
      <c r="N68">
        <v>1201384.94</v>
      </c>
      <c r="O68">
        <v>1095094.3899999999</v>
      </c>
      <c r="P68">
        <v>260180</v>
      </c>
      <c r="Q68">
        <v>438.16</v>
      </c>
      <c r="S68">
        <v>1091070</v>
      </c>
      <c r="T68">
        <v>213500</v>
      </c>
      <c r="U68">
        <v>1432356</v>
      </c>
      <c r="X68">
        <v>805028.66</v>
      </c>
      <c r="Y68">
        <v>48194.1</v>
      </c>
      <c r="AC68">
        <v>7000</v>
      </c>
    </row>
    <row r="69" spans="1:30" x14ac:dyDescent="0.25">
      <c r="A69" t="s">
        <v>2644</v>
      </c>
      <c r="B69">
        <v>411683.71</v>
      </c>
      <c r="C69">
        <v>155635.03</v>
      </c>
      <c r="D69">
        <v>192659.08</v>
      </c>
      <c r="E69">
        <v>334021.56</v>
      </c>
      <c r="F69">
        <v>385932.61</v>
      </c>
      <c r="G69">
        <v>7800</v>
      </c>
      <c r="J69">
        <v>291.07</v>
      </c>
      <c r="M69">
        <v>317774.59999999998</v>
      </c>
      <c r="N69">
        <v>934454.85</v>
      </c>
      <c r="O69">
        <v>1014666.17</v>
      </c>
      <c r="P69">
        <v>210156</v>
      </c>
      <c r="Q69">
        <v>555.41999999999996</v>
      </c>
      <c r="S69">
        <v>1978140</v>
      </c>
      <c r="T69">
        <v>179600</v>
      </c>
      <c r="U69">
        <v>2247830</v>
      </c>
      <c r="X69">
        <v>684471.57</v>
      </c>
      <c r="Y69">
        <v>9481.0499999999993</v>
      </c>
      <c r="AC69">
        <v>7123.5</v>
      </c>
    </row>
    <row r="70" spans="1:30" x14ac:dyDescent="0.25">
      <c r="A70" t="s">
        <v>2645</v>
      </c>
      <c r="B70">
        <v>710040.61</v>
      </c>
      <c r="C70">
        <v>32011.26</v>
      </c>
      <c r="D70">
        <v>102678.32</v>
      </c>
      <c r="E70">
        <v>118508.59</v>
      </c>
      <c r="F70">
        <v>196909.5</v>
      </c>
      <c r="J70">
        <v>196.96</v>
      </c>
      <c r="M70">
        <v>-739998.45</v>
      </c>
      <c r="N70">
        <v>1881601.57</v>
      </c>
      <c r="O70">
        <v>962360.42</v>
      </c>
      <c r="P70">
        <v>114000</v>
      </c>
      <c r="Q70">
        <v>861.48</v>
      </c>
      <c r="S70">
        <v>1222452</v>
      </c>
      <c r="T70">
        <v>125500</v>
      </c>
      <c r="U70">
        <v>1448705</v>
      </c>
      <c r="X70">
        <v>426840.87</v>
      </c>
      <c r="Y70">
        <v>147679.82999999999</v>
      </c>
      <c r="AC70">
        <v>7000</v>
      </c>
    </row>
    <row r="71" spans="1:30" x14ac:dyDescent="0.25">
      <c r="A71" t="s">
        <v>2646</v>
      </c>
      <c r="B71">
        <v>696391.86</v>
      </c>
      <c r="C71">
        <v>101035.75</v>
      </c>
      <c r="D71">
        <v>30097.03</v>
      </c>
      <c r="E71">
        <v>243048.92</v>
      </c>
      <c r="F71">
        <v>681484.01</v>
      </c>
      <c r="G71">
        <v>6210</v>
      </c>
      <c r="J71">
        <v>235.52</v>
      </c>
      <c r="M71">
        <v>-900628.38</v>
      </c>
      <c r="N71">
        <v>2618687.59</v>
      </c>
      <c r="O71">
        <v>888044.38</v>
      </c>
      <c r="Q71">
        <v>855.49</v>
      </c>
      <c r="S71">
        <v>777645</v>
      </c>
      <c r="T71">
        <v>49200</v>
      </c>
      <c r="U71">
        <v>953680</v>
      </c>
      <c r="V71">
        <v>3000</v>
      </c>
      <c r="X71">
        <v>287003.37</v>
      </c>
      <c r="Y71">
        <v>196572.46</v>
      </c>
    </row>
    <row r="72" spans="1:30" x14ac:dyDescent="0.25">
      <c r="A72" t="s">
        <v>2647</v>
      </c>
      <c r="B72">
        <v>397361.76</v>
      </c>
      <c r="C72">
        <v>489669.94</v>
      </c>
      <c r="D72">
        <v>64822.44</v>
      </c>
      <c r="E72">
        <v>19693.64</v>
      </c>
      <c r="F72">
        <v>664044.42000000004</v>
      </c>
      <c r="G72">
        <v>4900</v>
      </c>
      <c r="J72">
        <v>145.62</v>
      </c>
      <c r="M72">
        <v>-531088.15</v>
      </c>
      <c r="N72">
        <v>2255161.35</v>
      </c>
      <c r="O72">
        <v>890944.65</v>
      </c>
      <c r="P72">
        <v>321120</v>
      </c>
      <c r="Q72">
        <v>616.05999999999995</v>
      </c>
      <c r="S72">
        <v>1088766.5</v>
      </c>
      <c r="T72">
        <v>115800</v>
      </c>
      <c r="U72">
        <v>1226763.5</v>
      </c>
      <c r="X72">
        <v>865434.08</v>
      </c>
      <c r="Y72">
        <v>208927.23</v>
      </c>
      <c r="AC72">
        <v>7000</v>
      </c>
    </row>
    <row r="73" spans="1:30" x14ac:dyDescent="0.25">
      <c r="A73" t="s">
        <v>2648</v>
      </c>
      <c r="B73">
        <v>366903.1</v>
      </c>
      <c r="C73">
        <v>1005894.97</v>
      </c>
      <c r="D73">
        <v>51531.44</v>
      </c>
      <c r="E73">
        <v>479993.54</v>
      </c>
      <c r="F73">
        <v>297652.84999999998</v>
      </c>
      <c r="G73">
        <v>4600</v>
      </c>
      <c r="J73">
        <v>3734.84</v>
      </c>
      <c r="M73">
        <v>-389558.16</v>
      </c>
      <c r="N73">
        <v>2065017.96</v>
      </c>
      <c r="O73">
        <v>1706440.03</v>
      </c>
      <c r="P73">
        <v>282800</v>
      </c>
      <c r="Q73">
        <v>594.52</v>
      </c>
      <c r="S73">
        <v>732375</v>
      </c>
      <c r="U73">
        <v>1189493</v>
      </c>
      <c r="X73">
        <v>660127.65</v>
      </c>
      <c r="Y73">
        <v>50085.33</v>
      </c>
      <c r="AC73">
        <v>7000</v>
      </c>
    </row>
    <row r="74" spans="1:30" x14ac:dyDescent="0.25">
      <c r="A74" t="s">
        <v>2649</v>
      </c>
      <c r="B74">
        <v>889241.31</v>
      </c>
      <c r="C74">
        <v>137357.15</v>
      </c>
      <c r="D74">
        <v>339945.29</v>
      </c>
      <c r="E74">
        <v>330290.95</v>
      </c>
      <c r="F74">
        <v>329675.40000000002</v>
      </c>
      <c r="G74">
        <v>3000</v>
      </c>
      <c r="J74">
        <v>1984</v>
      </c>
      <c r="M74">
        <v>-366556.1</v>
      </c>
      <c r="N74">
        <v>2127187.88</v>
      </c>
      <c r="O74">
        <v>1704205.04</v>
      </c>
      <c r="P74">
        <v>87200</v>
      </c>
      <c r="Q74">
        <v>1387.78</v>
      </c>
      <c r="S74">
        <v>984204</v>
      </c>
      <c r="T74">
        <v>79000</v>
      </c>
      <c r="U74">
        <v>1548722</v>
      </c>
      <c r="V74">
        <v>11458</v>
      </c>
      <c r="X74">
        <v>563941.01</v>
      </c>
      <c r="Y74">
        <v>72544.86</v>
      </c>
      <c r="AC74">
        <v>7000</v>
      </c>
    </row>
    <row r="75" spans="1:30" x14ac:dyDescent="0.25">
      <c r="A75" t="s">
        <v>2794</v>
      </c>
      <c r="B75">
        <v>1129066.6399999999</v>
      </c>
      <c r="C75">
        <v>421696.5</v>
      </c>
      <c r="D75">
        <v>105630.95</v>
      </c>
      <c r="E75">
        <v>529240.9</v>
      </c>
      <c r="F75">
        <v>558593.16</v>
      </c>
      <c r="G75">
        <v>4058</v>
      </c>
      <c r="J75">
        <v>2980.31</v>
      </c>
      <c r="M75">
        <v>-954807.39</v>
      </c>
      <c r="N75">
        <v>3692657.78</v>
      </c>
      <c r="O75">
        <v>976063.64</v>
      </c>
      <c r="P75">
        <v>450530</v>
      </c>
      <c r="Q75">
        <v>1254.55</v>
      </c>
      <c r="S75">
        <v>1574653.5</v>
      </c>
      <c r="T75">
        <v>117200</v>
      </c>
      <c r="U75">
        <v>1847957.5</v>
      </c>
      <c r="X75">
        <v>671408.42</v>
      </c>
      <c r="Y75">
        <v>294271.57</v>
      </c>
    </row>
    <row r="76" spans="1:30" x14ac:dyDescent="0.25">
      <c r="A76" t="s">
        <v>2650</v>
      </c>
      <c r="B76">
        <v>350578.83</v>
      </c>
      <c r="C76">
        <v>107585</v>
      </c>
      <c r="D76">
        <v>55266.65</v>
      </c>
      <c r="E76">
        <v>2108581.92</v>
      </c>
      <c r="F76">
        <v>487062.92</v>
      </c>
      <c r="G76">
        <v>0</v>
      </c>
      <c r="J76">
        <v>9490</v>
      </c>
      <c r="M76">
        <v>638295.48</v>
      </c>
      <c r="N76">
        <v>2241713.0099999998</v>
      </c>
      <c r="O76">
        <v>2490820.94</v>
      </c>
      <c r="P76">
        <v>210000</v>
      </c>
      <c r="Q76">
        <v>841.93</v>
      </c>
      <c r="T76">
        <v>734404</v>
      </c>
      <c r="U76">
        <v>1325177</v>
      </c>
      <c r="V76">
        <v>1240</v>
      </c>
      <c r="X76">
        <v>1264835.17</v>
      </c>
      <c r="Y76">
        <v>187066.83</v>
      </c>
      <c r="Z76">
        <v>500</v>
      </c>
      <c r="AC76">
        <v>99660</v>
      </c>
    </row>
    <row r="77" spans="1:30" x14ac:dyDescent="0.25">
      <c r="A77" t="s">
        <v>2651</v>
      </c>
      <c r="B77">
        <v>890822.83</v>
      </c>
      <c r="C77">
        <v>180090.5</v>
      </c>
      <c r="D77">
        <v>76652.7</v>
      </c>
      <c r="E77">
        <v>544671.30000000005</v>
      </c>
      <c r="F77">
        <v>295810.40999999997</v>
      </c>
      <c r="G77">
        <v>0</v>
      </c>
      <c r="I77">
        <v>0</v>
      </c>
      <c r="J77">
        <v>32912.47</v>
      </c>
      <c r="K77">
        <v>444</v>
      </c>
      <c r="M77">
        <v>-682607.68</v>
      </c>
      <c r="N77">
        <v>1881918.88</v>
      </c>
      <c r="O77">
        <v>2501728.14</v>
      </c>
      <c r="Q77">
        <v>1057.8499999999999</v>
      </c>
      <c r="S77">
        <v>1339425.5</v>
      </c>
      <c r="T77">
        <v>432400</v>
      </c>
      <c r="U77">
        <v>1663036.5</v>
      </c>
      <c r="V77">
        <v>9890</v>
      </c>
      <c r="X77">
        <v>928034.81</v>
      </c>
      <c r="Y77">
        <v>99261.71</v>
      </c>
      <c r="Z77">
        <v>214200</v>
      </c>
      <c r="AC77">
        <v>123700</v>
      </c>
    </row>
    <row r="78" spans="1:30" x14ac:dyDescent="0.25">
      <c r="A78" t="s">
        <v>2652</v>
      </c>
      <c r="B78">
        <v>550502.02</v>
      </c>
      <c r="C78">
        <v>64622.25</v>
      </c>
      <c r="D78">
        <v>418595.58</v>
      </c>
      <c r="E78">
        <v>385714.8</v>
      </c>
      <c r="F78">
        <v>1145374.1000000001</v>
      </c>
      <c r="G78">
        <v>15340.04</v>
      </c>
      <c r="I78">
        <v>847985</v>
      </c>
      <c r="J78">
        <v>55913.27</v>
      </c>
      <c r="K78">
        <v>5000</v>
      </c>
      <c r="M78">
        <v>-453550.69</v>
      </c>
      <c r="N78">
        <v>1941230.36</v>
      </c>
      <c r="O78">
        <v>1941159.87</v>
      </c>
      <c r="Q78">
        <v>516.83000000000004</v>
      </c>
      <c r="S78">
        <v>848688</v>
      </c>
      <c r="T78">
        <v>84000</v>
      </c>
      <c r="U78">
        <v>1452881</v>
      </c>
      <c r="V78">
        <v>2080</v>
      </c>
      <c r="X78">
        <v>689975.17</v>
      </c>
      <c r="Y78">
        <v>141447.06</v>
      </c>
      <c r="AC78">
        <v>83705</v>
      </c>
    </row>
    <row r="79" spans="1:30" x14ac:dyDescent="0.25">
      <c r="A79" t="s">
        <v>2653</v>
      </c>
      <c r="B79">
        <v>-83352.34</v>
      </c>
      <c r="C79">
        <v>112542</v>
      </c>
      <c r="D79">
        <v>169307.43</v>
      </c>
      <c r="E79">
        <v>178122.32</v>
      </c>
      <c r="F79">
        <v>493619.36</v>
      </c>
      <c r="G79">
        <v>38400</v>
      </c>
      <c r="I79">
        <v>270000</v>
      </c>
      <c r="J79">
        <v>3558.92</v>
      </c>
      <c r="K79">
        <v>5000</v>
      </c>
      <c r="M79">
        <v>-1201310.21</v>
      </c>
      <c r="N79">
        <v>1940061.77</v>
      </c>
      <c r="O79">
        <v>2319794.54</v>
      </c>
      <c r="P79">
        <v>127000</v>
      </c>
      <c r="Q79">
        <v>1062.3599999999999</v>
      </c>
      <c r="S79">
        <v>865546.5</v>
      </c>
      <c r="T79">
        <v>142400</v>
      </c>
      <c r="U79">
        <v>1638979.5</v>
      </c>
      <c r="V79">
        <v>10460</v>
      </c>
      <c r="X79">
        <v>1718392.36</v>
      </c>
      <c r="Y79">
        <v>47307.96</v>
      </c>
      <c r="AD79">
        <v>1754</v>
      </c>
    </row>
    <row r="80" spans="1:30" x14ac:dyDescent="0.25">
      <c r="A80" t="s">
        <v>2654</v>
      </c>
      <c r="B80">
        <v>275294.01</v>
      </c>
      <c r="C80">
        <v>85864</v>
      </c>
      <c r="D80">
        <v>45783.040000000001</v>
      </c>
      <c r="E80">
        <v>327004</v>
      </c>
      <c r="F80">
        <v>366804.41</v>
      </c>
      <c r="G80">
        <v>0</v>
      </c>
      <c r="J80">
        <v>911</v>
      </c>
      <c r="M80">
        <v>-1305797.92</v>
      </c>
      <c r="N80">
        <v>2076384.94</v>
      </c>
      <c r="O80">
        <v>1453823.64</v>
      </c>
      <c r="P80">
        <v>123510</v>
      </c>
      <c r="Q80">
        <v>692.68</v>
      </c>
      <c r="S80">
        <v>783184.5</v>
      </c>
      <c r="T80">
        <v>15750</v>
      </c>
      <c r="U80">
        <v>1102745.5</v>
      </c>
      <c r="V80">
        <v>1440</v>
      </c>
      <c r="X80">
        <v>677962.18</v>
      </c>
      <c r="Y80">
        <v>65000</v>
      </c>
      <c r="AC80">
        <v>8400</v>
      </c>
    </row>
    <row r="81" spans="1:29" x14ac:dyDescent="0.25">
      <c r="A81" t="s">
        <v>2655</v>
      </c>
      <c r="B81">
        <v>357143.6</v>
      </c>
      <c r="C81">
        <v>0</v>
      </c>
      <c r="D81">
        <v>259668.61</v>
      </c>
      <c r="E81">
        <v>-263214.55</v>
      </c>
      <c r="F81">
        <v>-46983.67</v>
      </c>
      <c r="G81">
        <v>166270</v>
      </c>
      <c r="I81">
        <v>70000</v>
      </c>
      <c r="J81">
        <v>1652</v>
      </c>
      <c r="K81">
        <v>10000</v>
      </c>
      <c r="M81">
        <v>-1996079.47</v>
      </c>
      <c r="N81">
        <v>1879892.65</v>
      </c>
      <c r="O81">
        <v>1905993.45</v>
      </c>
      <c r="Q81">
        <v>649.80999999999995</v>
      </c>
      <c r="S81">
        <v>747194.5</v>
      </c>
      <c r="U81">
        <v>1028327.5</v>
      </c>
      <c r="X81">
        <v>956805.88</v>
      </c>
      <c r="Y81">
        <v>185039.82</v>
      </c>
    </row>
    <row r="82" spans="1:29" x14ac:dyDescent="0.25">
      <c r="A82" t="s">
        <v>2656</v>
      </c>
      <c r="B82">
        <v>143064.95999999999</v>
      </c>
      <c r="C82">
        <v>32753.55</v>
      </c>
      <c r="D82">
        <v>80024.210000000006</v>
      </c>
      <c r="E82">
        <v>110930.48</v>
      </c>
      <c r="F82">
        <v>416347.32</v>
      </c>
      <c r="G82">
        <v>-1800</v>
      </c>
      <c r="I82">
        <v>196645</v>
      </c>
      <c r="J82">
        <v>7381.21</v>
      </c>
      <c r="K82">
        <v>74000</v>
      </c>
      <c r="M82">
        <v>-1497565.63</v>
      </c>
      <c r="N82">
        <v>1840507.51</v>
      </c>
      <c r="O82">
        <v>1458614.9</v>
      </c>
      <c r="Q82">
        <v>788.89</v>
      </c>
      <c r="S82">
        <v>1218220</v>
      </c>
      <c r="T82">
        <v>486278</v>
      </c>
      <c r="U82">
        <v>1779682</v>
      </c>
      <c r="V82">
        <v>11240</v>
      </c>
      <c r="X82">
        <v>856099.78</v>
      </c>
      <c r="Y82">
        <v>75970.53</v>
      </c>
    </row>
    <row r="83" spans="1:29" x14ac:dyDescent="0.25">
      <c r="A83" t="s">
        <v>2657</v>
      </c>
      <c r="B83">
        <v>100756.12</v>
      </c>
      <c r="C83">
        <v>145656</v>
      </c>
      <c r="D83">
        <v>31595.15</v>
      </c>
      <c r="E83">
        <v>2534121.81</v>
      </c>
      <c r="F83">
        <v>235024.25</v>
      </c>
      <c r="J83">
        <v>804</v>
      </c>
      <c r="M83">
        <v>639563.52000000002</v>
      </c>
      <c r="N83">
        <v>2241713.0099999998</v>
      </c>
      <c r="O83">
        <v>1534791.04</v>
      </c>
      <c r="Q83">
        <v>4944.57</v>
      </c>
      <c r="S83">
        <v>72355</v>
      </c>
      <c r="T83">
        <v>784705.32</v>
      </c>
      <c r="U83">
        <v>1122218.6000000001</v>
      </c>
      <c r="W83">
        <v>600</v>
      </c>
      <c r="X83">
        <v>332677.17</v>
      </c>
      <c r="Y83">
        <v>382776.61</v>
      </c>
    </row>
    <row r="84" spans="1:29" x14ac:dyDescent="0.25">
      <c r="A84" t="s">
        <v>2779</v>
      </c>
      <c r="B84">
        <v>271185.59999999998</v>
      </c>
      <c r="C84">
        <v>44792.06</v>
      </c>
      <c r="D84">
        <v>38674.54</v>
      </c>
      <c r="E84">
        <v>89517.22</v>
      </c>
      <c r="F84">
        <v>-45266</v>
      </c>
      <c r="G84">
        <v>-49900</v>
      </c>
      <c r="I84">
        <v>42500</v>
      </c>
      <c r="J84">
        <v>31269</v>
      </c>
      <c r="K84">
        <v>15000</v>
      </c>
      <c r="M84">
        <v>-2955638.86</v>
      </c>
      <c r="N84">
        <v>3200752.69</v>
      </c>
      <c r="O84">
        <v>1115363.77</v>
      </c>
      <c r="P84">
        <v>73530</v>
      </c>
      <c r="Q84">
        <v>957.99</v>
      </c>
      <c r="S84">
        <v>635695.5</v>
      </c>
      <c r="T84">
        <v>90000</v>
      </c>
      <c r="U84">
        <v>847253.5</v>
      </c>
      <c r="W84">
        <v>2080</v>
      </c>
      <c r="X84">
        <v>525153.1</v>
      </c>
      <c r="Y84">
        <v>199040.07</v>
      </c>
    </row>
    <row r="85" spans="1:29" x14ac:dyDescent="0.25">
      <c r="A85" t="s">
        <v>2658</v>
      </c>
      <c r="B85">
        <v>786006.26</v>
      </c>
      <c r="C85">
        <v>48305.8</v>
      </c>
      <c r="D85">
        <v>53665.4</v>
      </c>
      <c r="E85">
        <v>-120040.92</v>
      </c>
      <c r="F85">
        <v>512689.82</v>
      </c>
      <c r="G85">
        <v>2300</v>
      </c>
      <c r="J85">
        <v>397.9</v>
      </c>
      <c r="K85">
        <v>122482</v>
      </c>
      <c r="M85">
        <v>640661.23</v>
      </c>
      <c r="N85">
        <v>1037408.38</v>
      </c>
      <c r="O85">
        <v>813863.43</v>
      </c>
      <c r="P85">
        <v>66970</v>
      </c>
      <c r="Q85">
        <v>1231.19</v>
      </c>
      <c r="S85">
        <v>1199489.7</v>
      </c>
      <c r="T85">
        <v>10850</v>
      </c>
      <c r="U85">
        <v>1459057.7</v>
      </c>
      <c r="V85">
        <v>3500</v>
      </c>
      <c r="X85">
        <v>528455.93999999994</v>
      </c>
      <c r="Y85">
        <v>266023.08</v>
      </c>
      <c r="AC85">
        <v>60796.25</v>
      </c>
    </row>
    <row r="86" spans="1:29" x14ac:dyDescent="0.25">
      <c r="A86" t="s">
        <v>2659</v>
      </c>
      <c r="B86">
        <v>3221438.79</v>
      </c>
      <c r="C86">
        <v>16063.75</v>
      </c>
      <c r="D86">
        <v>45226.93</v>
      </c>
      <c r="E86">
        <v>1260919.08</v>
      </c>
      <c r="F86">
        <v>1074377.02</v>
      </c>
      <c r="G86">
        <v>3000</v>
      </c>
      <c r="J86">
        <v>568656.78</v>
      </c>
      <c r="M86">
        <v>1734747.02</v>
      </c>
      <c r="N86">
        <v>3848145.72</v>
      </c>
      <c r="O86">
        <v>2183119.04</v>
      </c>
      <c r="P86">
        <v>376715</v>
      </c>
      <c r="Q86">
        <v>3778.56</v>
      </c>
      <c r="S86">
        <v>2159567.2799999998</v>
      </c>
      <c r="T86">
        <v>106354</v>
      </c>
      <c r="U86">
        <v>2877772.28</v>
      </c>
      <c r="V86">
        <v>14706</v>
      </c>
      <c r="X86">
        <v>1378165.02</v>
      </c>
      <c r="Y86">
        <v>407735.03</v>
      </c>
      <c r="AC86">
        <v>202464.5</v>
      </c>
    </row>
    <row r="87" spans="1:29" x14ac:dyDescent="0.25">
      <c r="A87" t="s">
        <v>2660</v>
      </c>
      <c r="B87">
        <v>1877107.88</v>
      </c>
      <c r="C87">
        <v>52121</v>
      </c>
      <c r="D87">
        <v>63786.76</v>
      </c>
      <c r="E87">
        <v>1254965.1299999999</v>
      </c>
      <c r="F87">
        <v>453488.49</v>
      </c>
      <c r="G87">
        <v>8700</v>
      </c>
      <c r="I87">
        <v>146200</v>
      </c>
      <c r="J87">
        <v>6554.11</v>
      </c>
      <c r="K87">
        <v>318307.34999999998</v>
      </c>
      <c r="M87">
        <v>1312606.6100000001</v>
      </c>
      <c r="N87">
        <v>2477300.52</v>
      </c>
      <c r="O87">
        <v>1535342.63</v>
      </c>
      <c r="Q87">
        <v>2220.2199999999998</v>
      </c>
      <c r="S87">
        <v>1947067</v>
      </c>
      <c r="T87">
        <v>97500</v>
      </c>
      <c r="U87">
        <v>2573584</v>
      </c>
      <c r="V87">
        <v>3000</v>
      </c>
      <c r="X87">
        <v>806613.56</v>
      </c>
      <c r="Y87">
        <v>246263.46</v>
      </c>
      <c r="AC87">
        <v>92176.5</v>
      </c>
    </row>
    <row r="88" spans="1:29" x14ac:dyDescent="0.25">
      <c r="A88" t="s">
        <v>2661</v>
      </c>
      <c r="B88">
        <v>1700232.54</v>
      </c>
      <c r="C88">
        <v>155529.28</v>
      </c>
      <c r="D88">
        <v>87731.38</v>
      </c>
      <c r="E88">
        <v>774228.14</v>
      </c>
      <c r="F88">
        <v>1064890.24</v>
      </c>
      <c r="G88">
        <v>4700</v>
      </c>
      <c r="J88">
        <v>7275</v>
      </c>
      <c r="K88">
        <v>227343.8</v>
      </c>
      <c r="L88">
        <v>736.99</v>
      </c>
      <c r="M88">
        <v>1841571.34</v>
      </c>
      <c r="N88">
        <v>1537645.9</v>
      </c>
      <c r="O88">
        <v>2209127.9700000002</v>
      </c>
      <c r="P88">
        <v>356450</v>
      </c>
      <c r="Q88">
        <v>2611.44</v>
      </c>
      <c r="S88">
        <v>1368924.9</v>
      </c>
      <c r="T88">
        <v>29500</v>
      </c>
      <c r="U88">
        <v>1784902.9</v>
      </c>
      <c r="V88">
        <v>13588</v>
      </c>
      <c r="W88">
        <v>19560</v>
      </c>
      <c r="X88">
        <v>1259870.69</v>
      </c>
      <c r="Y88">
        <v>231648.04</v>
      </c>
      <c r="AC88">
        <v>81649.16</v>
      </c>
    </row>
    <row r="89" spans="1:29" x14ac:dyDescent="0.25">
      <c r="A89" t="s">
        <v>2662</v>
      </c>
      <c r="B89">
        <v>1549824.7</v>
      </c>
      <c r="C89">
        <v>64951</v>
      </c>
      <c r="D89">
        <v>92440.639999999999</v>
      </c>
      <c r="E89">
        <v>762785.27</v>
      </c>
      <c r="F89">
        <v>1063233</v>
      </c>
      <c r="G89">
        <v>6000</v>
      </c>
      <c r="J89">
        <v>194421.73</v>
      </c>
      <c r="K89">
        <v>111983</v>
      </c>
      <c r="M89">
        <v>904301.5</v>
      </c>
      <c r="N89">
        <v>1677376.63</v>
      </c>
      <c r="O89">
        <v>1962133.8</v>
      </c>
      <c r="Q89">
        <v>1722.73</v>
      </c>
      <c r="S89">
        <v>1042864.7</v>
      </c>
      <c r="T89">
        <v>24690.75</v>
      </c>
      <c r="U89">
        <v>1439930.45</v>
      </c>
      <c r="W89">
        <v>8106</v>
      </c>
      <c r="X89">
        <v>469666.31</v>
      </c>
      <c r="Y89">
        <v>159202.47</v>
      </c>
      <c r="AC89">
        <v>29855</v>
      </c>
    </row>
    <row r="90" spans="1:29" x14ac:dyDescent="0.25">
      <c r="A90" t="s">
        <v>2663</v>
      </c>
      <c r="B90">
        <v>2312808.92</v>
      </c>
      <c r="C90">
        <v>253775.35</v>
      </c>
      <c r="D90">
        <v>171126.14</v>
      </c>
      <c r="E90">
        <v>565850.82999999996</v>
      </c>
      <c r="F90">
        <v>515961.48</v>
      </c>
      <c r="G90">
        <v>1000</v>
      </c>
      <c r="J90">
        <v>277226</v>
      </c>
      <c r="M90">
        <v>1836898.9</v>
      </c>
      <c r="N90">
        <v>1937621.24</v>
      </c>
      <c r="O90">
        <v>2298397.67</v>
      </c>
      <c r="P90">
        <v>196812</v>
      </c>
      <c r="Q90">
        <v>2959.83</v>
      </c>
      <c r="S90">
        <v>1637527</v>
      </c>
      <c r="T90">
        <v>36134</v>
      </c>
      <c r="U90">
        <v>2310946</v>
      </c>
      <c r="V90">
        <v>6716</v>
      </c>
      <c r="X90">
        <v>1216959.73</v>
      </c>
      <c r="Y90">
        <v>151082.94</v>
      </c>
      <c r="AC90">
        <v>223849.25</v>
      </c>
    </row>
    <row r="91" spans="1:29" x14ac:dyDescent="0.25">
      <c r="A91" t="s">
        <v>2664</v>
      </c>
      <c r="B91">
        <v>953059.22</v>
      </c>
      <c r="C91">
        <v>32035.5</v>
      </c>
      <c r="D91">
        <v>72932.12</v>
      </c>
      <c r="E91">
        <v>525811.75</v>
      </c>
      <c r="F91">
        <v>261805.98</v>
      </c>
      <c r="G91">
        <v>2000</v>
      </c>
      <c r="J91">
        <v>167949.24</v>
      </c>
      <c r="K91">
        <v>7365</v>
      </c>
      <c r="L91">
        <v>-267452.31</v>
      </c>
      <c r="M91">
        <v>-2110575.13</v>
      </c>
      <c r="N91">
        <v>4355323.6100000003</v>
      </c>
      <c r="O91">
        <v>961247.94</v>
      </c>
      <c r="Q91">
        <v>1572.37</v>
      </c>
      <c r="S91">
        <v>1440910.9</v>
      </c>
      <c r="T91">
        <v>3000</v>
      </c>
      <c r="U91">
        <v>1632589.9</v>
      </c>
      <c r="X91">
        <v>608348.96</v>
      </c>
      <c r="Y91">
        <v>100109.19</v>
      </c>
      <c r="AC91">
        <v>76978.25</v>
      </c>
    </row>
    <row r="92" spans="1:29" x14ac:dyDescent="0.25">
      <c r="A92" t="s">
        <v>2665</v>
      </c>
      <c r="B92">
        <v>1854294.04</v>
      </c>
      <c r="C92">
        <v>35232.300000000003</v>
      </c>
      <c r="D92">
        <v>69809.91</v>
      </c>
      <c r="E92">
        <v>667028.64</v>
      </c>
      <c r="F92">
        <v>847334.01</v>
      </c>
      <c r="G92">
        <v>2000</v>
      </c>
      <c r="J92">
        <v>270182.99</v>
      </c>
      <c r="M92">
        <v>805409.04</v>
      </c>
      <c r="N92">
        <v>2312272.9300000002</v>
      </c>
      <c r="O92">
        <v>1584557.42</v>
      </c>
      <c r="P92">
        <v>22500</v>
      </c>
      <c r="Q92">
        <v>2199.65</v>
      </c>
      <c r="S92">
        <v>2788083</v>
      </c>
      <c r="T92">
        <v>41521.75</v>
      </c>
      <c r="U92">
        <v>3088551.75</v>
      </c>
      <c r="V92">
        <v>16996</v>
      </c>
      <c r="X92">
        <v>492892.04</v>
      </c>
      <c r="Y92">
        <v>241609.37</v>
      </c>
      <c r="AC92">
        <v>113360.5</v>
      </c>
    </row>
    <row r="93" spans="1:29" x14ac:dyDescent="0.25">
      <c r="A93" t="s">
        <v>2666</v>
      </c>
      <c r="B93">
        <v>674982.7</v>
      </c>
      <c r="C93">
        <v>58261.5</v>
      </c>
      <c r="D93">
        <v>56660.51</v>
      </c>
      <c r="E93">
        <v>758349.51</v>
      </c>
      <c r="F93">
        <v>1056571.92</v>
      </c>
      <c r="G93">
        <v>5000</v>
      </c>
      <c r="J93">
        <v>293161.73</v>
      </c>
      <c r="M93">
        <v>539905.56000000006</v>
      </c>
      <c r="N93">
        <v>1586779.38</v>
      </c>
      <c r="O93">
        <v>1899198.88</v>
      </c>
      <c r="Q93">
        <v>924.09</v>
      </c>
      <c r="S93">
        <v>1854604.5</v>
      </c>
      <c r="T93">
        <v>65093.3</v>
      </c>
      <c r="U93">
        <v>2292186.7999999998</v>
      </c>
      <c r="V93">
        <v>6000</v>
      </c>
      <c r="X93">
        <v>625567.5</v>
      </c>
      <c r="Y93">
        <v>198799.11</v>
      </c>
      <c r="AC93">
        <v>100475.25</v>
      </c>
    </row>
    <row r="94" spans="1:29" x14ac:dyDescent="0.25">
      <c r="A94" t="s">
        <v>2667</v>
      </c>
      <c r="B94">
        <v>894500.57</v>
      </c>
      <c r="C94">
        <v>37451.800000000003</v>
      </c>
      <c r="D94">
        <v>40875.61</v>
      </c>
      <c r="E94">
        <v>1190166.77</v>
      </c>
      <c r="F94">
        <v>149066.37</v>
      </c>
      <c r="G94">
        <v>1700</v>
      </c>
      <c r="I94">
        <v>79524</v>
      </c>
      <c r="J94">
        <v>27.85</v>
      </c>
      <c r="K94">
        <v>41718</v>
      </c>
      <c r="M94">
        <v>-1593114.53</v>
      </c>
      <c r="N94">
        <v>4249528.84</v>
      </c>
      <c r="O94">
        <v>1543305.03</v>
      </c>
      <c r="Q94">
        <v>1264.4100000000001</v>
      </c>
      <c r="S94">
        <v>1717797.8</v>
      </c>
      <c r="T94">
        <v>20054</v>
      </c>
      <c r="U94">
        <v>1915482.8</v>
      </c>
      <c r="X94">
        <v>979754.25</v>
      </c>
      <c r="Y94">
        <v>331531.71999999997</v>
      </c>
      <c r="AC94">
        <v>71784.5</v>
      </c>
    </row>
    <row r="95" spans="1:29" x14ac:dyDescent="0.25">
      <c r="A95" t="s">
        <v>2668</v>
      </c>
      <c r="B95">
        <v>1158362.6499999999</v>
      </c>
      <c r="C95">
        <v>54547</v>
      </c>
      <c r="D95">
        <v>84673.32</v>
      </c>
      <c r="E95">
        <v>683790.23</v>
      </c>
      <c r="F95">
        <v>297516.63</v>
      </c>
      <c r="G95">
        <v>11094</v>
      </c>
      <c r="J95">
        <v>854.14</v>
      </c>
      <c r="K95">
        <v>190503</v>
      </c>
      <c r="M95">
        <v>417650.37</v>
      </c>
      <c r="N95">
        <v>1939533.85</v>
      </c>
      <c r="O95">
        <v>1637181.43</v>
      </c>
      <c r="P95">
        <v>114500</v>
      </c>
      <c r="Q95">
        <v>1699.55</v>
      </c>
      <c r="S95">
        <v>1190305.5</v>
      </c>
      <c r="T95">
        <v>24500</v>
      </c>
      <c r="U95">
        <v>1629791.5</v>
      </c>
      <c r="V95">
        <v>6000</v>
      </c>
      <c r="X95">
        <v>691976.4</v>
      </c>
      <c r="Y95">
        <v>199065.28</v>
      </c>
      <c r="Z95">
        <v>77440</v>
      </c>
      <c r="AC95">
        <v>399083.95</v>
      </c>
    </row>
    <row r="96" spans="1:29" x14ac:dyDescent="0.25">
      <c r="A96" t="s">
        <v>2669</v>
      </c>
      <c r="B96">
        <v>844521.83</v>
      </c>
      <c r="C96">
        <v>28860.799999999999</v>
      </c>
      <c r="D96">
        <v>175061.5</v>
      </c>
      <c r="E96">
        <v>975798.01</v>
      </c>
      <c r="F96">
        <v>558567.67000000004</v>
      </c>
      <c r="G96">
        <v>4770</v>
      </c>
      <c r="J96">
        <v>251.13</v>
      </c>
      <c r="M96">
        <v>124329.34</v>
      </c>
      <c r="N96">
        <v>2506558.63</v>
      </c>
      <c r="O96">
        <v>1267722.26</v>
      </c>
      <c r="Q96">
        <v>1324.19</v>
      </c>
      <c r="S96">
        <v>1674213.5</v>
      </c>
      <c r="T96">
        <v>29550</v>
      </c>
      <c r="U96">
        <v>2026009.5</v>
      </c>
      <c r="X96">
        <v>587987.26</v>
      </c>
      <c r="Y96">
        <v>87047.73</v>
      </c>
      <c r="AC96">
        <v>27619.75</v>
      </c>
    </row>
    <row r="97" spans="1:30" x14ac:dyDescent="0.25">
      <c r="A97" t="s">
        <v>2670</v>
      </c>
      <c r="B97">
        <v>696190.89</v>
      </c>
      <c r="C97">
        <v>179129.60000000001</v>
      </c>
      <c r="D97">
        <v>70472.52</v>
      </c>
      <c r="E97">
        <v>2370415.7799999998</v>
      </c>
      <c r="F97">
        <v>772335</v>
      </c>
      <c r="G97">
        <v>25455.55</v>
      </c>
      <c r="J97">
        <v>1030.79</v>
      </c>
      <c r="K97">
        <v>0</v>
      </c>
      <c r="M97">
        <v>3046805.77</v>
      </c>
      <c r="N97">
        <v>1606333.65</v>
      </c>
      <c r="O97">
        <v>1485562.58</v>
      </c>
      <c r="P97">
        <v>151520</v>
      </c>
      <c r="Q97">
        <v>1299.78</v>
      </c>
      <c r="S97">
        <v>1818979.7</v>
      </c>
      <c r="T97">
        <v>32881.25</v>
      </c>
      <c r="U97">
        <v>2382981.9500000002</v>
      </c>
      <c r="V97">
        <v>13096</v>
      </c>
      <c r="X97">
        <v>785525.16</v>
      </c>
      <c r="Y97">
        <v>319571.11</v>
      </c>
      <c r="AC97">
        <v>113652</v>
      </c>
    </row>
    <row r="98" spans="1:30" x14ac:dyDescent="0.25">
      <c r="A98" t="s">
        <v>2780</v>
      </c>
      <c r="B98">
        <v>899508.19</v>
      </c>
      <c r="C98">
        <v>30051.5</v>
      </c>
      <c r="D98">
        <v>11512.31</v>
      </c>
      <c r="E98">
        <v>777680.48</v>
      </c>
      <c r="F98">
        <v>826086.53</v>
      </c>
      <c r="G98">
        <v>6800</v>
      </c>
      <c r="J98">
        <v>217031.26</v>
      </c>
      <c r="K98">
        <v>87854</v>
      </c>
      <c r="L98">
        <v>-266840.08</v>
      </c>
      <c r="M98">
        <v>98071.93</v>
      </c>
      <c r="N98">
        <v>2538238.23</v>
      </c>
      <c r="O98">
        <v>1360777.69</v>
      </c>
      <c r="Q98">
        <v>1495.07</v>
      </c>
      <c r="S98">
        <v>808230.5</v>
      </c>
      <c r="T98">
        <v>7500</v>
      </c>
      <c r="U98">
        <v>1170140.5</v>
      </c>
      <c r="V98">
        <v>27400</v>
      </c>
      <c r="W98">
        <v>8418</v>
      </c>
      <c r="X98">
        <v>661078.09</v>
      </c>
      <c r="Y98">
        <v>166610.99</v>
      </c>
      <c r="AC98">
        <v>46284.5</v>
      </c>
    </row>
    <row r="99" spans="1:30" x14ac:dyDescent="0.25">
      <c r="A99" t="s">
        <v>2671</v>
      </c>
      <c r="B99">
        <v>299410.55</v>
      </c>
      <c r="C99">
        <v>6890</v>
      </c>
      <c r="D99">
        <v>149367.22</v>
      </c>
      <c r="E99">
        <v>1060124.71</v>
      </c>
      <c r="F99">
        <v>187714.16</v>
      </c>
      <c r="G99">
        <v>0</v>
      </c>
      <c r="J99">
        <v>11715</v>
      </c>
      <c r="M99">
        <v>-10490.72</v>
      </c>
      <c r="N99">
        <v>1774553.91</v>
      </c>
      <c r="O99">
        <v>943757.3</v>
      </c>
      <c r="Q99">
        <v>572.70000000000005</v>
      </c>
      <c r="S99">
        <v>1008533</v>
      </c>
      <c r="T99">
        <v>84880</v>
      </c>
      <c r="U99">
        <v>1243119</v>
      </c>
      <c r="X99">
        <v>393394.43</v>
      </c>
      <c r="Y99">
        <v>153209.12</v>
      </c>
      <c r="AC99">
        <v>24392</v>
      </c>
    </row>
    <row r="100" spans="1:30" x14ac:dyDescent="0.25">
      <c r="A100" t="s">
        <v>2672</v>
      </c>
      <c r="B100">
        <v>589535.41</v>
      </c>
      <c r="C100">
        <v>128226.4</v>
      </c>
      <c r="D100">
        <v>35463.82</v>
      </c>
      <c r="E100">
        <v>129158.87</v>
      </c>
      <c r="F100">
        <v>421202.36</v>
      </c>
      <c r="G100">
        <v>0</v>
      </c>
      <c r="J100">
        <v>4915</v>
      </c>
      <c r="M100">
        <v>-90778.28</v>
      </c>
      <c r="N100">
        <v>1563007.5</v>
      </c>
      <c r="O100">
        <v>1226216.5900000001</v>
      </c>
      <c r="P100">
        <v>307120</v>
      </c>
      <c r="Q100">
        <v>848.29</v>
      </c>
      <c r="S100">
        <v>1438949</v>
      </c>
      <c r="T100">
        <v>323796</v>
      </c>
      <c r="U100">
        <v>1775807</v>
      </c>
      <c r="X100">
        <v>820141.21</v>
      </c>
      <c r="Y100">
        <v>185332.43</v>
      </c>
      <c r="Z100">
        <v>113900</v>
      </c>
      <c r="AA100">
        <v>106906.6</v>
      </c>
    </row>
    <row r="101" spans="1:30" x14ac:dyDescent="0.25">
      <c r="A101" t="s">
        <v>2673</v>
      </c>
      <c r="B101">
        <v>432582.21</v>
      </c>
      <c r="C101">
        <v>24977</v>
      </c>
      <c r="D101">
        <v>40115.599999999999</v>
      </c>
      <c r="E101">
        <v>608872.48</v>
      </c>
      <c r="F101">
        <v>470242.39</v>
      </c>
      <c r="G101">
        <v>2500</v>
      </c>
      <c r="J101">
        <v>10788.5</v>
      </c>
      <c r="L101">
        <v>-7.0000000000000007E-2</v>
      </c>
      <c r="M101">
        <v>-608653.17000000004</v>
      </c>
      <c r="N101">
        <v>2046781.46</v>
      </c>
      <c r="O101">
        <v>979762.87</v>
      </c>
      <c r="P101">
        <v>241860</v>
      </c>
      <c r="S101">
        <v>1074727.5</v>
      </c>
      <c r="T101">
        <v>64599.34</v>
      </c>
      <c r="U101">
        <v>1385469.5</v>
      </c>
      <c r="X101">
        <v>370919.55</v>
      </c>
      <c r="Y101">
        <v>163099.20000000001</v>
      </c>
      <c r="Z101">
        <v>28200</v>
      </c>
      <c r="AC101">
        <v>70409</v>
      </c>
    </row>
    <row r="102" spans="1:30" x14ac:dyDescent="0.25">
      <c r="A102" t="s">
        <v>2674</v>
      </c>
      <c r="B102">
        <v>206991.27</v>
      </c>
      <c r="C102">
        <v>22972</v>
      </c>
      <c r="D102">
        <v>64381.440000000002</v>
      </c>
      <c r="E102">
        <v>547839.27</v>
      </c>
      <c r="F102">
        <v>423298.66</v>
      </c>
      <c r="G102">
        <v>0</v>
      </c>
      <c r="J102">
        <v>0</v>
      </c>
      <c r="M102">
        <v>-1670740.94</v>
      </c>
      <c r="N102">
        <v>3243756.17</v>
      </c>
      <c r="O102">
        <v>683459.88</v>
      </c>
      <c r="P102">
        <v>102052</v>
      </c>
      <c r="Q102">
        <v>416.28</v>
      </c>
      <c r="S102">
        <v>1132876.5</v>
      </c>
      <c r="T102">
        <v>15200</v>
      </c>
      <c r="U102">
        <v>1418082.5</v>
      </c>
      <c r="X102">
        <v>313281.49</v>
      </c>
      <c r="Y102">
        <v>234406.26</v>
      </c>
      <c r="AC102">
        <v>23667</v>
      </c>
    </row>
    <row r="103" spans="1:30" x14ac:dyDescent="0.25">
      <c r="A103" t="s">
        <v>2675</v>
      </c>
      <c r="B103">
        <v>424951.03999999998</v>
      </c>
      <c r="C103">
        <v>21487</v>
      </c>
      <c r="D103">
        <v>24530.05</v>
      </c>
      <c r="E103">
        <v>394278.12</v>
      </c>
      <c r="F103">
        <v>447535.19</v>
      </c>
      <c r="G103">
        <v>3000</v>
      </c>
      <c r="I103">
        <v>151950</v>
      </c>
      <c r="J103">
        <v>5679.5</v>
      </c>
      <c r="M103">
        <v>1111445.1100000001</v>
      </c>
      <c r="O103">
        <v>682223.38</v>
      </c>
      <c r="P103">
        <v>210050</v>
      </c>
      <c r="Q103">
        <v>407.16</v>
      </c>
      <c r="S103">
        <v>732196.5</v>
      </c>
      <c r="T103">
        <v>120700</v>
      </c>
      <c r="U103">
        <v>912973.5</v>
      </c>
      <c r="X103">
        <v>339525.24</v>
      </c>
      <c r="Y103">
        <v>188217.01</v>
      </c>
      <c r="AC103">
        <v>12554.5</v>
      </c>
    </row>
    <row r="104" spans="1:30" x14ac:dyDescent="0.25">
      <c r="A104" t="s">
        <v>2781</v>
      </c>
      <c r="B104">
        <v>202833.43</v>
      </c>
      <c r="C104">
        <v>37575.5</v>
      </c>
      <c r="D104">
        <v>6546.27</v>
      </c>
      <c r="E104">
        <v>670980.56000000006</v>
      </c>
      <c r="F104">
        <v>315543.40000000002</v>
      </c>
      <c r="G104">
        <v>500</v>
      </c>
      <c r="I104">
        <v>77966</v>
      </c>
      <c r="J104">
        <v>6435</v>
      </c>
      <c r="M104">
        <v>-488778.9</v>
      </c>
      <c r="N104">
        <v>1695120.4</v>
      </c>
      <c r="O104">
        <v>757095.93</v>
      </c>
      <c r="P104">
        <v>17920</v>
      </c>
      <c r="Q104">
        <v>295.13</v>
      </c>
      <c r="S104">
        <v>1341557</v>
      </c>
      <c r="U104">
        <v>1509912</v>
      </c>
      <c r="X104">
        <v>204493.15</v>
      </c>
      <c r="Y104">
        <v>225163.25</v>
      </c>
      <c r="AC104">
        <v>15723</v>
      </c>
    </row>
    <row r="105" spans="1:30" x14ac:dyDescent="0.25">
      <c r="A105" t="s">
        <v>2676</v>
      </c>
      <c r="B105">
        <v>589438.12</v>
      </c>
      <c r="C105">
        <v>22953.5</v>
      </c>
      <c r="D105">
        <v>77874.58</v>
      </c>
      <c r="E105">
        <v>497478.08</v>
      </c>
      <c r="F105">
        <v>245523.09</v>
      </c>
      <c r="G105">
        <v>2900</v>
      </c>
      <c r="H105">
        <v>-500</v>
      </c>
      <c r="I105">
        <v>156000</v>
      </c>
      <c r="J105">
        <v>2480.17</v>
      </c>
      <c r="M105">
        <v>-192047.28</v>
      </c>
      <c r="N105">
        <v>1187793.3799999999</v>
      </c>
      <c r="O105">
        <v>1258697.0900000001</v>
      </c>
      <c r="Q105">
        <v>393.78</v>
      </c>
      <c r="S105">
        <v>938850</v>
      </c>
      <c r="T105">
        <v>147508</v>
      </c>
      <c r="U105">
        <v>1246322</v>
      </c>
      <c r="X105">
        <v>373720.32000000001</v>
      </c>
      <c r="Y105">
        <v>106585.55</v>
      </c>
      <c r="AC105">
        <v>141723.5</v>
      </c>
    </row>
    <row r="106" spans="1:30" x14ac:dyDescent="0.25">
      <c r="A106" t="s">
        <v>2677</v>
      </c>
      <c r="B106">
        <v>992260.46</v>
      </c>
      <c r="C106">
        <v>20499.5</v>
      </c>
      <c r="D106">
        <v>220729.96</v>
      </c>
      <c r="E106">
        <v>-1481626.87</v>
      </c>
      <c r="F106">
        <v>750690.26</v>
      </c>
      <c r="G106">
        <v>52293</v>
      </c>
      <c r="I106">
        <v>-57300</v>
      </c>
      <c r="J106">
        <v>2909.84</v>
      </c>
      <c r="K106">
        <v>165000</v>
      </c>
      <c r="L106">
        <v>-4271385.13</v>
      </c>
      <c r="M106">
        <v>60263</v>
      </c>
      <c r="N106">
        <v>4005245.62</v>
      </c>
      <c r="O106">
        <v>2543702.38</v>
      </c>
      <c r="P106">
        <v>57300</v>
      </c>
      <c r="Q106">
        <v>706.51</v>
      </c>
      <c r="S106">
        <v>1478120</v>
      </c>
      <c r="T106">
        <v>454400</v>
      </c>
      <c r="U106">
        <v>2012531</v>
      </c>
      <c r="X106">
        <v>963869.68</v>
      </c>
      <c r="Y106">
        <v>281952.28999999998</v>
      </c>
      <c r="AC106">
        <v>403168.94</v>
      </c>
    </row>
    <row r="107" spans="1:30" x14ac:dyDescent="0.25">
      <c r="A107" t="s">
        <v>2678</v>
      </c>
      <c r="B107">
        <v>570872.11</v>
      </c>
      <c r="C107">
        <v>32205.25</v>
      </c>
      <c r="D107">
        <v>48245.19</v>
      </c>
      <c r="E107">
        <v>947653.13</v>
      </c>
      <c r="F107">
        <v>750034.82</v>
      </c>
      <c r="G107">
        <v>8213</v>
      </c>
      <c r="I107">
        <v>200000</v>
      </c>
      <c r="J107">
        <v>3806.01</v>
      </c>
      <c r="M107">
        <v>-228666.95</v>
      </c>
      <c r="N107">
        <v>2324775.44</v>
      </c>
      <c r="O107">
        <v>1944501.91</v>
      </c>
      <c r="Q107">
        <v>469.82</v>
      </c>
      <c r="S107">
        <v>2161360</v>
      </c>
      <c r="T107">
        <v>48900</v>
      </c>
      <c r="U107">
        <v>2501682</v>
      </c>
      <c r="V107">
        <v>4400</v>
      </c>
      <c r="X107">
        <v>869918.93</v>
      </c>
      <c r="Y107">
        <v>374064.4</v>
      </c>
      <c r="AC107">
        <v>141724</v>
      </c>
    </row>
    <row r="108" spans="1:30" x14ac:dyDescent="0.25">
      <c r="A108" t="s">
        <v>2679</v>
      </c>
      <c r="B108">
        <v>336886.39</v>
      </c>
      <c r="C108">
        <v>93054.25</v>
      </c>
      <c r="D108">
        <v>57295.58</v>
      </c>
      <c r="E108">
        <v>708947.7</v>
      </c>
      <c r="F108">
        <v>946623.31</v>
      </c>
      <c r="G108">
        <v>9500</v>
      </c>
      <c r="I108">
        <v>52776</v>
      </c>
      <c r="J108">
        <v>369.23</v>
      </c>
      <c r="M108">
        <v>-1441459.5</v>
      </c>
      <c r="N108">
        <v>2620032.73</v>
      </c>
      <c r="O108">
        <v>2537671.7999999998</v>
      </c>
      <c r="Q108">
        <v>612.04</v>
      </c>
      <c r="S108">
        <v>982640</v>
      </c>
      <c r="T108">
        <v>265400</v>
      </c>
      <c r="U108">
        <v>1534802</v>
      </c>
      <c r="V108">
        <v>2231.52</v>
      </c>
      <c r="X108">
        <v>690288.42</v>
      </c>
      <c r="Y108">
        <v>271962.38</v>
      </c>
      <c r="AC108">
        <v>166845.75</v>
      </c>
      <c r="AD108">
        <v>22400</v>
      </c>
    </row>
    <row r="109" spans="1:30" x14ac:dyDescent="0.25">
      <c r="A109" t="s">
        <v>2680</v>
      </c>
      <c r="B109">
        <v>681458.28</v>
      </c>
      <c r="C109">
        <v>5460.8</v>
      </c>
      <c r="D109">
        <v>97574.42</v>
      </c>
      <c r="E109">
        <v>529.75</v>
      </c>
      <c r="F109">
        <v>149107.6</v>
      </c>
      <c r="G109">
        <v>150000</v>
      </c>
      <c r="H109">
        <v>472</v>
      </c>
      <c r="I109">
        <v>15020</v>
      </c>
      <c r="J109">
        <v>1665.07</v>
      </c>
      <c r="K109">
        <v>124300</v>
      </c>
      <c r="M109">
        <v>-203480.12</v>
      </c>
      <c r="N109">
        <v>961037.76</v>
      </c>
      <c r="O109">
        <v>2676185.88</v>
      </c>
      <c r="P109">
        <v>45200</v>
      </c>
      <c r="Q109">
        <v>989.97</v>
      </c>
      <c r="S109">
        <v>1084156.5</v>
      </c>
      <c r="T109">
        <v>96331.72</v>
      </c>
      <c r="U109">
        <v>1526087.5</v>
      </c>
      <c r="V109">
        <v>15000</v>
      </c>
      <c r="X109">
        <v>1156597.3400000001</v>
      </c>
      <c r="Y109">
        <v>62584.01</v>
      </c>
      <c r="AC109">
        <v>904010.7</v>
      </c>
    </row>
    <row r="110" spans="1:30" x14ac:dyDescent="0.25">
      <c r="A110" t="s">
        <v>2681</v>
      </c>
      <c r="B110">
        <v>503454.14</v>
      </c>
      <c r="C110">
        <v>13356</v>
      </c>
      <c r="D110">
        <v>250173.82</v>
      </c>
      <c r="E110">
        <v>2</v>
      </c>
      <c r="F110">
        <v>321669.76000000001</v>
      </c>
      <c r="G110">
        <v>0</v>
      </c>
      <c r="I110">
        <v>13830</v>
      </c>
      <c r="J110">
        <v>469.73</v>
      </c>
      <c r="K110">
        <v>498260</v>
      </c>
      <c r="M110">
        <v>-455499.15</v>
      </c>
      <c r="N110">
        <v>852668.5</v>
      </c>
      <c r="O110">
        <v>1310482.73</v>
      </c>
      <c r="P110">
        <v>113400</v>
      </c>
      <c r="Q110">
        <v>530.41</v>
      </c>
      <c r="S110">
        <v>1195960.5</v>
      </c>
      <c r="T110">
        <v>89813.119999999995</v>
      </c>
      <c r="U110">
        <v>1477275.5</v>
      </c>
      <c r="V110">
        <v>23120</v>
      </c>
      <c r="X110">
        <v>677188.6</v>
      </c>
      <c r="Y110">
        <v>55596.23</v>
      </c>
      <c r="AC110">
        <v>11130.5</v>
      </c>
    </row>
    <row r="111" spans="1:30" x14ac:dyDescent="0.25">
      <c r="A111" t="s">
        <v>2682</v>
      </c>
      <c r="B111">
        <v>687759.95</v>
      </c>
      <c r="C111">
        <v>119423.21</v>
      </c>
      <c r="D111">
        <v>121082.22</v>
      </c>
      <c r="E111">
        <v>449852.75</v>
      </c>
      <c r="F111">
        <v>168712.55</v>
      </c>
      <c r="G111">
        <v>0</v>
      </c>
      <c r="I111">
        <v>3130</v>
      </c>
      <c r="J111">
        <v>0</v>
      </c>
      <c r="K111">
        <v>283310</v>
      </c>
      <c r="M111">
        <v>-781525.36</v>
      </c>
      <c r="N111">
        <v>1993338.97</v>
      </c>
      <c r="O111">
        <v>1246251.43</v>
      </c>
      <c r="P111">
        <v>70700</v>
      </c>
      <c r="Q111">
        <v>708.7</v>
      </c>
      <c r="S111">
        <v>1274525</v>
      </c>
      <c r="T111">
        <v>60972.56</v>
      </c>
      <c r="U111">
        <v>1523304</v>
      </c>
      <c r="V111">
        <v>36520</v>
      </c>
      <c r="X111">
        <v>505964.45</v>
      </c>
      <c r="Y111">
        <v>87368.67</v>
      </c>
      <c r="AC111">
        <v>209774.8</v>
      </c>
    </row>
    <row r="112" spans="1:30" x14ac:dyDescent="0.25">
      <c r="A112" t="s">
        <v>2683</v>
      </c>
      <c r="B112">
        <v>386749.67</v>
      </c>
      <c r="C112">
        <v>155588.57999999999</v>
      </c>
      <c r="D112">
        <v>208288.4</v>
      </c>
      <c r="E112">
        <v>5</v>
      </c>
      <c r="F112">
        <v>178580.39</v>
      </c>
      <c r="G112">
        <v>0</v>
      </c>
      <c r="I112">
        <v>10580</v>
      </c>
      <c r="J112">
        <v>2366.5500000000002</v>
      </c>
      <c r="K112">
        <v>196076</v>
      </c>
      <c r="M112">
        <v>-2555317.38</v>
      </c>
      <c r="N112">
        <v>3276385.87</v>
      </c>
      <c r="O112">
        <v>1118320.44</v>
      </c>
      <c r="Q112">
        <v>402.57</v>
      </c>
      <c r="S112">
        <v>943740</v>
      </c>
      <c r="T112">
        <v>71100</v>
      </c>
      <c r="U112">
        <v>1276877</v>
      </c>
      <c r="V112">
        <v>18680</v>
      </c>
      <c r="X112">
        <v>422603.79</v>
      </c>
      <c r="Y112">
        <v>24716.97</v>
      </c>
      <c r="AC112">
        <v>47803.27</v>
      </c>
    </row>
    <row r="113" spans="1:29" x14ac:dyDescent="0.25">
      <c r="A113" t="s">
        <v>2684</v>
      </c>
      <c r="B113">
        <v>672004.14</v>
      </c>
      <c r="C113">
        <v>8068.72</v>
      </c>
      <c r="D113">
        <v>425960.07</v>
      </c>
      <c r="E113">
        <v>488484.31</v>
      </c>
      <c r="F113">
        <v>426803.09</v>
      </c>
      <c r="G113">
        <v>0</v>
      </c>
      <c r="J113">
        <v>3121.47</v>
      </c>
      <c r="K113">
        <v>239592</v>
      </c>
      <c r="M113">
        <v>-2028687.29</v>
      </c>
      <c r="N113">
        <v>3690825.96</v>
      </c>
      <c r="O113">
        <v>1687618.3</v>
      </c>
      <c r="P113">
        <v>33600</v>
      </c>
      <c r="Q113">
        <v>393.38</v>
      </c>
      <c r="S113">
        <v>1322265</v>
      </c>
      <c r="T113">
        <v>96197.43</v>
      </c>
      <c r="U113">
        <v>1587136</v>
      </c>
      <c r="V113">
        <v>7040</v>
      </c>
      <c r="X113">
        <v>902824.51</v>
      </c>
      <c r="Y113">
        <v>263520.89</v>
      </c>
      <c r="AC113">
        <v>16103.8</v>
      </c>
    </row>
    <row r="114" spans="1:29" x14ac:dyDescent="0.25">
      <c r="A114" t="s">
        <v>2685</v>
      </c>
      <c r="B114">
        <v>1033429.36</v>
      </c>
      <c r="C114">
        <v>18814.78</v>
      </c>
      <c r="D114">
        <v>321997.03999999998</v>
      </c>
      <c r="E114">
        <v>123143.53</v>
      </c>
      <c r="F114">
        <v>253463.21</v>
      </c>
      <c r="G114">
        <v>0</v>
      </c>
      <c r="I114">
        <v>3590</v>
      </c>
      <c r="J114">
        <v>1440</v>
      </c>
      <c r="K114">
        <v>236100</v>
      </c>
      <c r="M114">
        <v>-474652.86</v>
      </c>
      <c r="N114">
        <v>1854865.59</v>
      </c>
      <c r="O114">
        <v>1540289.86</v>
      </c>
      <c r="Q114">
        <v>1123.26</v>
      </c>
      <c r="S114">
        <v>783261.5</v>
      </c>
      <c r="T114">
        <v>67122.17</v>
      </c>
      <c r="U114">
        <v>1126383.5</v>
      </c>
      <c r="V114">
        <v>20264</v>
      </c>
      <c r="X114">
        <v>538147.79</v>
      </c>
      <c r="Y114">
        <v>72762.759999999995</v>
      </c>
      <c r="AC114">
        <v>248687.45</v>
      </c>
    </row>
    <row r="115" spans="1:29" x14ac:dyDescent="0.25">
      <c r="A115" t="s">
        <v>2686</v>
      </c>
      <c r="B115">
        <v>810873.39</v>
      </c>
      <c r="C115">
        <v>56893.5</v>
      </c>
      <c r="D115">
        <v>598493.67000000004</v>
      </c>
      <c r="E115">
        <v>131222.01</v>
      </c>
      <c r="F115">
        <v>714352.42</v>
      </c>
      <c r="G115">
        <v>0</v>
      </c>
      <c r="I115">
        <v>5000</v>
      </c>
      <c r="J115">
        <v>1149.8</v>
      </c>
      <c r="K115">
        <v>232174.8</v>
      </c>
      <c r="M115">
        <v>43365.43</v>
      </c>
      <c r="N115">
        <v>1808375.97</v>
      </c>
      <c r="O115">
        <v>1398822.05</v>
      </c>
      <c r="P115">
        <v>236500</v>
      </c>
      <c r="Q115">
        <v>929.02</v>
      </c>
      <c r="S115">
        <v>1186300.5</v>
      </c>
      <c r="T115">
        <v>68556.240000000005</v>
      </c>
      <c r="U115">
        <v>1552620.5</v>
      </c>
      <c r="V115">
        <v>12200</v>
      </c>
      <c r="X115">
        <v>572416.12</v>
      </c>
      <c r="Y115">
        <v>190370.95</v>
      </c>
      <c r="AC115">
        <v>45932.55</v>
      </c>
    </row>
    <row r="116" spans="1:29" x14ac:dyDescent="0.25">
      <c r="A116" t="s">
        <v>2687</v>
      </c>
      <c r="B116">
        <v>2163904.5099999998</v>
      </c>
      <c r="C116">
        <v>4803.12</v>
      </c>
      <c r="D116">
        <v>462252.15</v>
      </c>
      <c r="E116">
        <v>278187.26</v>
      </c>
      <c r="F116">
        <v>293923.94</v>
      </c>
      <c r="G116">
        <v>0</v>
      </c>
      <c r="H116">
        <v>0</v>
      </c>
      <c r="I116">
        <v>22890</v>
      </c>
      <c r="J116">
        <v>302.8</v>
      </c>
      <c r="K116">
        <v>970558.5</v>
      </c>
      <c r="M116">
        <v>-533990.11</v>
      </c>
      <c r="N116">
        <v>2329931.42</v>
      </c>
      <c r="O116">
        <v>1598501.82</v>
      </c>
      <c r="P116">
        <v>146070</v>
      </c>
      <c r="Q116">
        <v>1509.02</v>
      </c>
      <c r="S116">
        <v>1141301</v>
      </c>
      <c r="T116">
        <v>90327.42</v>
      </c>
      <c r="U116">
        <v>1475494</v>
      </c>
      <c r="V116">
        <v>12200</v>
      </c>
      <c r="X116">
        <v>537251.93999999994</v>
      </c>
      <c r="Y116">
        <v>181263.2</v>
      </c>
      <c r="AC116">
        <v>60661.25</v>
      </c>
    </row>
    <row r="117" spans="1:29" x14ac:dyDescent="0.25">
      <c r="A117" t="s">
        <v>2688</v>
      </c>
      <c r="B117">
        <v>524197.16</v>
      </c>
      <c r="C117">
        <v>10075.32</v>
      </c>
      <c r="D117">
        <v>41136.449999999997</v>
      </c>
      <c r="E117">
        <v>1179187.07</v>
      </c>
      <c r="F117">
        <v>285209.43</v>
      </c>
      <c r="G117">
        <v>104000</v>
      </c>
      <c r="I117">
        <v>18420</v>
      </c>
      <c r="J117">
        <v>0</v>
      </c>
      <c r="K117">
        <v>118700</v>
      </c>
      <c r="M117">
        <v>775924.69</v>
      </c>
      <c r="N117">
        <v>857017.52</v>
      </c>
      <c r="O117">
        <v>1147221.73</v>
      </c>
      <c r="Q117">
        <v>455.11</v>
      </c>
      <c r="S117">
        <v>886084.5</v>
      </c>
      <c r="T117">
        <v>270462.15000000002</v>
      </c>
      <c r="U117">
        <v>1269219.5</v>
      </c>
      <c r="V117">
        <v>16240</v>
      </c>
      <c r="X117">
        <v>379876.4</v>
      </c>
      <c r="Y117">
        <v>154628.28</v>
      </c>
      <c r="AC117">
        <v>30071.19</v>
      </c>
    </row>
    <row r="118" spans="1:29" x14ac:dyDescent="0.25">
      <c r="A118" t="s">
        <v>2782</v>
      </c>
      <c r="B118">
        <v>501290.91</v>
      </c>
      <c r="C118">
        <v>1553.15</v>
      </c>
      <c r="D118">
        <v>239484.81</v>
      </c>
      <c r="E118">
        <v>2245489.6800000002</v>
      </c>
      <c r="F118">
        <v>71456.929999999993</v>
      </c>
      <c r="G118">
        <v>137920</v>
      </c>
      <c r="H118">
        <v>270</v>
      </c>
      <c r="J118">
        <v>655.16</v>
      </c>
      <c r="K118">
        <v>87200</v>
      </c>
      <c r="M118">
        <v>-45306.95</v>
      </c>
      <c r="N118">
        <v>2768353.45</v>
      </c>
      <c r="O118">
        <v>1235438.54</v>
      </c>
      <c r="P118">
        <v>35880</v>
      </c>
      <c r="Q118">
        <v>676.95</v>
      </c>
      <c r="S118">
        <v>529809</v>
      </c>
      <c r="T118">
        <v>55388.24</v>
      </c>
      <c r="U118">
        <v>774094</v>
      </c>
      <c r="V118">
        <v>12040</v>
      </c>
      <c r="X118">
        <v>606242.35</v>
      </c>
      <c r="Y118">
        <v>132084.91</v>
      </c>
      <c r="AC118">
        <v>11876.25</v>
      </c>
    </row>
    <row r="119" spans="1:29" x14ac:dyDescent="0.25">
      <c r="A119" t="s">
        <v>2783</v>
      </c>
      <c r="B119">
        <v>729280.58</v>
      </c>
      <c r="C119">
        <v>41206.239999999998</v>
      </c>
      <c r="D119">
        <v>49349.31</v>
      </c>
      <c r="E119">
        <v>256550.47</v>
      </c>
      <c r="F119">
        <v>52010.55</v>
      </c>
      <c r="G119">
        <v>4000</v>
      </c>
      <c r="I119">
        <v>5120</v>
      </c>
      <c r="J119">
        <v>1456.44</v>
      </c>
      <c r="K119">
        <v>236200</v>
      </c>
      <c r="M119">
        <v>-2245169.67</v>
      </c>
      <c r="N119">
        <v>3313708.59</v>
      </c>
      <c r="O119">
        <v>1367896.51</v>
      </c>
      <c r="Q119">
        <v>851.25</v>
      </c>
      <c r="S119">
        <v>1676790.5</v>
      </c>
      <c r="T119">
        <v>102818.34</v>
      </c>
      <c r="U119">
        <v>1941769.5</v>
      </c>
      <c r="V119">
        <v>18680</v>
      </c>
      <c r="X119">
        <v>718777.79</v>
      </c>
      <c r="Y119">
        <v>72108.72</v>
      </c>
      <c r="AC119">
        <v>244438.8</v>
      </c>
    </row>
    <row r="120" spans="1:29" x14ac:dyDescent="0.25">
      <c r="A120" t="s">
        <v>2795</v>
      </c>
      <c r="B120">
        <v>746499.78</v>
      </c>
      <c r="C120">
        <v>19396.95</v>
      </c>
      <c r="D120">
        <v>154410.29999999999</v>
      </c>
      <c r="E120">
        <v>258207.24</v>
      </c>
      <c r="F120">
        <v>181493.72</v>
      </c>
      <c r="G120">
        <v>3500</v>
      </c>
      <c r="I120">
        <v>120000</v>
      </c>
      <c r="J120">
        <v>37.380000000000003</v>
      </c>
      <c r="K120">
        <v>133665</v>
      </c>
      <c r="M120">
        <v>-2523579.8199999998</v>
      </c>
      <c r="N120">
        <v>3532326.06</v>
      </c>
      <c r="O120">
        <v>1420071.92</v>
      </c>
      <c r="Q120">
        <v>700.43</v>
      </c>
      <c r="S120">
        <v>232701</v>
      </c>
      <c r="T120">
        <v>79589.899999999994</v>
      </c>
      <c r="U120">
        <v>616314</v>
      </c>
      <c r="V120">
        <v>21120</v>
      </c>
      <c r="X120">
        <v>543443.57999999996</v>
      </c>
      <c r="Y120">
        <v>166267.75</v>
      </c>
      <c r="AC120">
        <v>36829.85</v>
      </c>
    </row>
    <row r="121" spans="1:29" x14ac:dyDescent="0.25">
      <c r="A121" t="s">
        <v>2689</v>
      </c>
      <c r="B121">
        <v>270641.67</v>
      </c>
      <c r="C121">
        <v>0</v>
      </c>
      <c r="D121">
        <v>143423.48000000001</v>
      </c>
      <c r="E121">
        <v>981184.45</v>
      </c>
      <c r="F121">
        <v>169631.32</v>
      </c>
      <c r="G121">
        <v>-3900</v>
      </c>
      <c r="J121">
        <v>23.6</v>
      </c>
      <c r="K121">
        <v>273350</v>
      </c>
      <c r="L121">
        <v>201641.54</v>
      </c>
      <c r="N121">
        <v>1454124.22</v>
      </c>
      <c r="O121">
        <v>1361204.99</v>
      </c>
      <c r="Q121">
        <v>308.14999999999998</v>
      </c>
      <c r="S121">
        <v>1244701.5</v>
      </c>
      <c r="T121">
        <v>177200</v>
      </c>
      <c r="U121">
        <v>1787694.5</v>
      </c>
      <c r="V121">
        <v>1130</v>
      </c>
      <c r="W121">
        <v>2235</v>
      </c>
      <c r="X121">
        <v>761518.25</v>
      </c>
      <c r="Y121">
        <v>181865.33</v>
      </c>
      <c r="AC121">
        <v>51370</v>
      </c>
    </row>
    <row r="122" spans="1:29" x14ac:dyDescent="0.25">
      <c r="A122" t="s">
        <v>2690</v>
      </c>
      <c r="B122">
        <v>411885.01</v>
      </c>
      <c r="C122">
        <v>0</v>
      </c>
      <c r="D122">
        <v>125637.55</v>
      </c>
      <c r="E122">
        <v>70797.119999999995</v>
      </c>
      <c r="F122">
        <v>98937.56</v>
      </c>
      <c r="G122">
        <v>4000</v>
      </c>
      <c r="J122">
        <v>180.3</v>
      </c>
      <c r="L122">
        <v>344369.91999999998</v>
      </c>
      <c r="M122">
        <v>-4717709.96</v>
      </c>
      <c r="N122">
        <v>5145573.0199999996</v>
      </c>
      <c r="O122">
        <v>1101104.54</v>
      </c>
      <c r="P122">
        <v>37500</v>
      </c>
      <c r="Q122">
        <v>702.68</v>
      </c>
      <c r="S122">
        <v>1724180</v>
      </c>
      <c r="T122">
        <v>121600</v>
      </c>
      <c r="U122">
        <v>2177575</v>
      </c>
      <c r="X122">
        <v>326953.15000000002</v>
      </c>
      <c r="Y122">
        <v>58615.99</v>
      </c>
      <c r="AC122">
        <v>83893.75</v>
      </c>
    </row>
    <row r="123" spans="1:29" x14ac:dyDescent="0.25">
      <c r="A123" t="s">
        <v>2691</v>
      </c>
      <c r="B123">
        <v>169687.69</v>
      </c>
      <c r="C123">
        <v>7020</v>
      </c>
      <c r="D123">
        <v>76363.92</v>
      </c>
      <c r="E123">
        <v>1</v>
      </c>
      <c r="F123">
        <v>-136924.94</v>
      </c>
      <c r="J123">
        <v>-2076</v>
      </c>
      <c r="L123">
        <v>2649119.54</v>
      </c>
      <c r="M123">
        <v>-5153797.42</v>
      </c>
      <c r="N123">
        <v>2682356.15</v>
      </c>
      <c r="O123">
        <v>485703.3</v>
      </c>
      <c r="P123">
        <v>49000</v>
      </c>
      <c r="Q123">
        <v>320.63</v>
      </c>
      <c r="S123">
        <v>132490</v>
      </c>
      <c r="T123">
        <v>85400</v>
      </c>
      <c r="U123">
        <v>291820</v>
      </c>
      <c r="X123">
        <v>259164</v>
      </c>
      <c r="Y123">
        <v>3749.94</v>
      </c>
    </row>
    <row r="124" spans="1:29" x14ac:dyDescent="0.25">
      <c r="A124" t="s">
        <v>2692</v>
      </c>
      <c r="B124">
        <v>496380.68</v>
      </c>
      <c r="C124">
        <v>58860</v>
      </c>
      <c r="D124">
        <v>64950.77</v>
      </c>
      <c r="E124">
        <v>-17156.98</v>
      </c>
      <c r="F124">
        <v>17395.990000000002</v>
      </c>
      <c r="G124">
        <v>2500</v>
      </c>
      <c r="J124">
        <v>-167.6</v>
      </c>
      <c r="K124">
        <v>80000</v>
      </c>
      <c r="L124">
        <v>102744.59</v>
      </c>
      <c r="M124">
        <v>-1873194.25</v>
      </c>
      <c r="N124">
        <v>2132666.9300000002</v>
      </c>
      <c r="O124">
        <v>860148.07</v>
      </c>
      <c r="P124">
        <v>65000</v>
      </c>
      <c r="Q124">
        <v>633.49</v>
      </c>
      <c r="S124">
        <v>926460</v>
      </c>
      <c r="T124">
        <v>93040</v>
      </c>
      <c r="U124">
        <v>1194434</v>
      </c>
      <c r="X124">
        <v>289844.09999999998</v>
      </c>
      <c r="Y124">
        <v>43838.46</v>
      </c>
      <c r="AC124">
        <v>3240</v>
      </c>
    </row>
    <row r="125" spans="1:29" x14ac:dyDescent="0.25">
      <c r="A125" t="s">
        <v>2693</v>
      </c>
      <c r="B125">
        <v>768839.21</v>
      </c>
      <c r="C125">
        <v>0</v>
      </c>
      <c r="D125">
        <v>81658.39</v>
      </c>
      <c r="E125">
        <v>835028.87</v>
      </c>
      <c r="F125">
        <v>55174.559999999998</v>
      </c>
      <c r="G125">
        <v>0</v>
      </c>
      <c r="J125">
        <v>875.67</v>
      </c>
      <c r="M125">
        <v>-940100.83</v>
      </c>
      <c r="N125">
        <v>2748053.22</v>
      </c>
      <c r="O125">
        <v>1318186.22</v>
      </c>
      <c r="P125">
        <v>80000</v>
      </c>
      <c r="Q125">
        <v>1090.8699999999999</v>
      </c>
      <c r="S125">
        <v>1559533.52</v>
      </c>
      <c r="T125">
        <v>133510</v>
      </c>
      <c r="U125">
        <v>1924551.52</v>
      </c>
      <c r="V125">
        <v>16570</v>
      </c>
      <c r="W125">
        <v>7778</v>
      </c>
      <c r="X125">
        <v>586787.69999999995</v>
      </c>
      <c r="Y125">
        <v>74569.820000000007</v>
      </c>
      <c r="AC125">
        <v>167757.9</v>
      </c>
    </row>
    <row r="126" spans="1:29" x14ac:dyDescent="0.25">
      <c r="A126" t="s">
        <v>2694</v>
      </c>
      <c r="B126">
        <v>1133710.1499999999</v>
      </c>
      <c r="C126">
        <v>0</v>
      </c>
      <c r="D126">
        <v>108352.19</v>
      </c>
      <c r="E126">
        <v>272720.88</v>
      </c>
      <c r="F126">
        <v>441826.47</v>
      </c>
      <c r="G126">
        <v>0</v>
      </c>
      <c r="J126">
        <v>5000</v>
      </c>
      <c r="L126">
        <v>596494.93999999994</v>
      </c>
      <c r="M126">
        <v>-1335662.26</v>
      </c>
      <c r="N126">
        <v>2407634.36</v>
      </c>
      <c r="O126">
        <v>739452.27</v>
      </c>
      <c r="P126">
        <v>78000</v>
      </c>
      <c r="Q126">
        <v>1346.23</v>
      </c>
      <c r="S126">
        <v>1092577.5</v>
      </c>
      <c r="T126">
        <v>89800</v>
      </c>
      <c r="U126">
        <v>1229708.5</v>
      </c>
      <c r="X126">
        <v>293479.05</v>
      </c>
      <c r="Y126">
        <v>33755.129999999997</v>
      </c>
      <c r="AC126">
        <v>19339.5</v>
      </c>
    </row>
    <row r="127" spans="1:29" x14ac:dyDescent="0.25">
      <c r="A127" t="s">
        <v>2695</v>
      </c>
      <c r="B127">
        <v>165205.54999999999</v>
      </c>
      <c r="C127">
        <v>0</v>
      </c>
      <c r="D127">
        <v>72084.899999999994</v>
      </c>
      <c r="E127">
        <v>2149293.73</v>
      </c>
      <c r="F127">
        <v>73697.55</v>
      </c>
      <c r="G127">
        <v>0</v>
      </c>
      <c r="J127">
        <v>0</v>
      </c>
      <c r="M127">
        <v>-912322.39</v>
      </c>
      <c r="N127">
        <v>3580405.02</v>
      </c>
      <c r="O127">
        <v>938247</v>
      </c>
      <c r="Q127">
        <v>378.91</v>
      </c>
      <c r="S127">
        <v>1456339.5</v>
      </c>
      <c r="T127">
        <v>88800</v>
      </c>
      <c r="U127">
        <v>1917905.5</v>
      </c>
      <c r="X127">
        <v>368450.58</v>
      </c>
      <c r="Y127">
        <v>61871.77</v>
      </c>
      <c r="AC127">
        <v>6424</v>
      </c>
    </row>
    <row r="128" spans="1:29" x14ac:dyDescent="0.25">
      <c r="A128" t="s">
        <v>2696</v>
      </c>
      <c r="B128">
        <v>1118045.31</v>
      </c>
      <c r="C128">
        <v>58648</v>
      </c>
      <c r="D128">
        <v>53160.55</v>
      </c>
      <c r="E128">
        <v>197190.58</v>
      </c>
      <c r="F128">
        <v>43631.519999999997</v>
      </c>
      <c r="J128">
        <v>216700</v>
      </c>
      <c r="L128">
        <v>1388545.52</v>
      </c>
      <c r="M128">
        <v>-2413945.5</v>
      </c>
      <c r="N128">
        <v>2242898.44</v>
      </c>
      <c r="O128">
        <v>633803.69999999995</v>
      </c>
      <c r="P128">
        <v>64950</v>
      </c>
      <c r="Q128">
        <v>1371.28</v>
      </c>
      <c r="S128">
        <v>909810</v>
      </c>
      <c r="T128">
        <v>46000</v>
      </c>
      <c r="U128">
        <v>1008484</v>
      </c>
      <c r="V128">
        <v>76600</v>
      </c>
      <c r="X128">
        <v>269806.98</v>
      </c>
      <c r="Y128">
        <v>72366.5</v>
      </c>
    </row>
    <row r="129" spans="1:29" x14ac:dyDescent="0.25">
      <c r="A129" t="s">
        <v>2784</v>
      </c>
      <c r="B129">
        <v>292841.53999999998</v>
      </c>
      <c r="C129">
        <v>73440</v>
      </c>
      <c r="D129">
        <v>205637.37</v>
      </c>
      <c r="E129">
        <v>108035</v>
      </c>
      <c r="F129">
        <v>596191.22</v>
      </c>
      <c r="J129">
        <v>8383</v>
      </c>
      <c r="L129">
        <v>-4189079.08</v>
      </c>
      <c r="M129">
        <v>1483739.32</v>
      </c>
      <c r="N129">
        <v>3888577.01</v>
      </c>
      <c r="O129">
        <v>816319.81</v>
      </c>
      <c r="Q129">
        <v>578.49</v>
      </c>
      <c r="S129">
        <v>1018257.4</v>
      </c>
      <c r="T129">
        <v>44400</v>
      </c>
      <c r="U129">
        <v>1128149.3999999999</v>
      </c>
      <c r="X129">
        <v>373421.42</v>
      </c>
      <c r="Y129">
        <v>40800</v>
      </c>
    </row>
    <row r="130" spans="1:29" x14ac:dyDescent="0.25">
      <c r="A130" t="s">
        <v>2785</v>
      </c>
      <c r="B130">
        <v>77688.31</v>
      </c>
      <c r="C130">
        <v>20520</v>
      </c>
      <c r="D130">
        <v>32060.82</v>
      </c>
      <c r="E130">
        <v>3222458.86</v>
      </c>
      <c r="F130">
        <v>205567.56</v>
      </c>
      <c r="G130">
        <v>4974</v>
      </c>
      <c r="J130">
        <v>56150</v>
      </c>
      <c r="L130">
        <v>-3565905.4</v>
      </c>
      <c r="M130">
        <v>1241273.02</v>
      </c>
      <c r="N130">
        <v>6097995.7300000004</v>
      </c>
      <c r="O130">
        <v>677383.78</v>
      </c>
      <c r="P130">
        <v>56150</v>
      </c>
      <c r="Q130">
        <v>142.34</v>
      </c>
      <c r="S130">
        <v>796028.4</v>
      </c>
      <c r="T130">
        <v>52400</v>
      </c>
      <c r="U130">
        <v>1022719.4</v>
      </c>
      <c r="X130">
        <v>310615.78000000003</v>
      </c>
      <c r="Y130">
        <v>186090.55</v>
      </c>
      <c r="AC130">
        <v>23660.68</v>
      </c>
    </row>
    <row r="131" spans="1:29" x14ac:dyDescent="0.25">
      <c r="A131" t="s">
        <v>2697</v>
      </c>
      <c r="B131">
        <v>760172.16</v>
      </c>
      <c r="C131">
        <v>166013</v>
      </c>
      <c r="D131">
        <v>341165.62</v>
      </c>
      <c r="E131">
        <v>407823.64</v>
      </c>
      <c r="F131">
        <v>87750.33</v>
      </c>
      <c r="G131">
        <v>0</v>
      </c>
      <c r="J131">
        <v>1863.85</v>
      </c>
      <c r="K131">
        <v>169320</v>
      </c>
      <c r="M131">
        <v>-2880324.88</v>
      </c>
      <c r="N131">
        <v>3801437.29</v>
      </c>
      <c r="O131">
        <v>1687547.41</v>
      </c>
      <c r="Q131">
        <v>687.65</v>
      </c>
      <c r="S131">
        <v>1032223.1</v>
      </c>
      <c r="T131">
        <v>981031.34</v>
      </c>
      <c r="U131">
        <v>1648133.1</v>
      </c>
      <c r="X131">
        <v>737327.26</v>
      </c>
      <c r="Y131">
        <v>47309.75</v>
      </c>
      <c r="AC131">
        <v>180223</v>
      </c>
    </row>
    <row r="132" spans="1:29" x14ac:dyDescent="0.25">
      <c r="A132" t="s">
        <v>2698</v>
      </c>
      <c r="B132">
        <v>230568.44</v>
      </c>
      <c r="C132">
        <v>20061.5</v>
      </c>
      <c r="D132">
        <v>603352.66</v>
      </c>
      <c r="E132">
        <v>356491.35</v>
      </c>
      <c r="F132">
        <v>138280.1</v>
      </c>
      <c r="G132">
        <v>4500</v>
      </c>
      <c r="J132">
        <v>1290</v>
      </c>
      <c r="K132">
        <v>53200</v>
      </c>
      <c r="M132">
        <v>-1258859.77</v>
      </c>
      <c r="N132">
        <v>2453088.7400000002</v>
      </c>
      <c r="O132">
        <v>1353227.17</v>
      </c>
      <c r="P132">
        <v>189831</v>
      </c>
      <c r="Q132">
        <v>680.8</v>
      </c>
      <c r="S132">
        <v>1026715.25</v>
      </c>
      <c r="T132">
        <v>290450</v>
      </c>
      <c r="U132">
        <v>1607788.25</v>
      </c>
      <c r="V132">
        <v>21860</v>
      </c>
      <c r="X132">
        <v>671293.25</v>
      </c>
      <c r="Y132">
        <v>37471.03</v>
      </c>
      <c r="AC132">
        <v>106962.42</v>
      </c>
    </row>
    <row r="133" spans="1:29" x14ac:dyDescent="0.25">
      <c r="A133" t="s">
        <v>2699</v>
      </c>
      <c r="B133">
        <v>651373.02</v>
      </c>
      <c r="C133">
        <v>22401.73</v>
      </c>
      <c r="D133">
        <v>398563.5</v>
      </c>
      <c r="E133">
        <v>276237.33</v>
      </c>
      <c r="F133">
        <v>539163.36</v>
      </c>
      <c r="G133">
        <v>1000</v>
      </c>
      <c r="J133">
        <v>1115.23</v>
      </c>
      <c r="K133">
        <v>0</v>
      </c>
      <c r="M133">
        <v>-1680276.9</v>
      </c>
      <c r="N133">
        <v>3154881.69</v>
      </c>
      <c r="O133">
        <v>2025110.62</v>
      </c>
      <c r="P133">
        <v>373031.03</v>
      </c>
      <c r="Q133">
        <v>980.12</v>
      </c>
      <c r="S133">
        <v>2157753</v>
      </c>
      <c r="T133">
        <v>462701.86</v>
      </c>
      <c r="U133">
        <v>2506220</v>
      </c>
      <c r="X133">
        <v>1394273.2</v>
      </c>
      <c r="Y133">
        <v>120398.49</v>
      </c>
      <c r="AC133">
        <v>152799.88</v>
      </c>
    </row>
    <row r="134" spans="1:29" x14ac:dyDescent="0.25">
      <c r="A134" t="s">
        <v>2700</v>
      </c>
      <c r="B134">
        <v>668121.24</v>
      </c>
      <c r="C134">
        <v>124645.5</v>
      </c>
      <c r="D134">
        <v>105968.23</v>
      </c>
      <c r="E134">
        <v>81486.38</v>
      </c>
      <c r="F134">
        <v>253801.61</v>
      </c>
      <c r="G134">
        <v>0</v>
      </c>
      <c r="J134">
        <v>1310</v>
      </c>
      <c r="K134">
        <v>148772</v>
      </c>
      <c r="L134">
        <v>-134551.09</v>
      </c>
      <c r="M134">
        <v>1950</v>
      </c>
      <c r="N134">
        <v>1192306.58</v>
      </c>
      <c r="O134">
        <v>2090455.76</v>
      </c>
      <c r="P134">
        <v>69024</v>
      </c>
      <c r="Q134">
        <v>838.51</v>
      </c>
      <c r="S134">
        <v>789075</v>
      </c>
      <c r="T134">
        <v>312372.96000000002</v>
      </c>
      <c r="U134">
        <v>1423332</v>
      </c>
      <c r="V134">
        <v>8610</v>
      </c>
      <c r="X134">
        <v>988028.15</v>
      </c>
      <c r="Y134">
        <v>51633.72</v>
      </c>
      <c r="AC134">
        <v>406782.85</v>
      </c>
    </row>
    <row r="135" spans="1:29" x14ac:dyDescent="0.25">
      <c r="A135" t="s">
        <v>2701</v>
      </c>
      <c r="B135">
        <v>930531.53</v>
      </c>
      <c r="C135">
        <v>43758.5</v>
      </c>
      <c r="D135">
        <v>107118.65</v>
      </c>
      <c r="E135">
        <v>502984.32</v>
      </c>
      <c r="F135">
        <v>260064.54</v>
      </c>
      <c r="G135">
        <v>0</v>
      </c>
      <c r="J135">
        <v>636.04</v>
      </c>
      <c r="K135">
        <v>58400</v>
      </c>
      <c r="M135">
        <v>-540543.19999999995</v>
      </c>
      <c r="N135">
        <v>2072080.16</v>
      </c>
      <c r="O135">
        <v>1135859.3999999999</v>
      </c>
      <c r="Q135">
        <v>949.52</v>
      </c>
      <c r="S135">
        <v>1216585.69</v>
      </c>
      <c r="T135">
        <v>389016.65</v>
      </c>
      <c r="U135">
        <v>1501148.69</v>
      </c>
      <c r="X135">
        <v>459772.28</v>
      </c>
      <c r="Y135">
        <v>110365.77</v>
      </c>
      <c r="AC135">
        <v>143993</v>
      </c>
    </row>
    <row r="136" spans="1:29" x14ac:dyDescent="0.25">
      <c r="A136" t="s">
        <v>2702</v>
      </c>
      <c r="B136">
        <v>764040.73</v>
      </c>
      <c r="C136">
        <v>23128</v>
      </c>
      <c r="D136">
        <v>895479.16</v>
      </c>
      <c r="E136">
        <v>366903.25</v>
      </c>
      <c r="F136">
        <v>153482.19</v>
      </c>
      <c r="G136">
        <v>30527</v>
      </c>
      <c r="J136">
        <v>660</v>
      </c>
      <c r="K136">
        <v>0</v>
      </c>
      <c r="M136">
        <v>-1434575.66</v>
      </c>
      <c r="N136">
        <v>3517785.78</v>
      </c>
      <c r="O136">
        <v>2958574.52</v>
      </c>
      <c r="P136">
        <v>105100</v>
      </c>
      <c r="Q136">
        <v>1060.1400000000001</v>
      </c>
      <c r="S136">
        <v>756822.5</v>
      </c>
      <c r="T136">
        <v>250150</v>
      </c>
      <c r="U136">
        <v>1061630.5</v>
      </c>
      <c r="X136">
        <v>1038122.74</v>
      </c>
      <c r="Y136">
        <v>27943.02</v>
      </c>
      <c r="AC136">
        <v>1486097.11</v>
      </c>
    </row>
    <row r="137" spans="1:29" x14ac:dyDescent="0.25">
      <c r="A137" t="s">
        <v>2703</v>
      </c>
      <c r="B137">
        <v>416586.01</v>
      </c>
      <c r="C137">
        <v>143154.5</v>
      </c>
      <c r="D137">
        <v>107517.81</v>
      </c>
      <c r="E137">
        <v>424909.3</v>
      </c>
      <c r="F137">
        <v>185024.05</v>
      </c>
      <c r="G137">
        <v>0</v>
      </c>
      <c r="J137">
        <v>622</v>
      </c>
      <c r="K137">
        <v>129775</v>
      </c>
      <c r="M137">
        <v>-1414609.76</v>
      </c>
      <c r="N137">
        <v>2461639.23</v>
      </c>
      <c r="O137">
        <v>1232353.95</v>
      </c>
      <c r="P137">
        <v>132000</v>
      </c>
      <c r="Q137">
        <v>614.61</v>
      </c>
      <c r="S137">
        <v>1464340.3</v>
      </c>
      <c r="T137">
        <v>153450</v>
      </c>
      <c r="U137">
        <v>1763786.3</v>
      </c>
      <c r="V137">
        <v>1200</v>
      </c>
      <c r="X137">
        <v>565562.92000000004</v>
      </c>
      <c r="Y137">
        <v>135709.04</v>
      </c>
      <c r="AC137">
        <v>208215.67</v>
      </c>
    </row>
    <row r="138" spans="1:29" x14ac:dyDescent="0.25">
      <c r="A138" t="s">
        <v>2704</v>
      </c>
      <c r="B138">
        <v>335350.42</v>
      </c>
      <c r="C138">
        <v>10053</v>
      </c>
      <c r="D138">
        <v>235292.43</v>
      </c>
      <c r="E138">
        <v>1646911.91</v>
      </c>
      <c r="F138">
        <v>118718.56</v>
      </c>
      <c r="G138">
        <v>0</v>
      </c>
      <c r="J138">
        <v>546</v>
      </c>
      <c r="K138">
        <v>203700</v>
      </c>
      <c r="M138">
        <v>740326.99</v>
      </c>
      <c r="N138">
        <v>1490475.39</v>
      </c>
      <c r="O138">
        <v>941853.27</v>
      </c>
      <c r="P138">
        <v>84900</v>
      </c>
      <c r="Q138">
        <v>434.55</v>
      </c>
      <c r="S138">
        <v>1242960</v>
      </c>
      <c r="T138">
        <v>306396.5</v>
      </c>
      <c r="U138">
        <v>1574511.5</v>
      </c>
      <c r="X138">
        <v>566105.24</v>
      </c>
      <c r="Y138">
        <v>134312.29</v>
      </c>
      <c r="AC138">
        <v>140742.35</v>
      </c>
    </row>
    <row r="139" spans="1:29" x14ac:dyDescent="0.25">
      <c r="A139" t="s">
        <v>2705</v>
      </c>
      <c r="B139">
        <v>298243.07</v>
      </c>
      <c r="C139">
        <v>42043.4</v>
      </c>
      <c r="D139">
        <v>434243.88</v>
      </c>
      <c r="E139">
        <v>1083193.3799999999</v>
      </c>
      <c r="F139">
        <v>397374.39</v>
      </c>
      <c r="G139">
        <v>-23438</v>
      </c>
      <c r="J139">
        <v>109</v>
      </c>
      <c r="K139">
        <v>95690</v>
      </c>
      <c r="M139">
        <v>-1568739.96</v>
      </c>
      <c r="N139">
        <v>3529981.97</v>
      </c>
      <c r="O139">
        <v>1837905.4</v>
      </c>
      <c r="P139">
        <v>9000</v>
      </c>
      <c r="Q139">
        <v>397.5</v>
      </c>
      <c r="S139">
        <v>1791108.5</v>
      </c>
      <c r="T139">
        <v>720390.46</v>
      </c>
      <c r="U139">
        <v>2364440.5</v>
      </c>
      <c r="X139">
        <v>1096572.1399999999</v>
      </c>
      <c r="Y139">
        <v>117712.13</v>
      </c>
      <c r="AC139">
        <v>97032.6</v>
      </c>
    </row>
    <row r="140" spans="1:29" x14ac:dyDescent="0.25">
      <c r="A140" t="s">
        <v>2706</v>
      </c>
      <c r="B140">
        <v>736590.79</v>
      </c>
      <c r="C140">
        <v>270635.75</v>
      </c>
      <c r="D140">
        <v>196682.83</v>
      </c>
      <c r="E140">
        <v>313335.67999999999</v>
      </c>
      <c r="F140">
        <v>186061.98</v>
      </c>
      <c r="G140">
        <v>0</v>
      </c>
      <c r="J140">
        <v>2567.9499999999998</v>
      </c>
      <c r="K140">
        <v>121100</v>
      </c>
      <c r="M140">
        <v>-134751.92000000001</v>
      </c>
      <c r="N140">
        <v>1467910.57</v>
      </c>
      <c r="O140">
        <v>3736404.27</v>
      </c>
      <c r="P140">
        <v>166800</v>
      </c>
      <c r="Q140">
        <v>889.06</v>
      </c>
      <c r="S140">
        <v>1198038</v>
      </c>
      <c r="T140">
        <v>397776.79</v>
      </c>
      <c r="U140">
        <v>1391494</v>
      </c>
      <c r="X140">
        <v>1043914.34</v>
      </c>
      <c r="Y140">
        <v>54721.52</v>
      </c>
      <c r="AC140">
        <v>2370991.62</v>
      </c>
    </row>
    <row r="141" spans="1:29" x14ac:dyDescent="0.25">
      <c r="A141" t="s">
        <v>2707</v>
      </c>
      <c r="B141">
        <v>553227.86</v>
      </c>
      <c r="C141">
        <v>15756.5</v>
      </c>
      <c r="D141">
        <v>38513.120000000003</v>
      </c>
      <c r="E141">
        <v>231353.84</v>
      </c>
      <c r="F141">
        <v>182580.15</v>
      </c>
      <c r="J141">
        <v>774</v>
      </c>
      <c r="K141">
        <v>32505</v>
      </c>
      <c r="M141">
        <v>226909</v>
      </c>
      <c r="N141">
        <v>431311.75</v>
      </c>
      <c r="O141">
        <v>2310518.46</v>
      </c>
      <c r="Q141">
        <v>348.72</v>
      </c>
      <c r="S141">
        <v>974150.5</v>
      </c>
      <c r="T141">
        <v>451490</v>
      </c>
      <c r="U141">
        <v>1339021.5</v>
      </c>
      <c r="X141">
        <v>672954.32</v>
      </c>
      <c r="Y141">
        <v>57009.84</v>
      </c>
      <c r="AC141">
        <v>1041601.5</v>
      </c>
    </row>
    <row r="142" spans="1:29" x14ac:dyDescent="0.25">
      <c r="A142" t="s">
        <v>2708</v>
      </c>
      <c r="B142">
        <v>475658.32</v>
      </c>
      <c r="C142">
        <v>129072.7</v>
      </c>
      <c r="D142">
        <v>198298.01</v>
      </c>
      <c r="E142">
        <v>429559.76</v>
      </c>
      <c r="F142">
        <v>392229.38</v>
      </c>
      <c r="G142">
        <v>2000</v>
      </c>
      <c r="J142">
        <v>932.71</v>
      </c>
      <c r="K142">
        <v>121970</v>
      </c>
      <c r="M142">
        <v>-781596.61</v>
      </c>
      <c r="N142">
        <v>2115546</v>
      </c>
      <c r="O142">
        <v>1279517.06</v>
      </c>
      <c r="P142">
        <v>51600</v>
      </c>
      <c r="Q142">
        <v>515.27</v>
      </c>
      <c r="S142">
        <v>1179664.5</v>
      </c>
      <c r="T142">
        <v>293859.63</v>
      </c>
      <c r="U142">
        <v>1424553.5</v>
      </c>
      <c r="X142">
        <v>604335.72</v>
      </c>
      <c r="Y142">
        <v>173718.3</v>
      </c>
      <c r="AC142">
        <v>135518.20000000001</v>
      </c>
    </row>
    <row r="143" spans="1:29" x14ac:dyDescent="0.25">
      <c r="A143" t="s">
        <v>2709</v>
      </c>
      <c r="B143">
        <v>127121.47</v>
      </c>
      <c r="C143">
        <v>29151.35</v>
      </c>
      <c r="D143">
        <v>201014.9</v>
      </c>
      <c r="E143">
        <v>858978.78</v>
      </c>
      <c r="F143">
        <v>90798.86</v>
      </c>
      <c r="G143">
        <v>0</v>
      </c>
      <c r="J143">
        <v>802</v>
      </c>
      <c r="K143">
        <v>51300</v>
      </c>
      <c r="M143">
        <v>-922108.81</v>
      </c>
      <c r="N143">
        <v>2263113.85</v>
      </c>
      <c r="O143">
        <v>926395.72</v>
      </c>
      <c r="P143">
        <v>41300</v>
      </c>
      <c r="Q143">
        <v>229.85</v>
      </c>
      <c r="S143">
        <v>889153</v>
      </c>
      <c r="T143">
        <v>217450</v>
      </c>
      <c r="U143">
        <v>1252969</v>
      </c>
      <c r="X143">
        <v>367463.14</v>
      </c>
      <c r="Y143">
        <v>144362.51999999999</v>
      </c>
      <c r="AC143">
        <v>123938.78</v>
      </c>
    </row>
    <row r="144" spans="1:29" x14ac:dyDescent="0.25">
      <c r="A144" t="s">
        <v>2710</v>
      </c>
      <c r="B144">
        <v>242405.97</v>
      </c>
      <c r="C144">
        <v>129975.6</v>
      </c>
      <c r="D144">
        <v>607731.61</v>
      </c>
      <c r="E144">
        <v>609762.19999999995</v>
      </c>
      <c r="F144">
        <v>161843.10999999999</v>
      </c>
      <c r="G144">
        <v>0</v>
      </c>
      <c r="J144">
        <v>564</v>
      </c>
      <c r="K144">
        <v>27500</v>
      </c>
      <c r="M144">
        <v>-1205844.57</v>
      </c>
      <c r="N144">
        <v>2512572.4500000002</v>
      </c>
      <c r="O144">
        <v>1400144.52</v>
      </c>
      <c r="P144">
        <v>27000</v>
      </c>
      <c r="Q144">
        <v>260.61</v>
      </c>
      <c r="S144">
        <v>1963245</v>
      </c>
      <c r="T144">
        <v>532386.01</v>
      </c>
      <c r="U144">
        <v>2222261</v>
      </c>
      <c r="X144">
        <v>725512.69</v>
      </c>
      <c r="Y144">
        <v>68620.490000000005</v>
      </c>
      <c r="AB144">
        <v>26284</v>
      </c>
      <c r="AC144">
        <v>201880</v>
      </c>
    </row>
    <row r="145" spans="1:30" x14ac:dyDescent="0.25">
      <c r="A145" t="s">
        <v>2711</v>
      </c>
      <c r="B145">
        <v>1024334.88</v>
      </c>
      <c r="C145">
        <v>148244.71</v>
      </c>
      <c r="D145">
        <v>88151.2</v>
      </c>
      <c r="E145">
        <v>1656771.48</v>
      </c>
      <c r="F145">
        <v>388259.86</v>
      </c>
      <c r="G145">
        <v>0</v>
      </c>
      <c r="J145">
        <v>1080</v>
      </c>
      <c r="K145">
        <v>218600</v>
      </c>
      <c r="M145">
        <v>1556181.84</v>
      </c>
      <c r="N145">
        <v>1298036.29</v>
      </c>
      <c r="O145">
        <v>1853489.74</v>
      </c>
      <c r="P145">
        <v>140460</v>
      </c>
      <c r="Q145">
        <v>1064.92</v>
      </c>
      <c r="S145">
        <v>1167920.6000000001</v>
      </c>
      <c r="T145">
        <v>442395.11</v>
      </c>
      <c r="U145">
        <v>1687332.6</v>
      </c>
      <c r="X145">
        <v>1042804.49</v>
      </c>
      <c r="Y145">
        <v>185618.27</v>
      </c>
      <c r="AC145">
        <v>83849.97</v>
      </c>
    </row>
    <row r="146" spans="1:30" x14ac:dyDescent="0.25">
      <c r="A146" t="s">
        <v>2712</v>
      </c>
      <c r="B146">
        <v>491356.68</v>
      </c>
      <c r="C146">
        <v>76290.78</v>
      </c>
      <c r="D146">
        <v>683365.59</v>
      </c>
      <c r="E146">
        <v>684971.07</v>
      </c>
      <c r="F146">
        <v>438008.81</v>
      </c>
      <c r="G146">
        <v>4800</v>
      </c>
      <c r="J146">
        <v>0</v>
      </c>
      <c r="M146">
        <v>593992.44999999995</v>
      </c>
      <c r="N146">
        <v>1854562.35</v>
      </c>
      <c r="O146">
        <v>987992.03</v>
      </c>
      <c r="P146">
        <v>75700</v>
      </c>
      <c r="Q146">
        <v>601.45000000000005</v>
      </c>
      <c r="S146">
        <v>1331988</v>
      </c>
      <c r="T146">
        <v>279944.08</v>
      </c>
      <c r="U146">
        <v>1565846</v>
      </c>
      <c r="X146">
        <v>484985.69</v>
      </c>
      <c r="Y146">
        <v>107609.37</v>
      </c>
      <c r="Z146">
        <v>136000</v>
      </c>
      <c r="AC146">
        <v>26503.97</v>
      </c>
    </row>
    <row r="147" spans="1:30" x14ac:dyDescent="0.25">
      <c r="A147" t="s">
        <v>2713</v>
      </c>
      <c r="B147">
        <v>1782521.07</v>
      </c>
      <c r="C147">
        <v>151369.5</v>
      </c>
      <c r="D147">
        <v>66677.42</v>
      </c>
      <c r="E147">
        <v>485576.83</v>
      </c>
      <c r="F147">
        <v>543936.75</v>
      </c>
      <c r="G147">
        <v>5570</v>
      </c>
      <c r="J147">
        <v>0</v>
      </c>
      <c r="M147">
        <v>-812374.56</v>
      </c>
      <c r="N147">
        <v>3974625.34</v>
      </c>
      <c r="O147">
        <v>1567617.94</v>
      </c>
      <c r="P147">
        <v>178500</v>
      </c>
      <c r="Q147">
        <v>2306.59</v>
      </c>
      <c r="S147">
        <v>1241257.5</v>
      </c>
      <c r="T147">
        <v>499954.85</v>
      </c>
      <c r="U147">
        <v>1706877.75</v>
      </c>
      <c r="V147">
        <v>5160</v>
      </c>
      <c r="X147">
        <v>688490.39</v>
      </c>
      <c r="Y147">
        <v>312725.59999999998</v>
      </c>
      <c r="Z147">
        <v>291500</v>
      </c>
      <c r="AC147">
        <v>163118.35</v>
      </c>
    </row>
    <row r="148" spans="1:30" x14ac:dyDescent="0.25">
      <c r="A148" t="s">
        <v>2714</v>
      </c>
      <c r="B148">
        <v>448105.49</v>
      </c>
      <c r="C148">
        <v>12818.5</v>
      </c>
      <c r="D148">
        <v>51917.09</v>
      </c>
      <c r="E148">
        <v>890286.18</v>
      </c>
      <c r="F148">
        <v>482518.34</v>
      </c>
      <c r="G148">
        <v>10000</v>
      </c>
      <c r="J148">
        <v>206</v>
      </c>
      <c r="M148">
        <v>1953319.05</v>
      </c>
      <c r="O148">
        <v>1010580.4</v>
      </c>
      <c r="Q148">
        <v>767.99</v>
      </c>
      <c r="S148">
        <v>1291367.5</v>
      </c>
      <c r="T148">
        <v>251150.28</v>
      </c>
      <c r="U148">
        <v>1695085.5</v>
      </c>
      <c r="X148">
        <v>561327.59</v>
      </c>
      <c r="Y148">
        <v>226411.88</v>
      </c>
      <c r="AA148">
        <v>37965.699999999997</v>
      </c>
      <c r="AC148">
        <v>9080</v>
      </c>
    </row>
    <row r="149" spans="1:30" x14ac:dyDescent="0.25">
      <c r="A149" t="s">
        <v>2715</v>
      </c>
      <c r="B149">
        <v>1271243.6399999999</v>
      </c>
      <c r="C149">
        <v>225009.01</v>
      </c>
      <c r="D149">
        <v>42929.99</v>
      </c>
      <c r="E149">
        <v>476921.9</v>
      </c>
      <c r="F149">
        <v>413806.71</v>
      </c>
      <c r="G149">
        <v>-2345</v>
      </c>
      <c r="H149">
        <v>1003.5</v>
      </c>
      <c r="J149">
        <v>9018.9699999999993</v>
      </c>
      <c r="M149">
        <v>385994.01</v>
      </c>
      <c r="N149">
        <v>2538450.7999999998</v>
      </c>
      <c r="O149">
        <v>811948.27</v>
      </c>
      <c r="P149">
        <v>181350</v>
      </c>
      <c r="S149">
        <v>1334465.5</v>
      </c>
      <c r="T149">
        <v>84807.3</v>
      </c>
      <c r="U149">
        <v>1671794.85</v>
      </c>
      <c r="V149">
        <v>500</v>
      </c>
      <c r="X149">
        <v>542140.05000000005</v>
      </c>
      <c r="Y149">
        <v>308559.17</v>
      </c>
    </row>
    <row r="150" spans="1:30" x14ac:dyDescent="0.25">
      <c r="A150" t="s">
        <v>2716</v>
      </c>
      <c r="B150">
        <v>1630915.01</v>
      </c>
      <c r="C150">
        <v>103397.04</v>
      </c>
      <c r="D150">
        <v>727382.59</v>
      </c>
      <c r="E150">
        <v>872365.29</v>
      </c>
      <c r="F150">
        <v>284553.84999999998</v>
      </c>
      <c r="G150">
        <v>2000</v>
      </c>
      <c r="J150">
        <v>0</v>
      </c>
      <c r="M150">
        <v>213308.06</v>
      </c>
      <c r="N150">
        <v>3053279.47</v>
      </c>
      <c r="O150">
        <v>1866554.19</v>
      </c>
      <c r="P150">
        <v>398960</v>
      </c>
      <c r="Q150">
        <v>1692.57</v>
      </c>
      <c r="S150">
        <v>1462270</v>
      </c>
      <c r="T150">
        <v>475035.52</v>
      </c>
      <c r="U150">
        <v>2090672</v>
      </c>
      <c r="V150">
        <v>4400</v>
      </c>
      <c r="X150">
        <v>782987.97</v>
      </c>
      <c r="Y150">
        <v>103004.87</v>
      </c>
      <c r="Z150">
        <v>237500</v>
      </c>
      <c r="AC150">
        <v>174465.25</v>
      </c>
    </row>
    <row r="151" spans="1:30" x14ac:dyDescent="0.25">
      <c r="A151" t="s">
        <v>2717</v>
      </c>
      <c r="B151">
        <v>1128721.51</v>
      </c>
      <c r="C151">
        <v>44228.63</v>
      </c>
      <c r="D151">
        <v>106933.96</v>
      </c>
      <c r="E151">
        <v>209580.02</v>
      </c>
      <c r="F151">
        <v>222943.4</v>
      </c>
      <c r="G151">
        <v>3000</v>
      </c>
      <c r="J151">
        <v>0</v>
      </c>
      <c r="M151">
        <v>-387366.34</v>
      </c>
      <c r="N151">
        <v>1819262.69</v>
      </c>
      <c r="O151">
        <v>1577458.14</v>
      </c>
      <c r="P151">
        <v>119640</v>
      </c>
      <c r="Q151">
        <v>1417.93</v>
      </c>
      <c r="S151">
        <v>1084902</v>
      </c>
      <c r="T151">
        <v>307836.64</v>
      </c>
      <c r="U151">
        <v>1490458</v>
      </c>
      <c r="V151">
        <v>1160</v>
      </c>
      <c r="X151">
        <v>580409.42000000004</v>
      </c>
      <c r="Y151">
        <v>82185.179999999993</v>
      </c>
      <c r="Z151">
        <v>131500</v>
      </c>
      <c r="AC151">
        <v>102998.94</v>
      </c>
      <c r="AD151">
        <v>10000</v>
      </c>
    </row>
    <row r="152" spans="1:30" x14ac:dyDescent="0.25">
      <c r="A152" t="s">
        <v>2718</v>
      </c>
      <c r="B152">
        <v>230320.45</v>
      </c>
      <c r="C152">
        <v>20367.349999999999</v>
      </c>
      <c r="D152">
        <v>637083.01</v>
      </c>
      <c r="E152">
        <v>699167.63</v>
      </c>
      <c r="F152">
        <v>264396.09999999998</v>
      </c>
      <c r="G152">
        <v>1000</v>
      </c>
      <c r="J152">
        <v>233</v>
      </c>
      <c r="M152">
        <v>-278811.15000000002</v>
      </c>
      <c r="N152">
        <v>2522678.58</v>
      </c>
      <c r="O152">
        <v>1043317.64</v>
      </c>
      <c r="P152">
        <v>196700</v>
      </c>
      <c r="Q152">
        <v>505.15</v>
      </c>
      <c r="S152">
        <v>1524072.5</v>
      </c>
      <c r="T152">
        <v>211982.64</v>
      </c>
      <c r="U152">
        <v>1866722.5</v>
      </c>
      <c r="X152">
        <v>1004638.23</v>
      </c>
      <c r="Y152">
        <v>164518.82999999999</v>
      </c>
      <c r="AC152">
        <v>37667.26</v>
      </c>
    </row>
    <row r="153" spans="1:30" x14ac:dyDescent="0.25">
      <c r="A153" t="s">
        <v>2719</v>
      </c>
      <c r="B153">
        <v>461811.89</v>
      </c>
      <c r="C153">
        <v>10687.75</v>
      </c>
      <c r="D153">
        <v>137297.99</v>
      </c>
      <c r="E153">
        <v>641754.43000000005</v>
      </c>
      <c r="F153">
        <v>340659.54</v>
      </c>
      <c r="G153">
        <v>4500</v>
      </c>
      <c r="J153">
        <v>0</v>
      </c>
      <c r="M153">
        <v>-3036639.06</v>
      </c>
      <c r="N153">
        <v>4801199.47</v>
      </c>
      <c r="O153">
        <v>1020797.62</v>
      </c>
      <c r="Q153">
        <v>554.65</v>
      </c>
      <c r="S153">
        <v>603886.5</v>
      </c>
      <c r="T153">
        <v>411108.16</v>
      </c>
      <c r="U153">
        <v>810744.5</v>
      </c>
      <c r="X153">
        <v>466609.95</v>
      </c>
      <c r="Y153">
        <v>288560.19</v>
      </c>
      <c r="Z153">
        <v>237000</v>
      </c>
      <c r="AC153">
        <v>33337.4</v>
      </c>
    </row>
    <row r="154" spans="1:30" x14ac:dyDescent="0.25">
      <c r="A154" t="s">
        <v>2720</v>
      </c>
      <c r="B154">
        <v>313862.73</v>
      </c>
      <c r="C154">
        <v>16849.55</v>
      </c>
      <c r="D154">
        <v>462480.12</v>
      </c>
      <c r="E154">
        <v>728713.6</v>
      </c>
      <c r="F154">
        <v>455746.79</v>
      </c>
      <c r="G154">
        <v>5000</v>
      </c>
      <c r="J154">
        <v>2731.09</v>
      </c>
      <c r="M154">
        <v>-2942727.27</v>
      </c>
      <c r="N154">
        <v>5209136.26</v>
      </c>
      <c r="O154">
        <v>1017965.28</v>
      </c>
      <c r="Q154">
        <v>496.08</v>
      </c>
      <c r="S154">
        <v>1678764</v>
      </c>
      <c r="T154">
        <v>255317.52</v>
      </c>
      <c r="U154">
        <v>1965245</v>
      </c>
      <c r="V154">
        <v>1040</v>
      </c>
      <c r="X154">
        <v>520721.98</v>
      </c>
      <c r="Y154">
        <v>392248.04</v>
      </c>
      <c r="Z154">
        <v>91500</v>
      </c>
      <c r="AC154">
        <v>42569.75</v>
      </c>
    </row>
    <row r="155" spans="1:30" x14ac:dyDescent="0.25">
      <c r="A155" t="s">
        <v>2721</v>
      </c>
      <c r="B155">
        <v>841712.57</v>
      </c>
      <c r="C155">
        <v>31410.98</v>
      </c>
      <c r="D155">
        <v>493238.5</v>
      </c>
      <c r="E155">
        <v>532689.76</v>
      </c>
      <c r="F155">
        <v>357711.17</v>
      </c>
      <c r="G155">
        <v>4500</v>
      </c>
      <c r="J155">
        <v>0</v>
      </c>
      <c r="M155">
        <v>-141025.79</v>
      </c>
      <c r="N155">
        <v>2453318.4700000002</v>
      </c>
      <c r="O155">
        <v>997525.09</v>
      </c>
      <c r="Q155">
        <v>1128.24</v>
      </c>
      <c r="S155">
        <v>980633.5</v>
      </c>
      <c r="T155">
        <v>232772.41</v>
      </c>
      <c r="U155">
        <v>1189932.75</v>
      </c>
      <c r="V155">
        <v>1980</v>
      </c>
      <c r="X155">
        <v>437614.59</v>
      </c>
      <c r="Y155">
        <v>187256.81</v>
      </c>
      <c r="Z155">
        <v>106000</v>
      </c>
      <c r="AC155">
        <v>23055.86</v>
      </c>
    </row>
    <row r="156" spans="1:30" x14ac:dyDescent="0.25">
      <c r="A156" t="s">
        <v>2722</v>
      </c>
      <c r="B156">
        <v>2750851.57</v>
      </c>
      <c r="C156">
        <v>101584.46</v>
      </c>
      <c r="D156">
        <v>900161.89</v>
      </c>
      <c r="E156">
        <v>287693.69</v>
      </c>
      <c r="F156">
        <v>1636328.33</v>
      </c>
      <c r="G156">
        <v>6000</v>
      </c>
      <c r="J156">
        <v>0</v>
      </c>
      <c r="M156">
        <v>721127.78</v>
      </c>
      <c r="N156">
        <v>4517827.99</v>
      </c>
      <c r="O156">
        <v>2233245.08</v>
      </c>
      <c r="P156">
        <v>491150</v>
      </c>
      <c r="Q156">
        <v>2965.13</v>
      </c>
      <c r="S156">
        <v>2010914.5</v>
      </c>
      <c r="T156">
        <v>599913.6</v>
      </c>
      <c r="U156">
        <v>2702892.5</v>
      </c>
      <c r="V156">
        <v>4700</v>
      </c>
      <c r="X156">
        <v>843920.67</v>
      </c>
      <c r="Y156">
        <v>322289.5</v>
      </c>
      <c r="Z156">
        <v>277500</v>
      </c>
      <c r="AC156">
        <v>173370.17</v>
      </c>
    </row>
    <row r="157" spans="1:30" x14ac:dyDescent="0.25">
      <c r="A157" t="s">
        <v>2723</v>
      </c>
      <c r="B157">
        <v>473024.3</v>
      </c>
      <c r="C157">
        <v>46223</v>
      </c>
      <c r="D157">
        <v>56036.08</v>
      </c>
      <c r="E157">
        <v>488712.69</v>
      </c>
      <c r="F157">
        <v>262831.14</v>
      </c>
      <c r="G157">
        <v>0</v>
      </c>
      <c r="M157">
        <v>-1518657.96</v>
      </c>
      <c r="N157">
        <v>3061336.79</v>
      </c>
      <c r="O157">
        <v>1142053.8999999999</v>
      </c>
      <c r="P157">
        <v>159720</v>
      </c>
      <c r="Q157">
        <v>476.55</v>
      </c>
      <c r="S157">
        <v>1198206.5</v>
      </c>
      <c r="T157">
        <v>273375.59999999998</v>
      </c>
      <c r="U157">
        <v>1397836.5</v>
      </c>
      <c r="X157">
        <v>748600.44</v>
      </c>
      <c r="Y157">
        <v>212003.73</v>
      </c>
      <c r="Z157">
        <v>44000</v>
      </c>
      <c r="AC157">
        <v>65454.5</v>
      </c>
    </row>
    <row r="158" spans="1:30" x14ac:dyDescent="0.25">
      <c r="A158" t="s">
        <v>2724</v>
      </c>
      <c r="B158">
        <v>645529.61</v>
      </c>
      <c r="C158">
        <v>35966.400000000001</v>
      </c>
      <c r="D158">
        <v>451763.9</v>
      </c>
      <c r="E158">
        <v>1681426.18</v>
      </c>
      <c r="F158">
        <v>586780.65</v>
      </c>
      <c r="G158">
        <v>0</v>
      </c>
      <c r="J158">
        <v>254</v>
      </c>
      <c r="M158">
        <v>1166410.47</v>
      </c>
      <c r="N158">
        <v>2227904.62</v>
      </c>
      <c r="O158">
        <v>879400.15</v>
      </c>
      <c r="P158">
        <v>90280</v>
      </c>
      <c r="Q158">
        <v>258.20999999999998</v>
      </c>
      <c r="S158">
        <v>987490</v>
      </c>
      <c r="T158">
        <v>198684.79999999999</v>
      </c>
      <c r="U158">
        <v>1238415</v>
      </c>
      <c r="X158">
        <v>502790.86</v>
      </c>
      <c r="Y158">
        <v>12433.61</v>
      </c>
      <c r="Z158">
        <v>55000</v>
      </c>
      <c r="AC158">
        <v>36708.15</v>
      </c>
    </row>
    <row r="159" spans="1:30" x14ac:dyDescent="0.25">
      <c r="A159" t="s">
        <v>2725</v>
      </c>
      <c r="B159">
        <v>847574.8</v>
      </c>
      <c r="C159">
        <v>13017</v>
      </c>
      <c r="D159">
        <v>535805.56999999995</v>
      </c>
      <c r="E159">
        <v>1346476.43</v>
      </c>
      <c r="F159">
        <v>290975.68</v>
      </c>
      <c r="G159">
        <v>5500</v>
      </c>
      <c r="J159">
        <v>0</v>
      </c>
      <c r="M159">
        <v>1434617.93</v>
      </c>
      <c r="N159">
        <v>1652500.79</v>
      </c>
      <c r="O159">
        <v>795042.97</v>
      </c>
      <c r="P159">
        <v>141970</v>
      </c>
      <c r="Q159">
        <v>969.51</v>
      </c>
      <c r="S159">
        <v>1112596.5</v>
      </c>
      <c r="T159">
        <v>166335.20000000001</v>
      </c>
      <c r="U159">
        <v>1328101.5</v>
      </c>
      <c r="V159">
        <v>3800</v>
      </c>
      <c r="X159">
        <v>445514.95</v>
      </c>
      <c r="Y159">
        <v>104766.97</v>
      </c>
      <c r="Z159">
        <v>10000</v>
      </c>
    </row>
    <row r="160" spans="1:30" x14ac:dyDescent="0.25">
      <c r="A160" t="s">
        <v>2726</v>
      </c>
      <c r="B160">
        <v>381128.92</v>
      </c>
      <c r="C160">
        <v>22060</v>
      </c>
      <c r="D160">
        <v>290317.59000000003</v>
      </c>
      <c r="E160">
        <v>1115006.67</v>
      </c>
      <c r="F160">
        <v>466500.06</v>
      </c>
      <c r="J160">
        <v>0</v>
      </c>
      <c r="M160">
        <v>186935.9</v>
      </c>
      <c r="N160">
        <v>2038406.69</v>
      </c>
      <c r="O160">
        <v>788460.59</v>
      </c>
      <c r="P160">
        <v>165860</v>
      </c>
      <c r="Q160">
        <v>539.86</v>
      </c>
      <c r="S160">
        <v>1574284.5</v>
      </c>
      <c r="T160">
        <v>250706.72</v>
      </c>
      <c r="U160">
        <v>1827774.5</v>
      </c>
      <c r="X160">
        <v>467631.1</v>
      </c>
      <c r="Y160">
        <v>154738.29</v>
      </c>
    </row>
    <row r="161" spans="1:29" x14ac:dyDescent="0.25">
      <c r="A161" t="s">
        <v>2727</v>
      </c>
      <c r="B161">
        <v>951296.45</v>
      </c>
      <c r="C161">
        <v>5049.1000000000004</v>
      </c>
      <c r="D161">
        <v>74882.850000000006</v>
      </c>
      <c r="E161">
        <v>1109633.69</v>
      </c>
      <c r="F161">
        <v>558622.9</v>
      </c>
      <c r="G161">
        <v>0</v>
      </c>
      <c r="J161">
        <v>177</v>
      </c>
      <c r="M161">
        <v>203749.15</v>
      </c>
      <c r="N161">
        <v>2546107.46</v>
      </c>
      <c r="O161">
        <v>1130800.7</v>
      </c>
      <c r="P161">
        <v>70140</v>
      </c>
      <c r="Q161">
        <v>1180.55</v>
      </c>
      <c r="S161">
        <v>1140265</v>
      </c>
      <c r="T161">
        <v>379589.22</v>
      </c>
      <c r="U161">
        <v>1300528.5</v>
      </c>
      <c r="X161">
        <v>583312.66</v>
      </c>
      <c r="Y161">
        <v>277962.78000000003</v>
      </c>
      <c r="Z161">
        <v>194500</v>
      </c>
      <c r="AC161">
        <v>42831.73</v>
      </c>
    </row>
    <row r="162" spans="1:29" x14ac:dyDescent="0.25">
      <c r="A162" t="s">
        <v>2728</v>
      </c>
      <c r="B162">
        <v>567498.92000000004</v>
      </c>
      <c r="C162">
        <v>42482.54</v>
      </c>
      <c r="D162">
        <v>131028.54</v>
      </c>
      <c r="E162">
        <v>213335.93</v>
      </c>
      <c r="F162">
        <v>579800.1</v>
      </c>
      <c r="G162">
        <v>49057</v>
      </c>
      <c r="J162">
        <v>2856</v>
      </c>
      <c r="M162">
        <v>-1414221.85</v>
      </c>
      <c r="N162">
        <v>2320392.7599999998</v>
      </c>
      <c r="O162">
        <v>1107899.21</v>
      </c>
      <c r="P162">
        <v>50000</v>
      </c>
      <c r="Q162">
        <v>698.36</v>
      </c>
      <c r="S162">
        <v>771052.5</v>
      </c>
      <c r="T162">
        <v>283762.71999999997</v>
      </c>
      <c r="U162">
        <v>939639.5</v>
      </c>
      <c r="X162">
        <v>352880.44</v>
      </c>
      <c r="Y162">
        <v>46026.64</v>
      </c>
      <c r="Z162">
        <v>159000</v>
      </c>
      <c r="AC162">
        <v>21245.84</v>
      </c>
    </row>
    <row r="163" spans="1:29" x14ac:dyDescent="0.25">
      <c r="A163" t="s">
        <v>2788</v>
      </c>
      <c r="B163">
        <v>515674.35</v>
      </c>
      <c r="C163">
        <v>13351</v>
      </c>
      <c r="D163">
        <v>203651</v>
      </c>
      <c r="E163">
        <v>677743.83</v>
      </c>
      <c r="F163">
        <v>299674.86</v>
      </c>
      <c r="G163">
        <v>5000</v>
      </c>
      <c r="J163">
        <v>229</v>
      </c>
      <c r="M163">
        <v>-762225.74</v>
      </c>
      <c r="N163">
        <v>2754433.99</v>
      </c>
      <c r="O163">
        <v>916786.83</v>
      </c>
      <c r="P163">
        <v>74470</v>
      </c>
      <c r="Q163">
        <v>725.4</v>
      </c>
      <c r="S163">
        <v>1171096.5</v>
      </c>
      <c r="T163">
        <v>276561.2</v>
      </c>
      <c r="U163">
        <v>1370975.5</v>
      </c>
      <c r="X163">
        <v>525036.01</v>
      </c>
      <c r="Y163">
        <v>287624.93</v>
      </c>
      <c r="Z163">
        <v>164000</v>
      </c>
      <c r="AC163">
        <v>22977</v>
      </c>
    </row>
    <row r="164" spans="1:29" x14ac:dyDescent="0.25">
      <c r="A164" t="s">
        <v>2792</v>
      </c>
      <c r="B164">
        <v>678205.36</v>
      </c>
      <c r="C164">
        <v>1149.48</v>
      </c>
      <c r="D164">
        <v>106131.33</v>
      </c>
      <c r="E164">
        <v>481130</v>
      </c>
      <c r="F164">
        <v>261913.38</v>
      </c>
      <c r="G164">
        <v>5000</v>
      </c>
      <c r="J164">
        <v>493</v>
      </c>
      <c r="M164">
        <v>-2841774.7</v>
      </c>
      <c r="N164">
        <v>4163724</v>
      </c>
      <c r="O164">
        <v>1470500.78</v>
      </c>
      <c r="Q164">
        <v>924.84</v>
      </c>
      <c r="S164">
        <v>1108465</v>
      </c>
      <c r="T164">
        <v>310608.92</v>
      </c>
      <c r="U164">
        <v>1219644</v>
      </c>
      <c r="W164">
        <v>2520</v>
      </c>
      <c r="X164">
        <v>719938.62</v>
      </c>
      <c r="Y164">
        <v>57928.53</v>
      </c>
      <c r="Z164">
        <v>121000</v>
      </c>
      <c r="AC164">
        <v>65458.74</v>
      </c>
    </row>
    <row r="165" spans="1:29" x14ac:dyDescent="0.25">
      <c r="A165" t="s">
        <v>2796</v>
      </c>
      <c r="B165">
        <v>500128.49</v>
      </c>
      <c r="C165">
        <v>51840.61</v>
      </c>
      <c r="D165">
        <v>895720.97</v>
      </c>
      <c r="E165">
        <v>629122.26</v>
      </c>
      <c r="F165">
        <v>485470.32</v>
      </c>
      <c r="G165">
        <v>11200</v>
      </c>
      <c r="J165">
        <v>2579</v>
      </c>
      <c r="M165">
        <v>-1082917.8799999999</v>
      </c>
      <c r="N165">
        <v>3254719.47</v>
      </c>
      <c r="O165">
        <v>1134963.3500000001</v>
      </c>
      <c r="Q165">
        <v>453.82</v>
      </c>
      <c r="S165">
        <v>1111971</v>
      </c>
      <c r="T165">
        <v>172305.2</v>
      </c>
      <c r="U165">
        <v>1292497</v>
      </c>
      <c r="X165">
        <v>181060.22</v>
      </c>
      <c r="Y165">
        <v>171531.97</v>
      </c>
      <c r="Z165">
        <v>1680</v>
      </c>
      <c r="AC165">
        <v>22975.200000000001</v>
      </c>
    </row>
    <row r="166" spans="1:29" x14ac:dyDescent="0.25">
      <c r="A166" t="s">
        <v>2729</v>
      </c>
      <c r="B166">
        <v>937301.14</v>
      </c>
      <c r="C166">
        <v>1374006.75</v>
      </c>
      <c r="D166">
        <v>100213.19</v>
      </c>
      <c r="E166">
        <v>273104.58</v>
      </c>
      <c r="F166">
        <v>272904.90000000002</v>
      </c>
      <c r="G166">
        <v>3000</v>
      </c>
      <c r="J166">
        <v>587.98</v>
      </c>
      <c r="M166">
        <v>-2597590.71</v>
      </c>
      <c r="N166">
        <v>5043639.74</v>
      </c>
      <c r="O166">
        <v>1677005.7</v>
      </c>
      <c r="P166">
        <v>296290</v>
      </c>
      <c r="Q166">
        <v>930.62</v>
      </c>
      <c r="S166">
        <v>1590831.9</v>
      </c>
      <c r="T166">
        <v>2400</v>
      </c>
      <c r="U166">
        <v>2012519.9</v>
      </c>
      <c r="W166">
        <v>2520</v>
      </c>
      <c r="X166">
        <v>563579.09</v>
      </c>
      <c r="Y166">
        <v>98026.98</v>
      </c>
      <c r="AC166">
        <v>0</v>
      </c>
    </row>
    <row r="167" spans="1:29" x14ac:dyDescent="0.25">
      <c r="A167" t="s">
        <v>2730</v>
      </c>
      <c r="B167">
        <v>158759.06</v>
      </c>
      <c r="C167">
        <v>54233.7</v>
      </c>
      <c r="D167">
        <v>12402.33</v>
      </c>
      <c r="E167">
        <v>522409.67</v>
      </c>
      <c r="F167">
        <v>852969.87</v>
      </c>
      <c r="G167">
        <v>4000</v>
      </c>
      <c r="J167">
        <v>1337.38</v>
      </c>
      <c r="M167">
        <v>-2169983.02</v>
      </c>
      <c r="N167">
        <v>3325480.98</v>
      </c>
      <c r="O167">
        <v>1606151.2</v>
      </c>
      <c r="P167">
        <v>80675</v>
      </c>
      <c r="Q167">
        <v>385.08</v>
      </c>
      <c r="S167">
        <v>758740.5</v>
      </c>
      <c r="U167">
        <v>1008217.5</v>
      </c>
      <c r="V167">
        <v>400</v>
      </c>
      <c r="W167">
        <v>4520</v>
      </c>
      <c r="X167">
        <v>417742.87</v>
      </c>
      <c r="Y167">
        <v>314009.38</v>
      </c>
    </row>
    <row r="168" spans="1:29" x14ac:dyDescent="0.25">
      <c r="A168" t="s">
        <v>2731</v>
      </c>
      <c r="B168">
        <v>559352.43999999994</v>
      </c>
      <c r="C168">
        <v>609208.54</v>
      </c>
      <c r="D168">
        <v>21128.1</v>
      </c>
      <c r="E168">
        <v>517009.74</v>
      </c>
      <c r="F168">
        <v>157102.94</v>
      </c>
      <c r="G168">
        <v>2000</v>
      </c>
      <c r="J168">
        <v>3159.21</v>
      </c>
      <c r="M168">
        <v>-469559.14</v>
      </c>
      <c r="N168">
        <v>2333757.04</v>
      </c>
      <c r="O168">
        <v>1085251.92</v>
      </c>
      <c r="P168">
        <v>135312</v>
      </c>
      <c r="Q168">
        <v>791.99</v>
      </c>
      <c r="S168">
        <v>1261165.5</v>
      </c>
      <c r="U168">
        <v>1444165.5</v>
      </c>
      <c r="V168">
        <v>320</v>
      </c>
      <c r="W168">
        <v>700</v>
      </c>
      <c r="X168">
        <v>527929.24</v>
      </c>
      <c r="Y168">
        <v>153414.82</v>
      </c>
      <c r="AC168">
        <v>56700</v>
      </c>
    </row>
    <row r="169" spans="1:29" x14ac:dyDescent="0.25">
      <c r="A169" t="s">
        <v>2732</v>
      </c>
      <c r="B169">
        <v>2427628.5</v>
      </c>
      <c r="C169">
        <v>1300727.5</v>
      </c>
      <c r="D169">
        <v>124855.21</v>
      </c>
      <c r="E169">
        <v>113650.24000000001</v>
      </c>
      <c r="F169">
        <v>857196.64</v>
      </c>
      <c r="G169">
        <v>4000</v>
      </c>
      <c r="J169">
        <v>0</v>
      </c>
      <c r="M169">
        <v>-422750.06</v>
      </c>
      <c r="N169">
        <v>3361619.92</v>
      </c>
      <c r="O169">
        <v>3583727.9</v>
      </c>
      <c r="P169">
        <v>199740</v>
      </c>
      <c r="Q169">
        <v>2301.5</v>
      </c>
      <c r="S169">
        <v>1170130.5</v>
      </c>
      <c r="T169">
        <v>814</v>
      </c>
      <c r="U169">
        <v>1881426.5</v>
      </c>
      <c r="V169">
        <v>160</v>
      </c>
      <c r="W169">
        <v>500</v>
      </c>
      <c r="X169">
        <v>571334.71</v>
      </c>
      <c r="Y169">
        <v>146310.07</v>
      </c>
      <c r="AC169">
        <v>59.5</v>
      </c>
    </row>
    <row r="170" spans="1:29" x14ac:dyDescent="0.25">
      <c r="A170" t="s">
        <v>2733</v>
      </c>
      <c r="B170">
        <v>1117708.6200000001</v>
      </c>
      <c r="C170">
        <v>6087244.04</v>
      </c>
      <c r="D170">
        <v>379966.6</v>
      </c>
      <c r="E170">
        <v>293072.58</v>
      </c>
      <c r="F170">
        <v>443870.48</v>
      </c>
      <c r="G170">
        <v>2940</v>
      </c>
      <c r="J170">
        <v>8010.31</v>
      </c>
      <c r="M170">
        <v>5649455.9000000004</v>
      </c>
      <c r="N170">
        <v>1757958</v>
      </c>
      <c r="O170">
        <v>2580018.92</v>
      </c>
      <c r="P170">
        <v>198800</v>
      </c>
      <c r="Q170">
        <v>1804.28</v>
      </c>
      <c r="S170">
        <v>1071185.3999999999</v>
      </c>
      <c r="U170">
        <v>1680029.4</v>
      </c>
      <c r="V170">
        <v>1280</v>
      </c>
      <c r="W170">
        <v>5760</v>
      </c>
      <c r="X170">
        <v>552391.04</v>
      </c>
      <c r="Y170">
        <v>208585.01</v>
      </c>
    </row>
    <row r="171" spans="1:29" x14ac:dyDescent="0.25">
      <c r="A171" t="s">
        <v>2734</v>
      </c>
      <c r="B171">
        <v>595281.86</v>
      </c>
      <c r="C171">
        <v>636206.4</v>
      </c>
      <c r="D171">
        <v>46204.480000000003</v>
      </c>
      <c r="E171">
        <v>385008.41</v>
      </c>
      <c r="F171">
        <v>83211.520000000004</v>
      </c>
      <c r="G171">
        <v>4000</v>
      </c>
      <c r="J171">
        <v>607.42999999999995</v>
      </c>
      <c r="M171">
        <v>-728603.16</v>
      </c>
      <c r="N171">
        <v>2322668.0699999998</v>
      </c>
      <c r="O171">
        <v>1237030.22</v>
      </c>
      <c r="Q171">
        <v>673.68</v>
      </c>
      <c r="S171">
        <v>1001983.5</v>
      </c>
      <c r="U171">
        <v>1159516.5</v>
      </c>
      <c r="X171">
        <v>364510.39</v>
      </c>
      <c r="Y171">
        <v>197207.73</v>
      </c>
    </row>
    <row r="172" spans="1:29" x14ac:dyDescent="0.25">
      <c r="A172" t="s">
        <v>2735</v>
      </c>
      <c r="B172">
        <v>801979.22</v>
      </c>
      <c r="C172">
        <v>1337152.05</v>
      </c>
      <c r="D172">
        <v>67304.03</v>
      </c>
      <c r="E172">
        <v>157096.79999999999</v>
      </c>
      <c r="F172">
        <v>721777.11</v>
      </c>
      <c r="G172">
        <v>4000</v>
      </c>
      <c r="J172">
        <v>2882.79</v>
      </c>
      <c r="M172">
        <v>250680.9</v>
      </c>
      <c r="N172">
        <v>2694089.96</v>
      </c>
      <c r="O172">
        <v>1563779.55</v>
      </c>
      <c r="P172">
        <v>111340</v>
      </c>
      <c r="Q172">
        <v>922.42</v>
      </c>
      <c r="S172">
        <v>1013412</v>
      </c>
      <c r="U172">
        <v>1476995</v>
      </c>
      <c r="V172">
        <v>960</v>
      </c>
      <c r="W172">
        <v>4400</v>
      </c>
      <c r="X172">
        <v>493283.22</v>
      </c>
      <c r="Y172">
        <v>282315.39</v>
      </c>
      <c r="AC172">
        <v>190</v>
      </c>
    </row>
    <row r="173" spans="1:29" x14ac:dyDescent="0.25">
      <c r="A173" t="s">
        <v>2786</v>
      </c>
      <c r="B173">
        <v>424735.22</v>
      </c>
      <c r="C173">
        <v>499674</v>
      </c>
      <c r="D173">
        <v>88916.22</v>
      </c>
      <c r="E173">
        <v>335425.28000000003</v>
      </c>
      <c r="F173">
        <v>812265.44</v>
      </c>
      <c r="J173">
        <v>980</v>
      </c>
      <c r="M173">
        <v>-379843.11</v>
      </c>
      <c r="N173">
        <v>2583594.75</v>
      </c>
      <c r="O173">
        <v>930059.23</v>
      </c>
      <c r="P173">
        <v>82500</v>
      </c>
      <c r="Q173">
        <v>491.47</v>
      </c>
      <c r="S173">
        <v>552636</v>
      </c>
      <c r="T173">
        <v>60000</v>
      </c>
      <c r="U173">
        <v>883063</v>
      </c>
      <c r="V173">
        <v>160</v>
      </c>
      <c r="W173">
        <v>800</v>
      </c>
      <c r="X173">
        <v>323240.25</v>
      </c>
      <c r="Y173">
        <v>238633.93</v>
      </c>
    </row>
    <row r="174" spans="1:29" x14ac:dyDescent="0.25">
      <c r="A174" t="s">
        <v>2797</v>
      </c>
      <c r="B174">
        <v>197641.88</v>
      </c>
      <c r="C174">
        <v>120903.95</v>
      </c>
      <c r="D174">
        <v>83481.440000000002</v>
      </c>
      <c r="E174">
        <v>920456.16</v>
      </c>
      <c r="F174">
        <v>79483.27</v>
      </c>
      <c r="J174">
        <v>699.46</v>
      </c>
      <c r="M174">
        <v>-2165428.7000000002</v>
      </c>
      <c r="N174">
        <v>3606433.4</v>
      </c>
      <c r="O174">
        <v>652925.66</v>
      </c>
      <c r="P174">
        <v>115900</v>
      </c>
      <c r="Q174">
        <v>252.75</v>
      </c>
      <c r="S174">
        <v>603792</v>
      </c>
      <c r="U174">
        <v>792736</v>
      </c>
      <c r="V174">
        <v>160</v>
      </c>
      <c r="W174">
        <v>700</v>
      </c>
      <c r="X174">
        <v>231810.99</v>
      </c>
      <c r="Y174">
        <v>153647.18</v>
      </c>
    </row>
    <row r="175" spans="1:29" x14ac:dyDescent="0.25">
      <c r="A175" t="s">
        <v>2736</v>
      </c>
      <c r="B175">
        <v>921649.23</v>
      </c>
      <c r="C175">
        <v>775555.28</v>
      </c>
      <c r="D175">
        <v>395550.32</v>
      </c>
      <c r="E175">
        <v>1136148.55</v>
      </c>
      <c r="F175">
        <v>245895.27</v>
      </c>
      <c r="I175">
        <v>47040</v>
      </c>
      <c r="J175">
        <v>130</v>
      </c>
      <c r="M175">
        <v>488871.23</v>
      </c>
      <c r="N175">
        <v>1870843.71</v>
      </c>
      <c r="O175">
        <v>1460289.01</v>
      </c>
      <c r="S175">
        <v>176071</v>
      </c>
      <c r="U175">
        <v>377685</v>
      </c>
      <c r="V175">
        <v>3000</v>
      </c>
      <c r="X175">
        <v>246641.59</v>
      </c>
      <c r="Y175">
        <v>130007.45</v>
      </c>
      <c r="AC175">
        <v>244858.23</v>
      </c>
    </row>
    <row r="176" spans="1:29" x14ac:dyDescent="0.25">
      <c r="A176" t="s">
        <v>2737</v>
      </c>
      <c r="B176">
        <v>599685.51</v>
      </c>
      <c r="C176">
        <v>78620</v>
      </c>
      <c r="D176">
        <v>186692.91</v>
      </c>
      <c r="E176">
        <v>652469.6</v>
      </c>
      <c r="F176">
        <v>506749.35</v>
      </c>
      <c r="G176">
        <v>3200</v>
      </c>
      <c r="J176">
        <v>23.37</v>
      </c>
      <c r="M176">
        <v>-1527701.63</v>
      </c>
      <c r="N176">
        <v>3462022.37</v>
      </c>
      <c r="O176">
        <v>1521742.33</v>
      </c>
      <c r="Q176">
        <v>727.01</v>
      </c>
      <c r="S176">
        <v>1816550.9</v>
      </c>
      <c r="T176">
        <v>112900</v>
      </c>
      <c r="U176">
        <v>2167181.9</v>
      </c>
      <c r="V176">
        <v>1180</v>
      </c>
      <c r="X176">
        <v>487579.82</v>
      </c>
      <c r="Y176">
        <v>199826.55</v>
      </c>
      <c r="AC176">
        <v>194020.01</v>
      </c>
    </row>
    <row r="177" spans="1:30" x14ac:dyDescent="0.25">
      <c r="A177" t="s">
        <v>2738</v>
      </c>
      <c r="B177">
        <v>839688.81</v>
      </c>
      <c r="C177">
        <v>45831.03</v>
      </c>
      <c r="D177">
        <v>147322.76</v>
      </c>
      <c r="E177">
        <v>8692446.4399999995</v>
      </c>
      <c r="F177">
        <v>-298737.34000000003</v>
      </c>
      <c r="G177">
        <v>6771</v>
      </c>
      <c r="J177">
        <v>143.07</v>
      </c>
      <c r="M177">
        <v>12118132.380000001</v>
      </c>
      <c r="O177">
        <v>2182710.3199999998</v>
      </c>
      <c r="P177">
        <v>65000</v>
      </c>
      <c r="Q177">
        <v>1614.03</v>
      </c>
      <c r="S177">
        <v>1388096.78</v>
      </c>
      <c r="U177">
        <v>2223079.0099999998</v>
      </c>
      <c r="V177">
        <v>4900</v>
      </c>
      <c r="X177">
        <v>981920.75</v>
      </c>
      <c r="Y177">
        <v>4675146.4000000004</v>
      </c>
      <c r="AC177">
        <v>180350.18</v>
      </c>
    </row>
    <row r="178" spans="1:30" x14ac:dyDescent="0.25">
      <c r="A178" t="s">
        <v>2739</v>
      </c>
      <c r="B178">
        <v>1675241.99</v>
      </c>
      <c r="C178">
        <v>7156.15</v>
      </c>
      <c r="D178">
        <v>134186.01</v>
      </c>
      <c r="E178">
        <v>540307.62</v>
      </c>
      <c r="F178">
        <v>3457964.98</v>
      </c>
      <c r="G178">
        <v>8000</v>
      </c>
      <c r="H178">
        <v>7007.23</v>
      </c>
      <c r="I178">
        <v>166102</v>
      </c>
      <c r="J178">
        <v>0</v>
      </c>
      <c r="M178">
        <v>-1569320.5</v>
      </c>
      <c r="N178">
        <v>3101018.9</v>
      </c>
      <c r="O178">
        <v>1559160.42</v>
      </c>
      <c r="P178">
        <v>1042898</v>
      </c>
      <c r="Q178">
        <v>2751.53</v>
      </c>
      <c r="T178">
        <v>2117545.2400000002</v>
      </c>
      <c r="U178">
        <v>2432478</v>
      </c>
      <c r="X178">
        <v>623959.82999999996</v>
      </c>
      <c r="Y178">
        <v>825197.09</v>
      </c>
      <c r="AC178">
        <v>87844.84</v>
      </c>
    </row>
    <row r="179" spans="1:30" x14ac:dyDescent="0.25">
      <c r="A179" t="s">
        <v>2740</v>
      </c>
      <c r="B179">
        <v>551859.96</v>
      </c>
      <c r="C179">
        <v>140027.43</v>
      </c>
      <c r="D179">
        <v>170455.16</v>
      </c>
      <c r="E179">
        <v>-122061.98</v>
      </c>
      <c r="F179">
        <v>567507.35</v>
      </c>
      <c r="G179">
        <v>4640</v>
      </c>
      <c r="J179">
        <v>0</v>
      </c>
      <c r="M179">
        <v>1743674.9</v>
      </c>
      <c r="N179">
        <v>254405.43</v>
      </c>
      <c r="O179">
        <v>1163163.0900000001</v>
      </c>
      <c r="Q179">
        <v>788.03</v>
      </c>
      <c r="S179">
        <v>1896777.8</v>
      </c>
      <c r="T179">
        <v>91000</v>
      </c>
      <c r="U179">
        <v>2248753.7999999998</v>
      </c>
      <c r="V179">
        <v>370</v>
      </c>
      <c r="X179">
        <v>551568.37</v>
      </c>
      <c r="Y179">
        <v>529759.80000000005</v>
      </c>
      <c r="AC179">
        <v>139530.85999999999</v>
      </c>
    </row>
    <row r="180" spans="1:30" x14ac:dyDescent="0.25">
      <c r="A180" t="s">
        <v>2741</v>
      </c>
      <c r="B180">
        <v>494173.84</v>
      </c>
      <c r="C180">
        <v>96192.75</v>
      </c>
      <c r="D180">
        <v>278998.33</v>
      </c>
      <c r="E180">
        <v>-1050</v>
      </c>
      <c r="F180">
        <v>615845.81000000006</v>
      </c>
      <c r="G180">
        <v>211238</v>
      </c>
      <c r="J180">
        <v>699.37</v>
      </c>
      <c r="M180">
        <v>-2582631.5699999998</v>
      </c>
      <c r="N180">
        <v>4470863.96</v>
      </c>
      <c r="O180">
        <v>1382839.41</v>
      </c>
      <c r="Q180">
        <v>859.87</v>
      </c>
      <c r="S180">
        <v>2224191.4</v>
      </c>
      <c r="T180">
        <v>193100</v>
      </c>
      <c r="U180">
        <v>2560703.4</v>
      </c>
      <c r="V180">
        <v>2380</v>
      </c>
      <c r="X180">
        <v>858084.57</v>
      </c>
      <c r="Y180">
        <v>158340.76999999999</v>
      </c>
      <c r="AC180">
        <v>359014.21</v>
      </c>
    </row>
    <row r="181" spans="1:30" x14ac:dyDescent="0.25">
      <c r="A181" t="s">
        <v>2742</v>
      </c>
      <c r="B181">
        <v>379736.43</v>
      </c>
      <c r="C181">
        <v>64748.75</v>
      </c>
      <c r="D181">
        <v>188063.67</v>
      </c>
      <c r="E181">
        <v>6690</v>
      </c>
      <c r="F181">
        <v>272801.28000000003</v>
      </c>
      <c r="G181">
        <v>2100</v>
      </c>
      <c r="I181">
        <v>9000</v>
      </c>
      <c r="J181">
        <v>180.85</v>
      </c>
      <c r="M181">
        <v>-469741.95</v>
      </c>
      <c r="N181">
        <v>1561169.34</v>
      </c>
      <c r="O181">
        <v>1326711.06</v>
      </c>
      <c r="P181">
        <v>27000</v>
      </c>
      <c r="Q181">
        <v>736.5</v>
      </c>
      <c r="S181">
        <v>2327660.7999999998</v>
      </c>
      <c r="T181">
        <v>76000</v>
      </c>
      <c r="U181">
        <v>2843721.8</v>
      </c>
      <c r="V181">
        <v>1120</v>
      </c>
      <c r="X181">
        <v>392643.02</v>
      </c>
      <c r="Y181">
        <v>93573.4</v>
      </c>
      <c r="AC181">
        <v>146987.03</v>
      </c>
    </row>
    <row r="182" spans="1:30" x14ac:dyDescent="0.25">
      <c r="A182" t="s">
        <v>2743</v>
      </c>
      <c r="B182">
        <v>1029736.09</v>
      </c>
      <c r="C182">
        <v>47269.25</v>
      </c>
      <c r="D182">
        <v>314318.28999999998</v>
      </c>
      <c r="E182">
        <v>679209.22</v>
      </c>
      <c r="F182">
        <v>260737.3</v>
      </c>
      <c r="G182">
        <v>4020</v>
      </c>
      <c r="I182">
        <v>97865</v>
      </c>
      <c r="J182">
        <v>820.37</v>
      </c>
      <c r="M182">
        <v>1645088.45</v>
      </c>
      <c r="N182">
        <v>1137972.49</v>
      </c>
      <c r="O182">
        <v>1081065.6399999999</v>
      </c>
      <c r="P182">
        <v>25633.75</v>
      </c>
      <c r="Q182">
        <v>1151.45</v>
      </c>
      <c r="S182">
        <v>2393325.2000000002</v>
      </c>
      <c r="T182">
        <v>87000</v>
      </c>
      <c r="U182">
        <v>2649921.2000000002</v>
      </c>
      <c r="V182">
        <v>2952</v>
      </c>
      <c r="X182">
        <v>534145.57999999996</v>
      </c>
      <c r="Y182">
        <v>174602.11</v>
      </c>
      <c r="AC182">
        <v>240698</v>
      </c>
    </row>
    <row r="183" spans="1:30" x14ac:dyDescent="0.25">
      <c r="A183" t="s">
        <v>2744</v>
      </c>
      <c r="B183">
        <v>561368.02</v>
      </c>
      <c r="C183">
        <v>62682.77</v>
      </c>
      <c r="D183">
        <v>200780.31</v>
      </c>
      <c r="E183">
        <v>2209532.7400000002</v>
      </c>
      <c r="F183">
        <v>594535.39</v>
      </c>
      <c r="G183">
        <v>4900</v>
      </c>
      <c r="J183">
        <v>227524.4</v>
      </c>
      <c r="K183">
        <v>19500</v>
      </c>
      <c r="M183">
        <v>1559655.25</v>
      </c>
      <c r="N183">
        <v>2630579.14</v>
      </c>
      <c r="O183">
        <v>1480231.7</v>
      </c>
      <c r="R183">
        <v>749.55</v>
      </c>
      <c r="S183">
        <v>1419490</v>
      </c>
      <c r="T183">
        <v>198144.6</v>
      </c>
      <c r="U183">
        <v>2129846.6</v>
      </c>
      <c r="V183">
        <v>2600</v>
      </c>
      <c r="X183">
        <v>766717.4</v>
      </c>
      <c r="Y183">
        <v>423097.2</v>
      </c>
      <c r="AB183">
        <v>92351.62</v>
      </c>
      <c r="AD183">
        <v>42800</v>
      </c>
    </row>
    <row r="184" spans="1:30" x14ac:dyDescent="0.25">
      <c r="A184" t="s">
        <v>2745</v>
      </c>
      <c r="B184">
        <v>555960.03</v>
      </c>
      <c r="C184">
        <v>76879.53</v>
      </c>
      <c r="D184">
        <v>247260.02</v>
      </c>
      <c r="E184">
        <v>1479302.72</v>
      </c>
      <c r="F184">
        <v>371959.45</v>
      </c>
      <c r="G184">
        <v>5600</v>
      </c>
      <c r="I184">
        <v>65040</v>
      </c>
      <c r="J184">
        <v>13216</v>
      </c>
      <c r="M184">
        <v>-817893.86</v>
      </c>
      <c r="N184">
        <v>4476501.28</v>
      </c>
      <c r="O184">
        <v>1275800.6100000001</v>
      </c>
      <c r="P184">
        <v>35000</v>
      </c>
      <c r="Q184">
        <v>615.62</v>
      </c>
      <c r="S184">
        <v>1173473.3</v>
      </c>
      <c r="T184">
        <v>91400</v>
      </c>
      <c r="U184">
        <v>1627148.3</v>
      </c>
      <c r="V184">
        <v>1680</v>
      </c>
      <c r="X184">
        <v>525848.93999999994</v>
      </c>
      <c r="Y184">
        <v>186570.97</v>
      </c>
      <c r="AC184">
        <v>139433.72</v>
      </c>
    </row>
    <row r="185" spans="1:30" x14ac:dyDescent="0.25">
      <c r="A185" t="s">
        <v>2746</v>
      </c>
      <c r="B185">
        <v>289352.36</v>
      </c>
      <c r="C185">
        <v>58460.5</v>
      </c>
      <c r="D185">
        <v>190743.04000000001</v>
      </c>
      <c r="E185">
        <v>162307.44</v>
      </c>
      <c r="F185">
        <v>562212.73</v>
      </c>
      <c r="G185">
        <v>5100</v>
      </c>
      <c r="I185">
        <v>81725</v>
      </c>
      <c r="J185">
        <v>0</v>
      </c>
      <c r="M185">
        <v>-370901.6</v>
      </c>
      <c r="N185">
        <v>1898710.57</v>
      </c>
      <c r="O185">
        <v>1211383.8999999999</v>
      </c>
      <c r="P185">
        <v>69000</v>
      </c>
      <c r="Q185">
        <v>647.72</v>
      </c>
      <c r="S185">
        <v>2599483.7999999998</v>
      </c>
      <c r="T185">
        <v>83800</v>
      </c>
      <c r="U185">
        <v>3008454.8</v>
      </c>
      <c r="V185">
        <v>25984</v>
      </c>
      <c r="X185">
        <v>529027.30000000005</v>
      </c>
      <c r="Y185">
        <v>117685.52</v>
      </c>
      <c r="AC185">
        <v>214286.9</v>
      </c>
    </row>
    <row r="186" spans="1:30" x14ac:dyDescent="0.25">
      <c r="A186" t="s">
        <v>2747</v>
      </c>
      <c r="B186">
        <v>475069.85</v>
      </c>
      <c r="C186">
        <v>48440</v>
      </c>
      <c r="D186">
        <v>63319.48</v>
      </c>
      <c r="E186">
        <v>168624.87</v>
      </c>
      <c r="F186">
        <v>851888.69</v>
      </c>
      <c r="G186">
        <v>5500</v>
      </c>
      <c r="I186">
        <v>77950</v>
      </c>
      <c r="J186">
        <v>0</v>
      </c>
      <c r="M186">
        <v>-1030055.79</v>
      </c>
      <c r="N186">
        <v>2242933.0699999998</v>
      </c>
      <c r="O186">
        <v>1061348.26</v>
      </c>
      <c r="Q186">
        <v>580.36</v>
      </c>
      <c r="S186">
        <v>1545770.5</v>
      </c>
      <c r="T186">
        <v>777000</v>
      </c>
      <c r="U186">
        <v>1921086.5</v>
      </c>
      <c r="X186">
        <v>481707.98</v>
      </c>
      <c r="Y186">
        <v>148849.38</v>
      </c>
      <c r="AC186">
        <v>209785.77</v>
      </c>
    </row>
    <row r="187" spans="1:30" x14ac:dyDescent="0.25">
      <c r="A187" t="s">
        <v>2789</v>
      </c>
      <c r="B187">
        <v>345600.83</v>
      </c>
      <c r="C187">
        <v>86101.75</v>
      </c>
      <c r="D187">
        <v>181519.31</v>
      </c>
      <c r="E187">
        <v>421731.35</v>
      </c>
      <c r="F187">
        <v>367103.88</v>
      </c>
      <c r="G187">
        <v>14440</v>
      </c>
      <c r="J187">
        <v>644.01</v>
      </c>
      <c r="M187">
        <v>-1557379.21</v>
      </c>
      <c r="N187">
        <v>3271789.71</v>
      </c>
      <c r="O187">
        <v>978806.75</v>
      </c>
      <c r="Q187">
        <v>452.15</v>
      </c>
      <c r="S187">
        <v>1434586.4</v>
      </c>
      <c r="T187">
        <v>136800</v>
      </c>
      <c r="U187">
        <v>1729510.3999999999</v>
      </c>
      <c r="V187">
        <v>2760</v>
      </c>
      <c r="X187">
        <v>313772.92</v>
      </c>
      <c r="Y187">
        <v>279450.17</v>
      </c>
      <c r="AC187">
        <v>183721.2</v>
      </c>
    </row>
    <row r="188" spans="1:30" x14ac:dyDescent="0.25">
      <c r="A188" t="s">
        <v>2798</v>
      </c>
      <c r="B188">
        <v>486435.17</v>
      </c>
      <c r="C188">
        <v>84863.78</v>
      </c>
      <c r="D188">
        <v>438110.49</v>
      </c>
      <c r="E188">
        <v>1409140.89</v>
      </c>
      <c r="F188">
        <v>277970.96999999997</v>
      </c>
      <c r="G188">
        <v>21738</v>
      </c>
      <c r="J188">
        <v>555</v>
      </c>
      <c r="M188">
        <v>-114514.92</v>
      </c>
      <c r="N188">
        <v>3600900</v>
      </c>
      <c r="O188">
        <v>1188477.1000000001</v>
      </c>
      <c r="P188">
        <v>4045</v>
      </c>
      <c r="Q188">
        <v>1137.1600000000001</v>
      </c>
      <c r="S188">
        <v>1580938.9</v>
      </c>
      <c r="T188">
        <v>92000</v>
      </c>
      <c r="U188">
        <v>1938773.9</v>
      </c>
      <c r="V188">
        <v>1920</v>
      </c>
      <c r="X188">
        <v>887240.47</v>
      </c>
      <c r="Y188">
        <v>346544.62</v>
      </c>
      <c r="AC188">
        <v>136322.25</v>
      </c>
    </row>
    <row r="189" spans="1:30" x14ac:dyDescent="0.25">
      <c r="A189" t="s">
        <v>2748</v>
      </c>
      <c r="B189">
        <v>176367.21</v>
      </c>
      <c r="C189">
        <v>1367</v>
      </c>
      <c r="D189">
        <v>123399.31</v>
      </c>
      <c r="E189">
        <v>632405.67000000004</v>
      </c>
      <c r="F189">
        <v>84406.91</v>
      </c>
      <c r="G189">
        <v>0</v>
      </c>
      <c r="H189">
        <v>3000</v>
      </c>
      <c r="J189">
        <v>11671.53</v>
      </c>
      <c r="M189">
        <v>-1689132.53</v>
      </c>
      <c r="N189">
        <v>2938659.03</v>
      </c>
      <c r="O189">
        <v>1206712.8</v>
      </c>
      <c r="P189">
        <v>31020</v>
      </c>
      <c r="Q189">
        <v>623.24</v>
      </c>
      <c r="S189">
        <v>858061.2</v>
      </c>
      <c r="U189">
        <v>1340226.2</v>
      </c>
      <c r="X189">
        <v>569970.96</v>
      </c>
      <c r="Y189">
        <v>76995.490000000005</v>
      </c>
      <c r="AC189">
        <v>49991</v>
      </c>
    </row>
    <row r="190" spans="1:30" x14ac:dyDescent="0.25">
      <c r="A190" t="s">
        <v>2749</v>
      </c>
      <c r="B190">
        <v>381100.38</v>
      </c>
      <c r="C190">
        <v>0.9</v>
      </c>
      <c r="D190">
        <v>478689.5</v>
      </c>
      <c r="E190">
        <v>1654063.3</v>
      </c>
      <c r="F190">
        <v>689924.34</v>
      </c>
      <c r="G190">
        <v>3500</v>
      </c>
      <c r="J190">
        <v>35428.699999999997</v>
      </c>
      <c r="M190">
        <v>2475812.37</v>
      </c>
      <c r="N190">
        <v>514242.15</v>
      </c>
      <c r="O190">
        <v>1000238.73</v>
      </c>
      <c r="P190">
        <v>143500</v>
      </c>
      <c r="R190">
        <v>336.52</v>
      </c>
      <c r="S190">
        <v>1646441</v>
      </c>
      <c r="T190">
        <v>87290.02</v>
      </c>
      <c r="U190">
        <v>2078797.02</v>
      </c>
      <c r="V190">
        <v>320</v>
      </c>
      <c r="W190">
        <v>1490</v>
      </c>
      <c r="X190">
        <v>248684.33</v>
      </c>
      <c r="Y190">
        <v>106218.16</v>
      </c>
    </row>
    <row r="191" spans="1:30" x14ac:dyDescent="0.25">
      <c r="A191" t="s">
        <v>2750</v>
      </c>
      <c r="B191">
        <v>345085.19</v>
      </c>
      <c r="C191">
        <v>5100</v>
      </c>
      <c r="D191">
        <v>40429.47</v>
      </c>
      <c r="E191">
        <v>1951418.6</v>
      </c>
      <c r="F191">
        <v>469897.82</v>
      </c>
      <c r="G191">
        <v>0</v>
      </c>
      <c r="J191">
        <v>239.88</v>
      </c>
      <c r="M191">
        <v>-28763.18</v>
      </c>
      <c r="N191">
        <v>2920045.89</v>
      </c>
      <c r="O191">
        <v>1495121.05</v>
      </c>
      <c r="P191">
        <v>393230</v>
      </c>
      <c r="Q191">
        <v>464.19</v>
      </c>
      <c r="S191">
        <v>1816084.5</v>
      </c>
      <c r="T191">
        <v>347100</v>
      </c>
      <c r="U191">
        <v>2575997.5</v>
      </c>
      <c r="V191">
        <v>6940</v>
      </c>
      <c r="W191">
        <v>2584</v>
      </c>
      <c r="X191">
        <v>865217.35</v>
      </c>
      <c r="Y191">
        <v>335732.4</v>
      </c>
    </row>
    <row r="192" spans="1:30" x14ac:dyDescent="0.25">
      <c r="A192" t="s">
        <v>2751</v>
      </c>
      <c r="B192">
        <v>638857.6</v>
      </c>
      <c r="C192">
        <v>6315.97</v>
      </c>
      <c r="D192">
        <v>45979.15</v>
      </c>
      <c r="E192">
        <v>321281.65000000002</v>
      </c>
      <c r="F192">
        <v>296385.48</v>
      </c>
      <c r="G192">
        <v>-4500</v>
      </c>
      <c r="J192">
        <v>6502</v>
      </c>
      <c r="M192">
        <v>-1614215.01</v>
      </c>
      <c r="N192">
        <v>2662416.9900000002</v>
      </c>
      <c r="O192">
        <v>820987.41</v>
      </c>
      <c r="P192">
        <v>247130</v>
      </c>
      <c r="Q192">
        <v>2226.44</v>
      </c>
      <c r="S192">
        <v>776174</v>
      </c>
      <c r="T192">
        <v>24000</v>
      </c>
      <c r="U192">
        <v>1008607</v>
      </c>
      <c r="X192">
        <v>256427.22</v>
      </c>
      <c r="Y192">
        <v>63263.96</v>
      </c>
      <c r="AC192">
        <v>22703.8</v>
      </c>
    </row>
    <row r="193" spans="1:29" x14ac:dyDescent="0.25">
      <c r="A193" t="s">
        <v>2752</v>
      </c>
      <c r="B193">
        <v>749652.79</v>
      </c>
      <c r="C193">
        <v>-0.6</v>
      </c>
      <c r="D193">
        <v>31977.19</v>
      </c>
      <c r="E193">
        <v>154621.98000000001</v>
      </c>
      <c r="F193">
        <v>327400.59000000003</v>
      </c>
      <c r="G193">
        <v>-51273.07</v>
      </c>
      <c r="J193">
        <v>6510.27</v>
      </c>
      <c r="M193">
        <v>-1391960.82</v>
      </c>
      <c r="N193">
        <v>2577037.9500000002</v>
      </c>
      <c r="O193">
        <v>1119703.07</v>
      </c>
      <c r="Q193">
        <v>1186.25</v>
      </c>
      <c r="S193">
        <v>328242.5</v>
      </c>
      <c r="T193">
        <v>164670</v>
      </c>
      <c r="U193">
        <v>858628.5</v>
      </c>
      <c r="X193">
        <v>201739.06</v>
      </c>
      <c r="Y193">
        <v>15026.64</v>
      </c>
      <c r="AC193">
        <v>117860</v>
      </c>
    </row>
    <row r="194" spans="1:29" x14ac:dyDescent="0.25">
      <c r="A194" t="s">
        <v>2753</v>
      </c>
      <c r="B194">
        <v>1062348.31</v>
      </c>
      <c r="C194">
        <v>92417</v>
      </c>
      <c r="D194">
        <v>81779.320000000007</v>
      </c>
      <c r="E194">
        <v>304729.64</v>
      </c>
      <c r="F194">
        <v>348830.68</v>
      </c>
      <c r="J194">
        <v>202.35</v>
      </c>
      <c r="M194">
        <v>-1134062.27</v>
      </c>
      <c r="N194">
        <v>2987149.95</v>
      </c>
      <c r="O194">
        <v>1253401.53</v>
      </c>
      <c r="P194">
        <v>172810</v>
      </c>
      <c r="Q194">
        <v>1145.46</v>
      </c>
      <c r="S194">
        <v>720990</v>
      </c>
      <c r="T194">
        <v>48000</v>
      </c>
      <c r="U194">
        <v>1033084</v>
      </c>
      <c r="V194">
        <v>32740</v>
      </c>
      <c r="X194">
        <v>391549.94</v>
      </c>
      <c r="Y194">
        <v>288498.13</v>
      </c>
    </row>
    <row r="195" spans="1:29" x14ac:dyDescent="0.25">
      <c r="A195" t="s">
        <v>2754</v>
      </c>
      <c r="B195">
        <v>520411.07</v>
      </c>
      <c r="C195">
        <v>73924.61</v>
      </c>
      <c r="D195">
        <v>11640</v>
      </c>
      <c r="E195">
        <v>3277098.96</v>
      </c>
      <c r="F195">
        <v>561377.17000000004</v>
      </c>
      <c r="G195">
        <v>0</v>
      </c>
      <c r="J195">
        <v>13550</v>
      </c>
      <c r="M195">
        <v>1336257.1499999999</v>
      </c>
      <c r="N195">
        <v>2987149.95</v>
      </c>
      <c r="O195">
        <v>1431996.67</v>
      </c>
      <c r="P195">
        <v>45000</v>
      </c>
      <c r="Q195">
        <v>789.72</v>
      </c>
      <c r="S195">
        <v>1672760</v>
      </c>
      <c r="T195">
        <v>58560</v>
      </c>
      <c r="U195">
        <v>1892273</v>
      </c>
      <c r="X195">
        <v>812303.91</v>
      </c>
      <c r="Y195">
        <v>5315.31</v>
      </c>
      <c r="AC195">
        <v>4789.46</v>
      </c>
    </row>
    <row r="196" spans="1:29" x14ac:dyDescent="0.25">
      <c r="A196" t="s">
        <v>2755</v>
      </c>
      <c r="B196">
        <v>1111637.75</v>
      </c>
      <c r="C196">
        <v>8500</v>
      </c>
      <c r="D196">
        <v>45359.51</v>
      </c>
      <c r="E196">
        <v>424041.24</v>
      </c>
      <c r="F196">
        <v>340640.83</v>
      </c>
      <c r="G196">
        <v>0</v>
      </c>
      <c r="J196">
        <v>0</v>
      </c>
      <c r="M196">
        <v>-429932.22</v>
      </c>
      <c r="N196">
        <v>2090614.96</v>
      </c>
      <c r="O196">
        <v>1325137.67</v>
      </c>
      <c r="P196">
        <v>335000</v>
      </c>
      <c r="Q196">
        <v>1112.8499999999999</v>
      </c>
      <c r="S196">
        <v>1336544.8999999999</v>
      </c>
      <c r="T196">
        <v>43600</v>
      </c>
      <c r="U196">
        <v>1534195.9</v>
      </c>
      <c r="V196">
        <v>9060</v>
      </c>
      <c r="X196">
        <v>756255.2</v>
      </c>
      <c r="Y196">
        <v>178221.73</v>
      </c>
      <c r="AC196">
        <v>2055</v>
      </c>
    </row>
    <row r="197" spans="1:29" x14ac:dyDescent="0.25">
      <c r="A197" t="s">
        <v>2756</v>
      </c>
      <c r="B197">
        <v>755131.37</v>
      </c>
      <c r="C197">
        <v>567941.29</v>
      </c>
      <c r="D197">
        <v>26884.639999999999</v>
      </c>
      <c r="E197">
        <v>604154.49</v>
      </c>
      <c r="F197">
        <v>589128.23</v>
      </c>
      <c r="I197">
        <v>0</v>
      </c>
      <c r="J197">
        <v>2586.7199999999998</v>
      </c>
      <c r="M197">
        <v>1645297.93</v>
      </c>
      <c r="N197">
        <v>433496.95</v>
      </c>
      <c r="O197">
        <v>1863838.07</v>
      </c>
      <c r="P197">
        <v>385000</v>
      </c>
      <c r="Q197">
        <v>968.6</v>
      </c>
      <c r="S197">
        <v>1656630</v>
      </c>
      <c r="T197">
        <v>54800</v>
      </c>
      <c r="U197">
        <v>1973452</v>
      </c>
      <c r="V197">
        <v>600</v>
      </c>
      <c r="X197">
        <v>941549.18</v>
      </c>
      <c r="Y197">
        <v>205291</v>
      </c>
      <c r="AC197">
        <v>70000</v>
      </c>
    </row>
    <row r="198" spans="1:29" x14ac:dyDescent="0.25">
      <c r="A198" t="s">
        <v>2757</v>
      </c>
      <c r="B198">
        <v>1074053.1000000001</v>
      </c>
      <c r="C198">
        <v>7000</v>
      </c>
      <c r="D198">
        <v>21101.5</v>
      </c>
      <c r="E198">
        <v>58461.42</v>
      </c>
      <c r="F198">
        <v>993839.71</v>
      </c>
      <c r="G198">
        <v>3500</v>
      </c>
      <c r="J198">
        <v>305</v>
      </c>
      <c r="L198">
        <v>-8100056.1100000003</v>
      </c>
      <c r="M198">
        <v>5476929.1100000003</v>
      </c>
      <c r="N198">
        <v>4047651.72</v>
      </c>
      <c r="O198">
        <v>2223844.29</v>
      </c>
      <c r="P198">
        <v>249750</v>
      </c>
      <c r="Q198">
        <v>912.92</v>
      </c>
      <c r="S198">
        <v>295500</v>
      </c>
      <c r="U198">
        <v>863544</v>
      </c>
      <c r="V198">
        <v>7408</v>
      </c>
      <c r="X198">
        <v>623840.12</v>
      </c>
      <c r="Y198">
        <v>188827.08</v>
      </c>
      <c r="AC198">
        <v>3000</v>
      </c>
    </row>
    <row r="199" spans="1:29" x14ac:dyDescent="0.25">
      <c r="A199" t="s">
        <v>2758</v>
      </c>
      <c r="B199">
        <v>600814.27</v>
      </c>
      <c r="C199">
        <v>32180</v>
      </c>
      <c r="D199">
        <v>342393.89</v>
      </c>
      <c r="E199">
        <v>646435.68000000005</v>
      </c>
      <c r="F199">
        <v>128907.16</v>
      </c>
      <c r="G199">
        <v>8900</v>
      </c>
      <c r="J199">
        <v>2652</v>
      </c>
      <c r="L199">
        <v>327749.2</v>
      </c>
      <c r="M199">
        <v>286684.55</v>
      </c>
      <c r="N199">
        <v>769808.6</v>
      </c>
      <c r="O199">
        <v>1470538.21</v>
      </c>
      <c r="P199">
        <v>186063</v>
      </c>
      <c r="S199">
        <v>790414.2</v>
      </c>
      <c r="T199">
        <v>31200</v>
      </c>
      <c r="U199">
        <v>1081419.2</v>
      </c>
      <c r="W199">
        <v>8800</v>
      </c>
      <c r="X199">
        <v>589066.43999999994</v>
      </c>
      <c r="Y199">
        <v>95443.12</v>
      </c>
    </row>
    <row r="200" spans="1:29" x14ac:dyDescent="0.25">
      <c r="A200" t="s">
        <v>2759</v>
      </c>
      <c r="B200">
        <v>832842.06</v>
      </c>
      <c r="C200">
        <v>33000</v>
      </c>
      <c r="D200">
        <v>53493.33</v>
      </c>
      <c r="E200">
        <v>1599106.2</v>
      </c>
      <c r="F200">
        <v>225418.72</v>
      </c>
      <c r="G200">
        <v>500</v>
      </c>
      <c r="I200">
        <v>57679</v>
      </c>
      <c r="J200">
        <v>-3147</v>
      </c>
      <c r="M200">
        <v>1037012.25</v>
      </c>
      <c r="N200">
        <v>1268762.8700000001</v>
      </c>
      <c r="O200">
        <v>1824034.21</v>
      </c>
      <c r="P200">
        <v>801.88</v>
      </c>
      <c r="R200">
        <v>878220</v>
      </c>
      <c r="S200">
        <v>42336</v>
      </c>
      <c r="U200">
        <v>462184</v>
      </c>
      <c r="W200">
        <v>18349</v>
      </c>
      <c r="X200">
        <v>733053.55</v>
      </c>
      <c r="Y200">
        <v>124842.38</v>
      </c>
    </row>
    <row r="201" spans="1:29" x14ac:dyDescent="0.25">
      <c r="A201" t="s">
        <v>2760</v>
      </c>
      <c r="B201">
        <v>406714.07</v>
      </c>
      <c r="C201">
        <v>29711.5</v>
      </c>
      <c r="D201">
        <v>34424.660000000003</v>
      </c>
      <c r="E201">
        <v>686737.46</v>
      </c>
      <c r="F201">
        <v>173221.37</v>
      </c>
      <c r="G201">
        <v>3500</v>
      </c>
      <c r="J201">
        <v>0</v>
      </c>
      <c r="M201">
        <v>-1382014.75</v>
      </c>
      <c r="N201">
        <v>2464354.4300000002</v>
      </c>
      <c r="O201">
        <v>961718.26</v>
      </c>
      <c r="Q201">
        <v>304.14</v>
      </c>
      <c r="S201">
        <v>384120</v>
      </c>
      <c r="U201">
        <v>584958</v>
      </c>
      <c r="V201">
        <v>320</v>
      </c>
      <c r="W201">
        <v>1944</v>
      </c>
      <c r="X201">
        <v>200537.01</v>
      </c>
      <c r="Y201">
        <v>141914.01</v>
      </c>
    </row>
    <row r="202" spans="1:29" x14ac:dyDescent="0.25">
      <c r="A202" t="s">
        <v>2761</v>
      </c>
      <c r="B202">
        <v>973324.89</v>
      </c>
      <c r="C202">
        <v>6900</v>
      </c>
      <c r="D202">
        <v>122661.6</v>
      </c>
      <c r="E202">
        <v>1103085.48</v>
      </c>
      <c r="F202">
        <v>23360.47</v>
      </c>
      <c r="G202">
        <v>46580</v>
      </c>
      <c r="J202">
        <v>-253</v>
      </c>
      <c r="L202">
        <v>-759421.69</v>
      </c>
      <c r="M202">
        <v>800763.73</v>
      </c>
      <c r="O202">
        <v>1265172.93</v>
      </c>
      <c r="R202">
        <v>1165680</v>
      </c>
      <c r="S202">
        <v>41931</v>
      </c>
      <c r="U202">
        <v>320216</v>
      </c>
      <c r="W202">
        <v>12982</v>
      </c>
      <c r="X202">
        <v>344616.1</v>
      </c>
      <c r="Y202">
        <v>113429.92</v>
      </c>
    </row>
    <row r="203" spans="1:29" x14ac:dyDescent="0.25">
      <c r="A203" t="s">
        <v>2762</v>
      </c>
      <c r="B203">
        <v>857316.54</v>
      </c>
      <c r="C203">
        <v>2100</v>
      </c>
      <c r="D203">
        <v>6466.94</v>
      </c>
      <c r="E203">
        <v>208148.82</v>
      </c>
      <c r="F203">
        <v>257771.73</v>
      </c>
      <c r="G203">
        <v>8000</v>
      </c>
      <c r="J203">
        <v>0</v>
      </c>
      <c r="M203">
        <v>-1598957.63</v>
      </c>
      <c r="N203">
        <v>2328715.77</v>
      </c>
      <c r="O203">
        <v>1003656.3</v>
      </c>
      <c r="P203">
        <v>344600</v>
      </c>
      <c r="Q203">
        <v>583.21</v>
      </c>
      <c r="S203">
        <v>939330</v>
      </c>
      <c r="U203">
        <v>1007571</v>
      </c>
      <c r="V203">
        <v>640</v>
      </c>
      <c r="W203">
        <v>22996</v>
      </c>
      <c r="X203">
        <v>310732.44</v>
      </c>
      <c r="Y203">
        <v>62090.31</v>
      </c>
    </row>
    <row r="204" spans="1:29" x14ac:dyDescent="0.25">
      <c r="A204" t="s">
        <v>2763</v>
      </c>
      <c r="B204">
        <v>1829506.46</v>
      </c>
      <c r="C204">
        <v>0</v>
      </c>
      <c r="D204">
        <v>141835.70000000001</v>
      </c>
      <c r="E204">
        <v>2241712.85</v>
      </c>
      <c r="F204">
        <v>277379.78999999998</v>
      </c>
      <c r="J204">
        <v>0</v>
      </c>
      <c r="M204">
        <v>-559766.5</v>
      </c>
      <c r="N204">
        <v>4119895.74</v>
      </c>
      <c r="O204">
        <v>1540877.49</v>
      </c>
      <c r="P204">
        <v>285237</v>
      </c>
      <c r="Q204">
        <v>1402.31</v>
      </c>
      <c r="S204">
        <v>947486.7</v>
      </c>
      <c r="T204">
        <v>108350</v>
      </c>
      <c r="U204">
        <v>1348274.7</v>
      </c>
      <c r="W204">
        <v>4000</v>
      </c>
      <c r="X204">
        <v>296247.21999999997</v>
      </c>
      <c r="Y204">
        <v>59946.02</v>
      </c>
    </row>
    <row r="205" spans="1:29" x14ac:dyDescent="0.25">
      <c r="A205" t="s">
        <v>2787</v>
      </c>
      <c r="B205">
        <v>1184315.76</v>
      </c>
      <c r="C205">
        <v>6900</v>
      </c>
      <c r="D205">
        <v>309738.82</v>
      </c>
      <c r="E205">
        <v>497608.52</v>
      </c>
      <c r="F205">
        <v>-15325.2</v>
      </c>
      <c r="G205">
        <v>36129</v>
      </c>
      <c r="J205">
        <v>715</v>
      </c>
      <c r="M205">
        <v>-1789040.43</v>
      </c>
      <c r="N205">
        <v>2992215.82</v>
      </c>
      <c r="O205">
        <v>1443755.26</v>
      </c>
      <c r="P205">
        <v>200665</v>
      </c>
      <c r="Q205">
        <v>3169.15</v>
      </c>
      <c r="S205">
        <v>1188531</v>
      </c>
      <c r="U205">
        <v>1447843</v>
      </c>
      <c r="V205">
        <v>1040</v>
      </c>
      <c r="W205">
        <v>16800</v>
      </c>
      <c r="X205">
        <v>161955.07999999999</v>
      </c>
      <c r="Y205">
        <v>119563.82</v>
      </c>
    </row>
    <row r="206" spans="1:29" x14ac:dyDescent="0.25">
      <c r="A206" t="s">
        <v>2799</v>
      </c>
      <c r="B206">
        <v>562304.63</v>
      </c>
      <c r="C206">
        <v>31617.5</v>
      </c>
      <c r="D206">
        <v>169938.84</v>
      </c>
      <c r="E206">
        <v>1070553.5</v>
      </c>
      <c r="F206">
        <v>200369.87</v>
      </c>
      <c r="J206">
        <v>-195</v>
      </c>
      <c r="M206">
        <v>751825.18</v>
      </c>
      <c r="N206">
        <v>889745.48</v>
      </c>
      <c r="O206">
        <v>1065647.4099999999</v>
      </c>
      <c r="T206">
        <v>337.55</v>
      </c>
      <c r="U206">
        <v>94159</v>
      </c>
      <c r="V206">
        <v>160</v>
      </c>
      <c r="W206">
        <v>1000</v>
      </c>
      <c r="X206">
        <v>287430.7</v>
      </c>
      <c r="Y206">
        <v>24498.12</v>
      </c>
    </row>
    <row r="207" spans="1:29" x14ac:dyDescent="0.25">
      <c r="A207" t="s">
        <v>2764</v>
      </c>
      <c r="B207">
        <v>698472.21</v>
      </c>
      <c r="C207">
        <v>19706</v>
      </c>
      <c r="D207">
        <v>70978.240000000005</v>
      </c>
      <c r="E207">
        <v>1690340.36</v>
      </c>
      <c r="F207">
        <v>222204.96</v>
      </c>
      <c r="J207">
        <v>0</v>
      </c>
      <c r="M207">
        <v>1859638.48</v>
      </c>
      <c r="N207">
        <v>574807.30000000005</v>
      </c>
      <c r="O207">
        <v>1807122</v>
      </c>
      <c r="Q207">
        <v>692.02</v>
      </c>
      <c r="S207">
        <v>1494577.3</v>
      </c>
      <c r="T207">
        <v>112167.84</v>
      </c>
      <c r="U207">
        <v>1776066.14</v>
      </c>
      <c r="V207">
        <v>9650</v>
      </c>
      <c r="X207">
        <v>491875.27</v>
      </c>
      <c r="Y207">
        <v>223340.87</v>
      </c>
      <c r="AC207">
        <v>342073</v>
      </c>
    </row>
    <row r="208" spans="1:29" x14ac:dyDescent="0.25">
      <c r="A208" t="s">
        <v>2765</v>
      </c>
      <c r="B208">
        <v>568161.36</v>
      </c>
      <c r="C208">
        <v>29900</v>
      </c>
      <c r="D208">
        <v>98046.76</v>
      </c>
      <c r="E208">
        <v>758035.66</v>
      </c>
      <c r="F208">
        <v>204850</v>
      </c>
      <c r="G208">
        <v>22170</v>
      </c>
      <c r="J208">
        <v>-739</v>
      </c>
      <c r="M208">
        <v>-960217.59</v>
      </c>
      <c r="N208">
        <v>2085517.75</v>
      </c>
      <c r="O208">
        <v>1430785.05</v>
      </c>
      <c r="Q208">
        <v>420.05</v>
      </c>
      <c r="S208">
        <v>471089</v>
      </c>
      <c r="T208">
        <v>401637</v>
      </c>
      <c r="U208">
        <v>786478</v>
      </c>
      <c r="X208">
        <v>586028.98</v>
      </c>
      <c r="Y208">
        <v>84221.01</v>
      </c>
      <c r="AC208">
        <v>73530</v>
      </c>
    </row>
    <row r="209" spans="1:29" x14ac:dyDescent="0.25">
      <c r="A209" t="s">
        <v>2766</v>
      </c>
      <c r="B209">
        <v>1701460.92</v>
      </c>
      <c r="C209">
        <v>133015</v>
      </c>
      <c r="D209">
        <v>173136.35</v>
      </c>
      <c r="E209">
        <v>689658.44</v>
      </c>
      <c r="F209">
        <v>1096136.83</v>
      </c>
      <c r="G209">
        <v>0</v>
      </c>
      <c r="J209">
        <v>0</v>
      </c>
      <c r="M209">
        <v>-469426.4</v>
      </c>
      <c r="N209">
        <v>2982894.62</v>
      </c>
      <c r="O209">
        <v>1939197.33</v>
      </c>
      <c r="P209">
        <v>45400</v>
      </c>
      <c r="Q209">
        <v>1764.1</v>
      </c>
      <c r="S209">
        <v>2600286</v>
      </c>
      <c r="T209">
        <v>1077037</v>
      </c>
      <c r="U209">
        <v>2963453</v>
      </c>
      <c r="W209">
        <v>18425</v>
      </c>
      <c r="X209">
        <v>496212.94</v>
      </c>
      <c r="Y209">
        <v>263227.78000000003</v>
      </c>
      <c r="Z209">
        <v>60000</v>
      </c>
      <c r="AC209">
        <v>210274</v>
      </c>
    </row>
    <row r="210" spans="1:29" x14ac:dyDescent="0.25">
      <c r="A210" t="s">
        <v>2790</v>
      </c>
      <c r="B210">
        <v>432171.25</v>
      </c>
      <c r="C210">
        <v>70516</v>
      </c>
      <c r="D210">
        <v>39094.78</v>
      </c>
      <c r="E210">
        <v>1949113.98</v>
      </c>
      <c r="F210">
        <v>622735.16</v>
      </c>
      <c r="J210">
        <v>-7185</v>
      </c>
      <c r="M210">
        <v>547860.67000000004</v>
      </c>
      <c r="N210">
        <v>2454994.11</v>
      </c>
      <c r="O210">
        <v>1320626.2</v>
      </c>
      <c r="Q210">
        <v>372.38</v>
      </c>
      <c r="S210">
        <v>842269.2</v>
      </c>
      <c r="T210">
        <v>165200</v>
      </c>
      <c r="U210">
        <v>1070763.2</v>
      </c>
      <c r="V210">
        <v>11788</v>
      </c>
      <c r="X210">
        <v>497034.47</v>
      </c>
      <c r="Y210">
        <v>285286.07</v>
      </c>
      <c r="AC210">
        <v>48386.34</v>
      </c>
    </row>
    <row r="211" spans="1:29" x14ac:dyDescent="0.25">
      <c r="A211" t="s">
        <v>2767</v>
      </c>
      <c r="B211">
        <v>1363133.81</v>
      </c>
      <c r="C211">
        <v>392833.01</v>
      </c>
      <c r="D211">
        <v>137465.88</v>
      </c>
      <c r="E211">
        <v>1149330.44</v>
      </c>
      <c r="F211">
        <v>481420.21</v>
      </c>
      <c r="G211">
        <v>42440</v>
      </c>
      <c r="J211">
        <v>4691.3</v>
      </c>
      <c r="M211">
        <v>208805.78</v>
      </c>
      <c r="N211">
        <v>3281871.5</v>
      </c>
      <c r="O211">
        <v>1446414.96</v>
      </c>
      <c r="P211">
        <v>58690</v>
      </c>
      <c r="Q211">
        <v>1490.99</v>
      </c>
      <c r="S211">
        <v>631300</v>
      </c>
      <c r="T211">
        <v>61200</v>
      </c>
      <c r="U211">
        <v>945809</v>
      </c>
      <c r="V211">
        <v>10450</v>
      </c>
      <c r="X211">
        <v>758280.56</v>
      </c>
      <c r="Y211">
        <v>177038.04</v>
      </c>
      <c r="AA211">
        <v>6259.68</v>
      </c>
    </row>
    <row r="212" spans="1:29" x14ac:dyDescent="0.25">
      <c r="A212" t="s">
        <v>2768</v>
      </c>
      <c r="B212">
        <v>766608.95</v>
      </c>
      <c r="C212">
        <v>29599.72</v>
      </c>
      <c r="D212">
        <v>418679.79</v>
      </c>
      <c r="E212">
        <v>673135.84</v>
      </c>
      <c r="F212">
        <v>508681.35</v>
      </c>
      <c r="J212">
        <v>0</v>
      </c>
      <c r="L212">
        <v>26928</v>
      </c>
      <c r="M212">
        <v>-48387.360000000001</v>
      </c>
      <c r="N212">
        <v>1463394.66</v>
      </c>
      <c r="O212">
        <v>1222685.6299999999</v>
      </c>
      <c r="P212">
        <v>28320</v>
      </c>
      <c r="Q212">
        <v>680.14</v>
      </c>
      <c r="S212">
        <v>1102260</v>
      </c>
      <c r="T212">
        <v>790710.84</v>
      </c>
      <c r="U212">
        <v>1468761</v>
      </c>
      <c r="V212">
        <v>1840</v>
      </c>
      <c r="X212">
        <v>278976.84000000003</v>
      </c>
      <c r="Y212">
        <v>107737.14</v>
      </c>
      <c r="AA212">
        <v>1581.28</v>
      </c>
    </row>
    <row r="213" spans="1:29" x14ac:dyDescent="0.25">
      <c r="A213" t="s">
        <v>2769</v>
      </c>
      <c r="B213">
        <v>942255.1</v>
      </c>
      <c r="C213">
        <v>191797.88</v>
      </c>
      <c r="D213">
        <v>84965.7</v>
      </c>
      <c r="E213">
        <v>1594491.76</v>
      </c>
      <c r="F213">
        <v>192369.39</v>
      </c>
      <c r="J213">
        <v>-2405.63</v>
      </c>
      <c r="N213">
        <v>2681365.84</v>
      </c>
      <c r="O213">
        <v>1341962.54</v>
      </c>
      <c r="P213">
        <v>121600</v>
      </c>
      <c r="Q213">
        <v>887.65</v>
      </c>
      <c r="S213">
        <v>1199680</v>
      </c>
      <c r="U213">
        <v>1564594</v>
      </c>
      <c r="W213">
        <v>2100</v>
      </c>
      <c r="X213">
        <v>251340.95</v>
      </c>
      <c r="Y213">
        <v>132961.23000000001</v>
      </c>
      <c r="AA213">
        <v>11093.12</v>
      </c>
      <c r="AC213">
        <v>21000</v>
      </c>
    </row>
    <row r="214" spans="1:29" x14ac:dyDescent="0.25">
      <c r="A214" t="s">
        <v>2770</v>
      </c>
      <c r="B214">
        <v>1369750.5</v>
      </c>
      <c r="C214">
        <v>60657.760000000002</v>
      </c>
      <c r="D214">
        <v>207922.24</v>
      </c>
      <c r="E214">
        <v>464266.2</v>
      </c>
      <c r="F214">
        <v>1007599.25</v>
      </c>
      <c r="G214">
        <v>9638</v>
      </c>
      <c r="J214">
        <v>1107.8</v>
      </c>
      <c r="M214">
        <v>-2556891</v>
      </c>
      <c r="N214">
        <v>5060758.04</v>
      </c>
      <c r="O214">
        <v>2578229.85</v>
      </c>
      <c r="P214">
        <v>46700</v>
      </c>
      <c r="Q214">
        <v>1239.02</v>
      </c>
      <c r="S214">
        <v>1563740</v>
      </c>
      <c r="U214">
        <v>2150920</v>
      </c>
      <c r="V214">
        <v>42000</v>
      </c>
      <c r="W214">
        <v>7610</v>
      </c>
      <c r="X214">
        <v>696061.71</v>
      </c>
      <c r="Y214">
        <v>162283.62</v>
      </c>
      <c r="AA214">
        <v>3130.24</v>
      </c>
      <c r="AC214">
        <v>4410</v>
      </c>
    </row>
    <row r="215" spans="1:29" x14ac:dyDescent="0.25">
      <c r="A215" t="s">
        <v>2791</v>
      </c>
      <c r="B215">
        <v>758249.47</v>
      </c>
      <c r="C215">
        <v>17923.580000000002</v>
      </c>
      <c r="D215">
        <v>91117.8</v>
      </c>
      <c r="E215">
        <v>138832.68</v>
      </c>
      <c r="F215">
        <v>425691.49</v>
      </c>
      <c r="G215">
        <v>0</v>
      </c>
      <c r="J215">
        <v>1025.49</v>
      </c>
      <c r="M215">
        <v>-662450.73</v>
      </c>
      <c r="N215">
        <v>1741122.88</v>
      </c>
      <c r="O215">
        <v>1015827.59</v>
      </c>
      <c r="Q215">
        <v>723.34</v>
      </c>
      <c r="S215">
        <v>377010</v>
      </c>
      <c r="T215">
        <v>131190</v>
      </c>
      <c r="U215">
        <v>512089.82</v>
      </c>
      <c r="V215">
        <v>1140</v>
      </c>
      <c r="X215">
        <v>304370.94</v>
      </c>
      <c r="Y215">
        <v>111584.98</v>
      </c>
      <c r="AA215">
        <v>441.42</v>
      </c>
      <c r="AC215">
        <v>500</v>
      </c>
    </row>
    <row r="216" spans="1:29" x14ac:dyDescent="0.25">
      <c r="A216" t="s">
        <v>2635</v>
      </c>
      <c r="B216">
        <v>734348.39</v>
      </c>
      <c r="C216">
        <v>37518.25</v>
      </c>
      <c r="D216">
        <v>15848.92</v>
      </c>
      <c r="E216">
        <v>608456.88</v>
      </c>
      <c r="F216">
        <v>586717.62</v>
      </c>
      <c r="G216">
        <v>0</v>
      </c>
      <c r="J216">
        <v>3221.54</v>
      </c>
      <c r="K216">
        <v>1752</v>
      </c>
      <c r="M216">
        <v>-1648201.72</v>
      </c>
      <c r="N216">
        <v>3760347.17</v>
      </c>
      <c r="O216">
        <v>1566278.76</v>
      </c>
      <c r="P216">
        <v>337160</v>
      </c>
      <c r="Q216">
        <v>972.44</v>
      </c>
      <c r="S216">
        <v>864473.95</v>
      </c>
      <c r="T216">
        <v>209216.99</v>
      </c>
      <c r="U216">
        <v>1156018.95</v>
      </c>
      <c r="X216">
        <v>1181543.8500000001</v>
      </c>
      <c r="Y216">
        <v>311456.52</v>
      </c>
      <c r="AC216">
        <v>61973.75</v>
      </c>
    </row>
    <row r="217" spans="1:29" x14ac:dyDescent="0.25">
      <c r="A217" t="s">
        <v>2638</v>
      </c>
      <c r="B217">
        <v>898131.41</v>
      </c>
      <c r="C217">
        <v>96704.5</v>
      </c>
      <c r="D217">
        <v>77432.2</v>
      </c>
      <c r="E217">
        <v>-95437.37</v>
      </c>
      <c r="F217">
        <v>247306.69</v>
      </c>
      <c r="G217">
        <v>2200</v>
      </c>
      <c r="J217">
        <v>2563.4899999999998</v>
      </c>
      <c r="M217">
        <v>-1408380.61</v>
      </c>
      <c r="N217">
        <v>2267172.48</v>
      </c>
      <c r="O217">
        <v>1172093.18</v>
      </c>
      <c r="P217">
        <v>111330</v>
      </c>
      <c r="Q217">
        <v>895.23</v>
      </c>
      <c r="S217">
        <v>685786.95</v>
      </c>
      <c r="T217">
        <v>28540</v>
      </c>
      <c r="U217">
        <v>887779.95</v>
      </c>
      <c r="X217">
        <v>403088.11</v>
      </c>
      <c r="Y217">
        <v>82125.13</v>
      </c>
      <c r="AB217">
        <v>89906.66</v>
      </c>
      <c r="AC217">
        <v>477.4</v>
      </c>
    </row>
    <row r="218" spans="1:29" x14ac:dyDescent="0.25">
      <c r="A218" t="s">
        <v>2639</v>
      </c>
      <c r="B218">
        <v>309756.28999999998</v>
      </c>
      <c r="C218">
        <v>22694.5</v>
      </c>
      <c r="D218">
        <v>231776.68</v>
      </c>
      <c r="E218">
        <v>221469.08</v>
      </c>
      <c r="F218">
        <v>350030.92</v>
      </c>
      <c r="G218">
        <v>38452</v>
      </c>
      <c r="J218">
        <v>53485.15</v>
      </c>
      <c r="K218">
        <v>1815</v>
      </c>
      <c r="M218">
        <v>-1052181.5900000001</v>
      </c>
      <c r="N218">
        <v>1878069.39</v>
      </c>
      <c r="O218">
        <v>1159674.8899999999</v>
      </c>
      <c r="P218">
        <v>124750</v>
      </c>
      <c r="Q218">
        <v>569.65</v>
      </c>
      <c r="S218">
        <v>1321710</v>
      </c>
      <c r="T218">
        <v>31940</v>
      </c>
      <c r="U218">
        <v>1511746.6</v>
      </c>
      <c r="X218">
        <v>570199.17000000004</v>
      </c>
      <c r="Y218">
        <v>35532</v>
      </c>
      <c r="AC218">
        <v>79114.25</v>
      </c>
    </row>
    <row r="219" spans="1:29" x14ac:dyDescent="0.25">
      <c r="A219" t="s">
        <v>2643</v>
      </c>
      <c r="B219">
        <v>810675.06</v>
      </c>
      <c r="C219">
        <v>77040.28</v>
      </c>
      <c r="D219">
        <v>111989.18</v>
      </c>
      <c r="E219">
        <v>11</v>
      </c>
      <c r="F219">
        <v>616026.19999999995</v>
      </c>
      <c r="G219">
        <v>0</v>
      </c>
      <c r="J219">
        <v>2368.4699999999998</v>
      </c>
      <c r="K219">
        <v>18680</v>
      </c>
      <c r="M219">
        <v>-2316604.64</v>
      </c>
      <c r="N219">
        <v>4524693.96</v>
      </c>
      <c r="O219">
        <v>2179473.59</v>
      </c>
      <c r="P219">
        <v>443289</v>
      </c>
      <c r="Q219">
        <v>1141.3900000000001</v>
      </c>
      <c r="S219">
        <v>2117924.7000000002</v>
      </c>
      <c r="T219">
        <v>834286.85</v>
      </c>
      <c r="U219">
        <v>3144856.3</v>
      </c>
      <c r="V219">
        <v>29655</v>
      </c>
      <c r="X219">
        <v>2016594.18</v>
      </c>
      <c r="Y219">
        <v>294478.99</v>
      </c>
      <c r="AC219">
        <v>395889.63</v>
      </c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N222"/>
  <sheetViews>
    <sheetView zoomScale="98" zoomScaleNormal="98" workbookViewId="0">
      <pane ySplit="3" topLeftCell="A4" activePane="bottomLeft" state="frozen"/>
      <selection pane="bottomLeft" activeCell="F177" sqref="F177"/>
    </sheetView>
  </sheetViews>
  <sheetFormatPr defaultColWidth="9" defaultRowHeight="13.8" x14ac:dyDescent="0.25"/>
  <cols>
    <col min="1" max="1" width="6.69921875" style="232" bestFit="1" customWidth="1"/>
    <col min="2" max="2" width="14.59765625" style="232" customWidth="1"/>
    <col min="3" max="3" width="7.5" style="232" bestFit="1" customWidth="1"/>
    <col min="4" max="4" width="30.19921875" style="232" customWidth="1"/>
    <col min="5" max="5" width="36.296875" customWidth="1"/>
    <col min="6" max="6" width="15.19921875" style="297" bestFit="1" customWidth="1"/>
    <col min="7" max="8" width="8.796875" style="297"/>
    <col min="9" max="10" width="8.796875"/>
    <col min="11" max="14" width="8.796875" style="297"/>
    <col min="15" max="18" width="8.796875"/>
    <col min="19" max="24" width="8.796875" style="297"/>
    <col min="25" max="34" width="8.796875"/>
    <col min="35" max="35" width="16.3984375" style="242" customWidth="1"/>
    <col min="36" max="36" width="15.8984375" style="264" bestFit="1" customWidth="1"/>
    <col min="37" max="37" width="17.3984375" style="258" bestFit="1" customWidth="1"/>
    <col min="38" max="38" width="17.59765625" style="260" bestFit="1" customWidth="1"/>
    <col min="39" max="39" width="19.09765625" style="261" bestFit="1" customWidth="1"/>
    <col min="40" max="40" width="14.59765625" style="265" bestFit="1" customWidth="1"/>
    <col min="41" max="16384" width="9" style="267"/>
  </cols>
  <sheetData>
    <row r="1" spans="1:40" x14ac:dyDescent="0.25">
      <c r="E1" t="s">
        <v>2440</v>
      </c>
      <c r="F1" s="297" t="s">
        <v>2441</v>
      </c>
      <c r="G1" s="297" t="s">
        <v>2442</v>
      </c>
      <c r="H1" s="297" t="s">
        <v>2443</v>
      </c>
      <c r="I1" t="s">
        <v>2445</v>
      </c>
      <c r="J1" t="s">
        <v>2446</v>
      </c>
      <c r="K1" s="297" t="s">
        <v>2448</v>
      </c>
      <c r="L1" s="297" t="s">
        <v>2449</v>
      </c>
      <c r="M1" s="297" t="s">
        <v>2450</v>
      </c>
      <c r="N1" s="297" t="s">
        <v>2451</v>
      </c>
      <c r="O1" t="s">
        <v>2452</v>
      </c>
      <c r="P1" t="s">
        <v>2453</v>
      </c>
      <c r="Q1" t="s">
        <v>2454</v>
      </c>
      <c r="R1" t="s">
        <v>2455</v>
      </c>
      <c r="S1" s="297" t="s">
        <v>2457</v>
      </c>
      <c r="T1" s="297" t="s">
        <v>2458</v>
      </c>
      <c r="U1" s="297" t="s">
        <v>2459</v>
      </c>
      <c r="V1" s="297" t="s">
        <v>2802</v>
      </c>
      <c r="W1" s="297" t="s">
        <v>2460</v>
      </c>
      <c r="X1" s="297" t="s">
        <v>2461</v>
      </c>
      <c r="Y1" t="s">
        <v>2462</v>
      </c>
      <c r="Z1" t="s">
        <v>2463</v>
      </c>
      <c r="AA1" t="s">
        <v>2464</v>
      </c>
      <c r="AB1" t="s">
        <v>2465</v>
      </c>
      <c r="AC1" t="s">
        <v>2466</v>
      </c>
      <c r="AD1" t="s">
        <v>2583</v>
      </c>
      <c r="AE1" t="s">
        <v>2584</v>
      </c>
      <c r="AF1" t="s">
        <v>2585</v>
      </c>
      <c r="AG1" t="s">
        <v>2467</v>
      </c>
      <c r="AH1" t="s">
        <v>2586</v>
      </c>
      <c r="AI1" s="242" t="s">
        <v>6</v>
      </c>
      <c r="AJ1" s="243" t="s">
        <v>7</v>
      </c>
      <c r="AK1" s="258" t="s">
        <v>8</v>
      </c>
      <c r="AL1" s="259" t="s">
        <v>9</v>
      </c>
      <c r="AM1" s="245" t="s">
        <v>10</v>
      </c>
      <c r="AN1" s="247" t="s">
        <v>11</v>
      </c>
    </row>
    <row r="2" spans="1:40" x14ac:dyDescent="0.25">
      <c r="E2" t="s">
        <v>2468</v>
      </c>
      <c r="F2" s="297" t="s">
        <v>2469</v>
      </c>
      <c r="G2" s="297" t="s">
        <v>2470</v>
      </c>
      <c r="H2" s="297" t="s">
        <v>2471</v>
      </c>
      <c r="I2" t="s">
        <v>2473</v>
      </c>
      <c r="J2" t="s">
        <v>2474</v>
      </c>
      <c r="K2" s="297" t="s">
        <v>2476</v>
      </c>
      <c r="L2" s="297" t="s">
        <v>2477</v>
      </c>
      <c r="M2" s="297" t="s">
        <v>2478</v>
      </c>
      <c r="N2" s="297" t="s">
        <v>2479</v>
      </c>
      <c r="O2" t="s">
        <v>2480</v>
      </c>
      <c r="P2" t="s">
        <v>2481</v>
      </c>
      <c r="Q2" t="s">
        <v>2482</v>
      </c>
      <c r="R2" t="s">
        <v>2483</v>
      </c>
      <c r="S2" s="297" t="s">
        <v>2485</v>
      </c>
      <c r="T2" s="297" t="s">
        <v>2486</v>
      </c>
      <c r="U2" s="297" t="s">
        <v>2487</v>
      </c>
      <c r="V2" s="297" t="s">
        <v>2803</v>
      </c>
      <c r="W2" s="297" t="s">
        <v>2488</v>
      </c>
      <c r="X2" s="297" t="s">
        <v>2489</v>
      </c>
      <c r="Y2" t="s">
        <v>2490</v>
      </c>
      <c r="Z2" t="s">
        <v>2491</v>
      </c>
      <c r="AA2" t="s">
        <v>2492</v>
      </c>
      <c r="AB2" t="s">
        <v>2493</v>
      </c>
      <c r="AC2" t="s">
        <v>2494</v>
      </c>
      <c r="AD2" t="s">
        <v>2588</v>
      </c>
      <c r="AE2" t="s">
        <v>2589</v>
      </c>
      <c r="AF2" t="s">
        <v>2590</v>
      </c>
      <c r="AG2" t="s">
        <v>2495</v>
      </c>
      <c r="AH2" t="s">
        <v>2591</v>
      </c>
      <c r="AJ2" s="243"/>
      <c r="AN2" s="244"/>
    </row>
    <row r="3" spans="1:40" x14ac:dyDescent="0.25">
      <c r="B3" s="232" t="s">
        <v>43</v>
      </c>
      <c r="E3" t="s">
        <v>2496</v>
      </c>
      <c r="F3" s="297">
        <v>167688439.00999999</v>
      </c>
      <c r="G3" s="297">
        <v>27228273.489999998</v>
      </c>
      <c r="H3" s="297">
        <v>44141520.770000003</v>
      </c>
      <c r="I3">
        <v>140377787.15000001</v>
      </c>
      <c r="J3">
        <v>93039422.359999999</v>
      </c>
      <c r="K3" s="297">
        <v>1627804.52</v>
      </c>
      <c r="L3" s="297">
        <v>12015.13</v>
      </c>
      <c r="M3" s="297">
        <v>3181549.2</v>
      </c>
      <c r="N3" s="297">
        <v>3051909.46</v>
      </c>
      <c r="O3">
        <v>9545991.4499999993</v>
      </c>
      <c r="P3">
        <v>-15044418.359999999</v>
      </c>
      <c r="Q3">
        <v>-66187945.829999998</v>
      </c>
      <c r="R3">
        <v>504022754.88999999</v>
      </c>
      <c r="S3" s="297">
        <v>314625743.76999998</v>
      </c>
      <c r="T3" s="297">
        <v>23527161.66</v>
      </c>
      <c r="U3" s="297">
        <v>210231.33</v>
      </c>
      <c r="V3" s="297">
        <v>2044986.07</v>
      </c>
      <c r="W3" s="297">
        <v>285654191.5</v>
      </c>
      <c r="X3" s="297">
        <v>42801975.799999997</v>
      </c>
      <c r="Y3">
        <v>370541904.81999999</v>
      </c>
      <c r="Z3">
        <v>1111810.58</v>
      </c>
      <c r="AA3">
        <v>282173</v>
      </c>
      <c r="AB3">
        <v>138609525.08000001</v>
      </c>
      <c r="AC3">
        <v>40733191.229999997</v>
      </c>
      <c r="AD3">
        <v>2780320</v>
      </c>
      <c r="AE3">
        <v>477546.2</v>
      </c>
      <c r="AF3">
        <v>208542.28</v>
      </c>
      <c r="AG3">
        <v>19700171.09</v>
      </c>
      <c r="AH3">
        <v>124954</v>
      </c>
      <c r="AI3" s="242">
        <f t="shared" ref="AI3:AN3" si="0">SUM(AI4:AI85)</f>
        <v>89143433.159999996</v>
      </c>
      <c r="AJ3" s="243">
        <f t="shared" si="0"/>
        <v>1989307.8299999998</v>
      </c>
      <c r="AK3" s="258">
        <f t="shared" si="0"/>
        <v>87154125.330000043</v>
      </c>
      <c r="AL3" s="260" t="e">
        <f t="shared" si="0"/>
        <v>#REF!</v>
      </c>
      <c r="AM3" s="261" t="e">
        <f t="shared" si="0"/>
        <v>#REF!</v>
      </c>
      <c r="AN3" s="244" t="e">
        <f t="shared" si="0"/>
        <v>#REF!</v>
      </c>
    </row>
    <row r="4" spans="1:40" x14ac:dyDescent="0.25">
      <c r="D4" s="232" t="s">
        <v>12</v>
      </c>
      <c r="AI4" s="242">
        <f t="shared" ref="AI4:AI9" si="1">SUM(S4:U4)</f>
        <v>0</v>
      </c>
      <c r="AJ4" s="249">
        <f t="shared" ref="AJ4:AJ9" si="2">SUM(X4:AH4)</f>
        <v>0</v>
      </c>
      <c r="AK4" s="262">
        <f>AI4-AJ4</f>
        <v>0</v>
      </c>
      <c r="AL4" s="263" t="e">
        <f>SUM(#REF!)</f>
        <v>#REF!</v>
      </c>
      <c r="AM4" s="250" t="e">
        <f>SUM(#REF!)</f>
        <v>#REF!</v>
      </c>
      <c r="AN4" s="244" t="e">
        <f>AL4-AM4</f>
        <v>#REF!</v>
      </c>
    </row>
    <row r="5" spans="1:40" x14ac:dyDescent="0.25">
      <c r="D5" s="232" t="s">
        <v>1402</v>
      </c>
      <c r="AI5" s="242">
        <f t="shared" si="1"/>
        <v>0</v>
      </c>
      <c r="AJ5" s="249">
        <f t="shared" si="2"/>
        <v>0</v>
      </c>
      <c r="AK5" s="262">
        <f t="shared" ref="AK5:AK9" si="3">AI5-AJ5</f>
        <v>0</v>
      </c>
      <c r="AL5" s="263" t="e">
        <f>SUM(#REF!)</f>
        <v>#REF!</v>
      </c>
      <c r="AM5" s="250" t="e">
        <f>SUM(#REF!)</f>
        <v>#REF!</v>
      </c>
      <c r="AN5" s="244" t="e">
        <f t="shared" ref="AN5:AN67" si="4">AL5-AM5</f>
        <v>#REF!</v>
      </c>
    </row>
    <row r="6" spans="1:40" x14ac:dyDescent="0.25">
      <c r="D6" s="232" t="s">
        <v>13</v>
      </c>
      <c r="AI6" s="242">
        <f t="shared" si="1"/>
        <v>0</v>
      </c>
      <c r="AJ6" s="249">
        <f t="shared" si="2"/>
        <v>0</v>
      </c>
      <c r="AK6" s="262">
        <f t="shared" si="3"/>
        <v>0</v>
      </c>
      <c r="AL6" s="263" t="e">
        <f>SUM(#REF!)</f>
        <v>#REF!</v>
      </c>
      <c r="AM6" s="250" t="e">
        <f>SUM(#REF!)</f>
        <v>#REF!</v>
      </c>
      <c r="AN6" s="244" t="e">
        <f t="shared" si="4"/>
        <v>#REF!</v>
      </c>
    </row>
    <row r="7" spans="1:40" x14ac:dyDescent="0.25">
      <c r="D7" s="232" t="s">
        <v>14</v>
      </c>
      <c r="AI7" s="242">
        <f t="shared" si="1"/>
        <v>0</v>
      </c>
      <c r="AJ7" s="249">
        <f t="shared" si="2"/>
        <v>0</v>
      </c>
      <c r="AK7" s="262">
        <f t="shared" si="3"/>
        <v>0</v>
      </c>
      <c r="AL7" s="263" t="e">
        <f>SUM(#REF!)</f>
        <v>#REF!</v>
      </c>
      <c r="AM7" s="250" t="e">
        <f>SUM(#REF!)</f>
        <v>#REF!</v>
      </c>
      <c r="AN7" s="244" t="e">
        <f t="shared" si="4"/>
        <v>#REF!</v>
      </c>
    </row>
    <row r="8" spans="1:40" x14ac:dyDescent="0.25">
      <c r="D8" s="232" t="s">
        <v>15</v>
      </c>
      <c r="AI8" s="242">
        <f t="shared" si="1"/>
        <v>0</v>
      </c>
      <c r="AJ8" s="249">
        <f t="shared" si="2"/>
        <v>0</v>
      </c>
      <c r="AK8" s="262">
        <f t="shared" si="3"/>
        <v>0</v>
      </c>
      <c r="AL8" s="263" t="e">
        <f>SUM(#REF!)</f>
        <v>#REF!</v>
      </c>
      <c r="AM8" s="250" t="e">
        <f>SUM(#REF!)</f>
        <v>#REF!</v>
      </c>
      <c r="AN8" s="244" t="e">
        <f t="shared" si="4"/>
        <v>#REF!</v>
      </c>
    </row>
    <row r="9" spans="1:40" ht="14.4" thickBot="1" x14ac:dyDescent="0.3">
      <c r="D9" s="232" t="s">
        <v>16</v>
      </c>
      <c r="AI9" s="242">
        <f t="shared" si="1"/>
        <v>0</v>
      </c>
      <c r="AJ9" s="249">
        <f t="shared" si="2"/>
        <v>0</v>
      </c>
      <c r="AK9" s="262">
        <f t="shared" si="3"/>
        <v>0</v>
      </c>
      <c r="AL9" s="263" t="e">
        <f>SUM(#REF!)</f>
        <v>#REF!</v>
      </c>
      <c r="AM9" s="250" t="e">
        <f>SUM(#REF!)</f>
        <v>#REF!</v>
      </c>
      <c r="AN9" s="244" t="e">
        <f t="shared" si="4"/>
        <v>#REF!</v>
      </c>
    </row>
    <row r="10" spans="1:40" ht="14.4" thickBot="1" x14ac:dyDescent="0.3">
      <c r="A10" s="232" t="s">
        <v>288</v>
      </c>
      <c r="B10" s="232" t="s">
        <v>29</v>
      </c>
      <c r="C10" s="269">
        <v>6923</v>
      </c>
      <c r="D10" s="270" t="s">
        <v>1403</v>
      </c>
      <c r="E10" t="s">
        <v>2592</v>
      </c>
      <c r="F10" s="297">
        <v>993652.61</v>
      </c>
      <c r="G10" s="297">
        <v>23235.5</v>
      </c>
      <c r="H10" s="297">
        <v>916155.48</v>
      </c>
      <c r="I10">
        <v>89242</v>
      </c>
      <c r="J10">
        <v>1023051.58</v>
      </c>
      <c r="K10" s="297">
        <v>37372</v>
      </c>
      <c r="L10" s="297">
        <v>0</v>
      </c>
      <c r="N10" s="297">
        <v>566</v>
      </c>
      <c r="Q10">
        <v>448185.69</v>
      </c>
      <c r="R10">
        <v>1691218.36</v>
      </c>
      <c r="S10" s="297">
        <v>1641009.31</v>
      </c>
      <c r="U10" s="297">
        <v>1289.33</v>
      </c>
      <c r="W10" s="297">
        <v>2484571.5</v>
      </c>
      <c r="X10" s="297">
        <v>399740</v>
      </c>
      <c r="Y10">
        <v>3020457.5</v>
      </c>
      <c r="Z10">
        <v>52650</v>
      </c>
      <c r="AB10">
        <v>641983.68999999994</v>
      </c>
      <c r="AC10">
        <v>276052.90000000002</v>
      </c>
      <c r="AG10">
        <v>29918</v>
      </c>
      <c r="AI10" s="242">
        <f>SUM(F10:H10)</f>
        <v>1933043.5899999999</v>
      </c>
      <c r="AJ10" s="249">
        <f>SUM(K10:N10)</f>
        <v>37938</v>
      </c>
      <c r="AK10" s="262">
        <f>AI10-AJ10</f>
        <v>1895105.5899999999</v>
      </c>
      <c r="AL10" s="263">
        <f>SUM(S10:X10)</f>
        <v>4526610.1400000006</v>
      </c>
      <c r="AM10" s="263">
        <f>SUM(Y10:AH10)</f>
        <v>4021062.09</v>
      </c>
      <c r="AN10" s="244">
        <f t="shared" si="4"/>
        <v>505548.05000000075</v>
      </c>
    </row>
    <row r="11" spans="1:40" ht="14.4" thickBot="1" x14ac:dyDescent="0.3">
      <c r="A11" s="232" t="s">
        <v>288</v>
      </c>
      <c r="B11" s="232" t="s">
        <v>29</v>
      </c>
      <c r="C11" s="269">
        <v>7817</v>
      </c>
      <c r="D11" s="270" t="s">
        <v>797</v>
      </c>
      <c r="E11" t="s">
        <v>2593</v>
      </c>
      <c r="F11" s="297">
        <v>591197.55000000005</v>
      </c>
      <c r="G11" s="297">
        <v>4580.75</v>
      </c>
      <c r="H11" s="297">
        <v>544628.84</v>
      </c>
      <c r="I11">
        <v>373336.26</v>
      </c>
      <c r="J11">
        <v>1243381.8600000001</v>
      </c>
      <c r="N11" s="297">
        <v>0</v>
      </c>
      <c r="Q11">
        <v>879634.97</v>
      </c>
      <c r="R11">
        <v>1534772.11</v>
      </c>
      <c r="S11" s="297">
        <v>1879349.33</v>
      </c>
      <c r="T11" s="297">
        <v>196400</v>
      </c>
      <c r="U11" s="297">
        <v>819.72</v>
      </c>
      <c r="W11" s="297">
        <v>2676740.67</v>
      </c>
      <c r="X11" s="297">
        <v>362400</v>
      </c>
      <c r="Y11">
        <v>3068445.67</v>
      </c>
      <c r="Z11">
        <v>28070</v>
      </c>
      <c r="AB11">
        <v>1115194.1399999999</v>
      </c>
      <c r="AC11">
        <v>79982.36</v>
      </c>
      <c r="AG11">
        <v>18970</v>
      </c>
      <c r="AI11" s="242">
        <f t="shared" ref="AI11:AI74" si="5">SUM(F11:H11)</f>
        <v>1140407.1400000001</v>
      </c>
      <c r="AJ11" s="249">
        <f t="shared" ref="AJ11:AJ74" si="6">SUM(K11:N11)</f>
        <v>0</v>
      </c>
      <c r="AK11" s="262">
        <f t="shared" ref="AK11:AK74" si="7">AI11-AJ11</f>
        <v>1140407.1400000001</v>
      </c>
      <c r="AL11" s="263">
        <f t="shared" ref="AL11:AL74" si="8">SUM(S11:X11)</f>
        <v>5115709.72</v>
      </c>
      <c r="AM11" s="263">
        <f t="shared" ref="AM11:AM74" si="9">SUM(Y11:AH11)</f>
        <v>4310662.17</v>
      </c>
      <c r="AN11" s="244">
        <f t="shared" si="4"/>
        <v>805047.54999999981</v>
      </c>
    </row>
    <row r="12" spans="1:40" ht="14.4" thickBot="1" x14ac:dyDescent="0.3">
      <c r="A12" s="232" t="s">
        <v>288</v>
      </c>
      <c r="B12" s="232" t="s">
        <v>29</v>
      </c>
      <c r="C12" s="269">
        <v>5402</v>
      </c>
      <c r="D12" s="270" t="s">
        <v>798</v>
      </c>
      <c r="E12" t="s">
        <v>2594</v>
      </c>
      <c r="F12" s="297">
        <v>1483404</v>
      </c>
      <c r="G12" s="297">
        <v>4800</v>
      </c>
      <c r="H12" s="297">
        <v>543086.06000000006</v>
      </c>
      <c r="I12">
        <v>60868.22</v>
      </c>
      <c r="J12">
        <v>2882800.7</v>
      </c>
      <c r="K12" s="297">
        <v>9526</v>
      </c>
      <c r="N12" s="297">
        <v>0</v>
      </c>
      <c r="Q12">
        <v>4132639.12</v>
      </c>
      <c r="R12">
        <v>1097038.29</v>
      </c>
      <c r="S12" s="297">
        <v>818290.65</v>
      </c>
      <c r="U12" s="297">
        <v>1789.07</v>
      </c>
      <c r="W12" s="297">
        <v>2007121</v>
      </c>
      <c r="X12" s="297">
        <v>141772</v>
      </c>
      <c r="Y12">
        <v>2323303</v>
      </c>
      <c r="Z12">
        <v>7020</v>
      </c>
      <c r="AB12">
        <v>282141.18</v>
      </c>
      <c r="AC12">
        <v>664282.78</v>
      </c>
      <c r="AG12">
        <v>17272</v>
      </c>
      <c r="AI12" s="242">
        <f t="shared" si="5"/>
        <v>2031290.06</v>
      </c>
      <c r="AJ12" s="249">
        <f t="shared" si="6"/>
        <v>9526</v>
      </c>
      <c r="AK12" s="262">
        <f t="shared" si="7"/>
        <v>2021764.06</v>
      </c>
      <c r="AL12" s="263">
        <f t="shared" si="8"/>
        <v>2968972.7199999997</v>
      </c>
      <c r="AM12" s="263">
        <f t="shared" si="9"/>
        <v>3294018.96</v>
      </c>
      <c r="AN12" s="244">
        <f t="shared" si="4"/>
        <v>-325046.24000000022</v>
      </c>
    </row>
    <row r="13" spans="1:40" ht="14.4" thickBot="1" x14ac:dyDescent="0.3">
      <c r="A13" s="232" t="s">
        <v>288</v>
      </c>
      <c r="B13" s="232" t="s">
        <v>29</v>
      </c>
      <c r="C13" s="269">
        <v>4534</v>
      </c>
      <c r="D13" s="270" t="s">
        <v>799</v>
      </c>
      <c r="E13" t="s">
        <v>2595</v>
      </c>
      <c r="F13" s="297">
        <v>501272.37</v>
      </c>
      <c r="G13" s="297">
        <v>1237.1199999999999</v>
      </c>
      <c r="H13" s="297">
        <v>197796.95</v>
      </c>
      <c r="I13">
        <v>1769044.61</v>
      </c>
      <c r="J13">
        <v>213454</v>
      </c>
      <c r="K13" s="297">
        <v>4434</v>
      </c>
      <c r="L13" s="297">
        <v>663</v>
      </c>
      <c r="N13" s="297">
        <v>0</v>
      </c>
      <c r="Q13">
        <v>748932.78</v>
      </c>
      <c r="R13">
        <v>1718005.94</v>
      </c>
      <c r="S13" s="297">
        <v>1092034.81</v>
      </c>
      <c r="T13" s="297">
        <v>112200</v>
      </c>
      <c r="U13" s="297">
        <v>456.98</v>
      </c>
      <c r="W13" s="297">
        <v>1669796</v>
      </c>
      <c r="X13" s="297">
        <v>125128</v>
      </c>
      <c r="Y13">
        <v>2054038</v>
      </c>
      <c r="AB13">
        <v>419533.11</v>
      </c>
      <c r="AC13">
        <v>208260.59</v>
      </c>
      <c r="AG13">
        <v>16337</v>
      </c>
      <c r="AI13" s="242">
        <f t="shared" si="5"/>
        <v>700306.44</v>
      </c>
      <c r="AJ13" s="249">
        <f t="shared" si="6"/>
        <v>5097</v>
      </c>
      <c r="AK13" s="262">
        <f t="shared" si="7"/>
        <v>695209.44</v>
      </c>
      <c r="AL13" s="263">
        <f t="shared" si="8"/>
        <v>2999615.79</v>
      </c>
      <c r="AM13" s="263">
        <f t="shared" si="9"/>
        <v>2698168.6999999997</v>
      </c>
      <c r="AN13" s="244">
        <f t="shared" si="4"/>
        <v>301447.09000000032</v>
      </c>
    </row>
    <row r="14" spans="1:40" ht="14.4" thickBot="1" x14ac:dyDescent="0.3">
      <c r="A14" s="232" t="s">
        <v>288</v>
      </c>
      <c r="B14" s="232" t="s">
        <v>29</v>
      </c>
      <c r="C14" s="269">
        <v>8215</v>
      </c>
      <c r="D14" s="270" t="s">
        <v>800</v>
      </c>
      <c r="E14" t="s">
        <v>2596</v>
      </c>
      <c r="F14" s="297">
        <v>615237.15</v>
      </c>
      <c r="G14" s="297">
        <v>11212.01</v>
      </c>
      <c r="H14" s="297">
        <v>762924.19</v>
      </c>
      <c r="I14">
        <v>6</v>
      </c>
      <c r="J14">
        <v>187704.6</v>
      </c>
      <c r="M14" s="297">
        <v>62009.2</v>
      </c>
      <c r="N14" s="297">
        <v>2808</v>
      </c>
      <c r="Q14">
        <v>-1003058.05</v>
      </c>
      <c r="R14">
        <v>3950541.16</v>
      </c>
      <c r="S14" s="297">
        <v>2456607.2400000002</v>
      </c>
      <c r="T14" s="297">
        <v>407920</v>
      </c>
      <c r="U14" s="297">
        <v>996.55</v>
      </c>
      <c r="W14" s="297">
        <v>2015864.5</v>
      </c>
      <c r="X14" s="297">
        <v>233971</v>
      </c>
      <c r="Y14">
        <v>2307194.5</v>
      </c>
      <c r="AB14">
        <v>1874641.62</v>
      </c>
      <c r="AC14">
        <v>1610967.59</v>
      </c>
      <c r="AG14">
        <v>29327.91</v>
      </c>
      <c r="AI14" s="242">
        <f t="shared" si="5"/>
        <v>1389373.35</v>
      </c>
      <c r="AJ14" s="249">
        <f t="shared" si="6"/>
        <v>64817.2</v>
      </c>
      <c r="AK14" s="262">
        <f t="shared" si="7"/>
        <v>1324556.1500000001</v>
      </c>
      <c r="AL14" s="263">
        <f t="shared" si="8"/>
        <v>5115359.29</v>
      </c>
      <c r="AM14" s="263">
        <f t="shared" si="9"/>
        <v>5822131.6200000001</v>
      </c>
      <c r="AN14" s="244">
        <f t="shared" si="4"/>
        <v>-706772.33000000007</v>
      </c>
    </row>
    <row r="15" spans="1:40" ht="14.4" thickBot="1" x14ac:dyDescent="0.3">
      <c r="A15" s="232" t="s">
        <v>288</v>
      </c>
      <c r="B15" s="232" t="s">
        <v>29</v>
      </c>
      <c r="C15" s="269">
        <v>8736</v>
      </c>
      <c r="D15" s="270" t="s">
        <v>801</v>
      </c>
      <c r="E15" t="s">
        <v>2597</v>
      </c>
      <c r="F15" s="297">
        <v>1113690.9099999999</v>
      </c>
      <c r="G15" s="297">
        <v>51643.75</v>
      </c>
      <c r="H15" s="297">
        <v>581626.36</v>
      </c>
      <c r="I15">
        <v>527514.15</v>
      </c>
      <c r="J15">
        <v>447860.64</v>
      </c>
      <c r="N15" s="297">
        <v>998.82</v>
      </c>
      <c r="Q15">
        <v>-523333.52</v>
      </c>
      <c r="R15">
        <v>2643840</v>
      </c>
      <c r="S15" s="297">
        <v>2610531.12</v>
      </c>
      <c r="U15" s="297">
        <v>1133.8900000000001</v>
      </c>
      <c r="W15" s="297">
        <v>1997489.63</v>
      </c>
      <c r="X15" s="297">
        <v>517995</v>
      </c>
      <c r="Y15">
        <v>2647301.63</v>
      </c>
      <c r="AA15">
        <v>1600</v>
      </c>
      <c r="AB15">
        <v>974772.3</v>
      </c>
      <c r="AC15">
        <v>300915.13</v>
      </c>
      <c r="AG15">
        <v>41475</v>
      </c>
      <c r="AI15" s="242">
        <f t="shared" si="5"/>
        <v>1746961.02</v>
      </c>
      <c r="AJ15" s="249">
        <f t="shared" si="6"/>
        <v>998.82</v>
      </c>
      <c r="AK15" s="262">
        <f t="shared" si="7"/>
        <v>1745962.2</v>
      </c>
      <c r="AL15" s="263">
        <f t="shared" si="8"/>
        <v>5127149.6400000006</v>
      </c>
      <c r="AM15" s="263">
        <f t="shared" si="9"/>
        <v>3966064.0599999996</v>
      </c>
      <c r="AN15" s="244">
        <f t="shared" si="4"/>
        <v>1161085.580000001</v>
      </c>
    </row>
    <row r="16" spans="1:40" ht="14.4" thickBot="1" x14ac:dyDescent="0.3">
      <c r="A16" s="232" t="s">
        <v>288</v>
      </c>
      <c r="B16" s="232" t="s">
        <v>29</v>
      </c>
      <c r="C16" s="269">
        <v>4649</v>
      </c>
      <c r="D16" s="270" t="s">
        <v>802</v>
      </c>
      <c r="E16" t="s">
        <v>2598</v>
      </c>
      <c r="F16" s="297">
        <v>493168.01</v>
      </c>
      <c r="G16" s="297">
        <v>3725</v>
      </c>
      <c r="H16" s="297">
        <v>204739.53</v>
      </c>
      <c r="I16">
        <v>502315.75</v>
      </c>
      <c r="J16">
        <v>215.98</v>
      </c>
      <c r="N16" s="297">
        <v>0</v>
      </c>
      <c r="Q16">
        <v>-1356354.53</v>
      </c>
      <c r="R16">
        <v>2287723.02</v>
      </c>
      <c r="S16" s="297">
        <v>1442811</v>
      </c>
      <c r="U16" s="297">
        <v>652.38</v>
      </c>
      <c r="W16" s="297">
        <v>1046012.5</v>
      </c>
      <c r="X16" s="297">
        <v>278600</v>
      </c>
      <c r="Y16">
        <v>1497912.5</v>
      </c>
      <c r="Z16">
        <v>20530</v>
      </c>
      <c r="AB16">
        <v>514124.52</v>
      </c>
      <c r="AC16">
        <v>77820.03</v>
      </c>
      <c r="AG16">
        <v>28048</v>
      </c>
      <c r="AI16" s="242">
        <f t="shared" si="5"/>
        <v>701632.54</v>
      </c>
      <c r="AJ16" s="249">
        <f t="shared" si="6"/>
        <v>0</v>
      </c>
      <c r="AK16" s="262">
        <f t="shared" si="7"/>
        <v>701632.54</v>
      </c>
      <c r="AL16" s="263">
        <f t="shared" si="8"/>
        <v>2768075.88</v>
      </c>
      <c r="AM16" s="263">
        <f t="shared" si="9"/>
        <v>2138435.0499999998</v>
      </c>
      <c r="AN16" s="244">
        <f t="shared" si="4"/>
        <v>629640.83000000007</v>
      </c>
    </row>
    <row r="17" spans="1:40" ht="14.4" thickBot="1" x14ac:dyDescent="0.3">
      <c r="A17" s="232" t="s">
        <v>288</v>
      </c>
      <c r="B17" s="232" t="s">
        <v>29</v>
      </c>
      <c r="C17" s="269">
        <v>8434</v>
      </c>
      <c r="D17" s="270" t="s">
        <v>803</v>
      </c>
      <c r="E17" t="s">
        <v>2599</v>
      </c>
      <c r="F17" s="297">
        <v>867023.06</v>
      </c>
      <c r="G17" s="297">
        <v>29034.25</v>
      </c>
      <c r="H17" s="297">
        <v>402278.61</v>
      </c>
      <c r="I17">
        <v>661505.34</v>
      </c>
      <c r="J17">
        <v>1596123.98</v>
      </c>
      <c r="K17" s="297">
        <v>7000</v>
      </c>
      <c r="N17" s="297">
        <v>125</v>
      </c>
      <c r="Q17">
        <v>2068567.9</v>
      </c>
      <c r="R17">
        <v>312292.87</v>
      </c>
      <c r="S17" s="297">
        <v>2821259.23</v>
      </c>
      <c r="U17" s="297">
        <v>1054.92</v>
      </c>
      <c r="W17" s="297">
        <v>3075110.5</v>
      </c>
      <c r="X17" s="297">
        <v>288460</v>
      </c>
      <c r="Y17">
        <v>3584929.63</v>
      </c>
      <c r="AA17">
        <v>7020</v>
      </c>
      <c r="AB17">
        <v>861584.04</v>
      </c>
      <c r="AC17">
        <v>196565.25</v>
      </c>
      <c r="AG17">
        <v>26570</v>
      </c>
      <c r="AI17" s="242">
        <f t="shared" si="5"/>
        <v>1298335.92</v>
      </c>
      <c r="AJ17" s="249">
        <f t="shared" si="6"/>
        <v>7125</v>
      </c>
      <c r="AK17" s="262">
        <f t="shared" si="7"/>
        <v>1291210.92</v>
      </c>
      <c r="AL17" s="263">
        <f t="shared" si="8"/>
        <v>6185884.6500000004</v>
      </c>
      <c r="AM17" s="263">
        <f t="shared" si="9"/>
        <v>4676668.92</v>
      </c>
      <c r="AN17" s="244">
        <f t="shared" si="4"/>
        <v>1509215.7300000004</v>
      </c>
    </row>
    <row r="18" spans="1:40" ht="14.4" thickBot="1" x14ac:dyDescent="0.3">
      <c r="A18" s="232" t="s">
        <v>288</v>
      </c>
      <c r="B18" s="232" t="s">
        <v>29</v>
      </c>
      <c r="C18" s="269">
        <v>9149</v>
      </c>
      <c r="D18" s="270" t="s">
        <v>804</v>
      </c>
      <c r="E18" t="s">
        <v>2600</v>
      </c>
      <c r="F18" s="297">
        <v>1159222.43</v>
      </c>
      <c r="G18" s="297">
        <v>29400</v>
      </c>
      <c r="H18" s="297">
        <v>104596.32</v>
      </c>
      <c r="I18">
        <v>1036534.81</v>
      </c>
      <c r="J18">
        <v>427959.21</v>
      </c>
      <c r="N18" s="297">
        <v>1370.06</v>
      </c>
      <c r="Q18">
        <v>2828666.22</v>
      </c>
      <c r="R18">
        <v>928313.81</v>
      </c>
      <c r="S18" s="297">
        <v>1579173.32</v>
      </c>
      <c r="T18" s="297">
        <v>10550</v>
      </c>
      <c r="U18" s="297">
        <v>2359.2399999999998</v>
      </c>
      <c r="W18" s="297">
        <v>2658265.6</v>
      </c>
      <c r="X18" s="297">
        <v>292400</v>
      </c>
      <c r="Y18">
        <v>3345178.6</v>
      </c>
      <c r="AB18">
        <v>1039919.21</v>
      </c>
      <c r="AC18">
        <v>158562.26</v>
      </c>
      <c r="AG18">
        <v>31632</v>
      </c>
      <c r="AI18" s="242">
        <f t="shared" si="5"/>
        <v>1293218.75</v>
      </c>
      <c r="AJ18" s="249">
        <f t="shared" si="6"/>
        <v>1370.06</v>
      </c>
      <c r="AK18" s="262">
        <f t="shared" si="7"/>
        <v>1291848.69</v>
      </c>
      <c r="AL18" s="263">
        <f t="shared" si="8"/>
        <v>4542748.16</v>
      </c>
      <c r="AM18" s="263">
        <f t="shared" si="9"/>
        <v>4575292.07</v>
      </c>
      <c r="AN18" s="244">
        <f t="shared" si="4"/>
        <v>-32543.910000000149</v>
      </c>
    </row>
    <row r="19" spans="1:40" ht="14.4" thickBot="1" x14ac:dyDescent="0.3">
      <c r="A19" s="232" t="s">
        <v>288</v>
      </c>
      <c r="B19" s="232" t="s">
        <v>29</v>
      </c>
      <c r="C19" s="269">
        <v>6199</v>
      </c>
      <c r="D19" s="270" t="s">
        <v>805</v>
      </c>
      <c r="E19" t="s">
        <v>2601</v>
      </c>
      <c r="F19" s="297">
        <v>1610193.71</v>
      </c>
      <c r="G19" s="297">
        <v>93890</v>
      </c>
      <c r="H19" s="297">
        <v>781196.07</v>
      </c>
      <c r="I19">
        <v>255456.94</v>
      </c>
      <c r="J19">
        <v>287132.94</v>
      </c>
      <c r="K19" s="297">
        <v>5530</v>
      </c>
      <c r="N19" s="297">
        <v>11935</v>
      </c>
      <c r="O19">
        <v>217250</v>
      </c>
      <c r="Q19">
        <v>1346474.75</v>
      </c>
      <c r="R19">
        <v>955989.15</v>
      </c>
      <c r="S19" s="297">
        <v>1812290.78</v>
      </c>
      <c r="T19" s="297">
        <v>246985</v>
      </c>
      <c r="U19" s="297">
        <v>1988.25</v>
      </c>
      <c r="W19" s="297">
        <v>2564614.9</v>
      </c>
      <c r="X19" s="297">
        <v>292200</v>
      </c>
      <c r="Y19">
        <v>3093879.9</v>
      </c>
      <c r="AA19">
        <v>3510</v>
      </c>
      <c r="AB19">
        <v>679411.24</v>
      </c>
      <c r="AC19">
        <v>249515.1</v>
      </c>
      <c r="AG19">
        <v>5000</v>
      </c>
      <c r="AI19" s="242">
        <f t="shared" si="5"/>
        <v>2485279.7799999998</v>
      </c>
      <c r="AJ19" s="249">
        <f t="shared" si="6"/>
        <v>17465</v>
      </c>
      <c r="AK19" s="262">
        <f t="shared" si="7"/>
        <v>2467814.7799999998</v>
      </c>
      <c r="AL19" s="263">
        <f t="shared" si="8"/>
        <v>4918078.93</v>
      </c>
      <c r="AM19" s="263">
        <f t="shared" si="9"/>
        <v>4031316.2399999998</v>
      </c>
      <c r="AN19" s="244">
        <f t="shared" si="4"/>
        <v>886762.69</v>
      </c>
    </row>
    <row r="20" spans="1:40" ht="14.4" thickBot="1" x14ac:dyDescent="0.3">
      <c r="A20" s="232" t="s">
        <v>288</v>
      </c>
      <c r="B20" s="232" t="s">
        <v>29</v>
      </c>
      <c r="C20" s="269">
        <v>5135</v>
      </c>
      <c r="D20" s="270" t="s">
        <v>806</v>
      </c>
      <c r="E20" t="s">
        <v>2602</v>
      </c>
      <c r="F20" s="297">
        <v>615051.35</v>
      </c>
      <c r="G20" s="297">
        <v>31335.5</v>
      </c>
      <c r="H20" s="297">
        <v>376468.12</v>
      </c>
      <c r="I20">
        <v>632245.02</v>
      </c>
      <c r="J20">
        <v>185451.64</v>
      </c>
      <c r="K20" s="297">
        <v>3500</v>
      </c>
      <c r="N20" s="297">
        <v>0</v>
      </c>
      <c r="Q20">
        <v>-105708.65</v>
      </c>
      <c r="R20">
        <v>1540469.93</v>
      </c>
      <c r="S20" s="297">
        <v>1413270.52</v>
      </c>
      <c r="T20" s="297">
        <v>242150</v>
      </c>
      <c r="U20" s="297">
        <v>571.19000000000005</v>
      </c>
      <c r="W20" s="297">
        <v>1839870.8</v>
      </c>
      <c r="X20" s="297">
        <v>200600</v>
      </c>
      <c r="Y20">
        <v>2192368.7999999998</v>
      </c>
      <c r="AB20">
        <v>522634.46</v>
      </c>
      <c r="AC20">
        <v>140005.28</v>
      </c>
      <c r="AI20" s="242">
        <f t="shared" si="5"/>
        <v>1022854.97</v>
      </c>
      <c r="AJ20" s="249">
        <f t="shared" si="6"/>
        <v>3500</v>
      </c>
      <c r="AK20" s="262">
        <f t="shared" si="7"/>
        <v>1019354.97</v>
      </c>
      <c r="AL20" s="263">
        <f t="shared" si="8"/>
        <v>3696462.51</v>
      </c>
      <c r="AM20" s="263">
        <f t="shared" si="9"/>
        <v>2855008.5399999996</v>
      </c>
      <c r="AN20" s="244">
        <f t="shared" si="4"/>
        <v>841453.9700000002</v>
      </c>
    </row>
    <row r="21" spans="1:40" ht="14.4" thickBot="1" x14ac:dyDescent="0.3">
      <c r="A21" s="232" t="s">
        <v>288</v>
      </c>
      <c r="B21" s="232" t="s">
        <v>29</v>
      </c>
      <c r="C21" s="269">
        <v>10482</v>
      </c>
      <c r="D21" s="270" t="s">
        <v>807</v>
      </c>
      <c r="E21" t="s">
        <v>2603</v>
      </c>
      <c r="F21" s="297">
        <v>1311698.96</v>
      </c>
      <c r="G21" s="297">
        <v>6436</v>
      </c>
      <c r="H21" s="297">
        <v>404048.09</v>
      </c>
      <c r="I21">
        <v>1210887.08</v>
      </c>
      <c r="J21">
        <v>397814.15</v>
      </c>
      <c r="N21" s="297">
        <v>2243.98</v>
      </c>
      <c r="Q21">
        <v>132231.01999999999</v>
      </c>
      <c r="R21">
        <v>2399548.4500000002</v>
      </c>
      <c r="S21" s="297">
        <v>3017857.28</v>
      </c>
      <c r="T21" s="297">
        <v>120000</v>
      </c>
      <c r="U21" s="297">
        <v>2301.17</v>
      </c>
      <c r="W21" s="297">
        <v>4066502.47</v>
      </c>
      <c r="X21" s="297">
        <v>426230</v>
      </c>
      <c r="Y21">
        <v>4854534.47</v>
      </c>
      <c r="Z21">
        <v>63180</v>
      </c>
      <c r="AB21">
        <v>1320572.23</v>
      </c>
      <c r="AC21">
        <v>76792.179999999993</v>
      </c>
      <c r="AG21">
        <v>39258</v>
      </c>
      <c r="AI21" s="242">
        <f t="shared" si="5"/>
        <v>1722183.05</v>
      </c>
      <c r="AJ21" s="249">
        <f t="shared" si="6"/>
        <v>2243.98</v>
      </c>
      <c r="AK21" s="262">
        <f t="shared" si="7"/>
        <v>1719939.07</v>
      </c>
      <c r="AL21" s="263">
        <f t="shared" si="8"/>
        <v>7632890.9199999999</v>
      </c>
      <c r="AM21" s="263">
        <f t="shared" si="9"/>
        <v>6354336.879999999</v>
      </c>
      <c r="AN21" s="244">
        <f t="shared" si="4"/>
        <v>1278554.040000001</v>
      </c>
    </row>
    <row r="22" spans="1:40" ht="14.4" thickBot="1" x14ac:dyDescent="0.3">
      <c r="A22" s="232" t="s">
        <v>288</v>
      </c>
      <c r="B22" s="232" t="s">
        <v>29</v>
      </c>
      <c r="C22" s="269">
        <v>8929</v>
      </c>
      <c r="D22" s="270" t="s">
        <v>808</v>
      </c>
      <c r="E22" t="s">
        <v>2604</v>
      </c>
      <c r="F22" s="297">
        <v>1318403</v>
      </c>
      <c r="G22" s="297">
        <v>65500</v>
      </c>
      <c r="H22" s="297">
        <v>390932.56</v>
      </c>
      <c r="I22">
        <v>190334.17</v>
      </c>
      <c r="J22">
        <v>1035750.75</v>
      </c>
      <c r="K22" s="297">
        <v>7066</v>
      </c>
      <c r="N22" s="297">
        <v>0</v>
      </c>
      <c r="Q22">
        <v>-1350863.04</v>
      </c>
      <c r="R22">
        <v>3847094.62</v>
      </c>
      <c r="S22" s="297">
        <v>2463283.15</v>
      </c>
      <c r="T22" s="297">
        <v>581180</v>
      </c>
      <c r="U22" s="297">
        <v>1037.4100000000001</v>
      </c>
      <c r="W22" s="297">
        <v>3465694.5</v>
      </c>
      <c r="X22" s="297">
        <v>320865</v>
      </c>
      <c r="Y22">
        <v>4260412.5</v>
      </c>
      <c r="AB22">
        <v>1251593.71</v>
      </c>
      <c r="AC22">
        <v>284873.48</v>
      </c>
      <c r="AG22">
        <v>25680</v>
      </c>
      <c r="AI22" s="242">
        <f t="shared" si="5"/>
        <v>1774835.56</v>
      </c>
      <c r="AJ22" s="249">
        <f t="shared" si="6"/>
        <v>7066</v>
      </c>
      <c r="AK22" s="262">
        <f t="shared" si="7"/>
        <v>1767769.56</v>
      </c>
      <c r="AL22" s="263">
        <f t="shared" si="8"/>
        <v>6832060.0600000005</v>
      </c>
      <c r="AM22" s="263">
        <f t="shared" si="9"/>
        <v>5822559.6899999995</v>
      </c>
      <c r="AN22" s="244">
        <f t="shared" si="4"/>
        <v>1009500.370000001</v>
      </c>
    </row>
    <row r="23" spans="1:40" ht="14.4" thickBot="1" x14ac:dyDescent="0.3">
      <c r="A23" s="232" t="s">
        <v>288</v>
      </c>
      <c r="B23" s="232" t="s">
        <v>29</v>
      </c>
      <c r="C23" s="269">
        <v>13938</v>
      </c>
      <c r="D23" s="270" t="s">
        <v>809</v>
      </c>
      <c r="E23" t="s">
        <v>2605</v>
      </c>
      <c r="F23" s="297">
        <v>2058501.62</v>
      </c>
      <c r="G23" s="297">
        <v>47095</v>
      </c>
      <c r="H23" s="297">
        <v>1653439.82</v>
      </c>
      <c r="I23">
        <v>4</v>
      </c>
      <c r="J23">
        <v>472636.03</v>
      </c>
      <c r="K23" s="297">
        <v>7000</v>
      </c>
      <c r="N23" s="297">
        <v>0</v>
      </c>
      <c r="Q23">
        <v>-327686.31</v>
      </c>
      <c r="R23">
        <v>2781867.7</v>
      </c>
      <c r="S23" s="297">
        <v>3251440.69</v>
      </c>
      <c r="T23" s="297">
        <v>306300</v>
      </c>
      <c r="U23" s="297">
        <v>1667.55</v>
      </c>
      <c r="W23" s="297">
        <v>3968455.45</v>
      </c>
      <c r="X23" s="297">
        <v>674800</v>
      </c>
      <c r="Y23">
        <v>4597226.45</v>
      </c>
      <c r="Z23">
        <v>21060</v>
      </c>
      <c r="AA23">
        <v>2000</v>
      </c>
      <c r="AB23">
        <v>849618.08</v>
      </c>
      <c r="AC23">
        <v>202694.21</v>
      </c>
      <c r="AG23">
        <v>36655</v>
      </c>
      <c r="AI23" s="242">
        <f t="shared" si="5"/>
        <v>3759036.4400000004</v>
      </c>
      <c r="AJ23" s="249">
        <f t="shared" si="6"/>
        <v>7000</v>
      </c>
      <c r="AK23" s="262">
        <f t="shared" si="7"/>
        <v>3752036.4400000004</v>
      </c>
      <c r="AL23" s="263">
        <f t="shared" si="8"/>
        <v>8202663.6899999995</v>
      </c>
      <c r="AM23" s="263">
        <f t="shared" si="9"/>
        <v>5709253.7400000002</v>
      </c>
      <c r="AN23" s="244">
        <f t="shared" si="4"/>
        <v>2493409.9499999993</v>
      </c>
    </row>
    <row r="24" spans="1:40" ht="14.4" thickBot="1" x14ac:dyDescent="0.3">
      <c r="A24" s="232" t="s">
        <v>288</v>
      </c>
      <c r="B24" s="232" t="s">
        <v>29</v>
      </c>
      <c r="C24" s="269">
        <v>6484</v>
      </c>
      <c r="D24" s="270" t="s">
        <v>810</v>
      </c>
      <c r="E24" t="s">
        <v>2606</v>
      </c>
      <c r="F24" s="297">
        <v>875528.22</v>
      </c>
      <c r="G24" s="297">
        <v>9653.7000000000007</v>
      </c>
      <c r="H24" s="297">
        <v>438703.18</v>
      </c>
      <c r="I24">
        <v>362744.56</v>
      </c>
      <c r="J24">
        <v>300996.69</v>
      </c>
      <c r="K24" s="297">
        <v>0</v>
      </c>
      <c r="N24" s="297">
        <v>0</v>
      </c>
      <c r="Q24">
        <v>-211842.09</v>
      </c>
      <c r="R24">
        <v>1887309.56</v>
      </c>
      <c r="S24" s="297">
        <v>1833708.52</v>
      </c>
      <c r="U24" s="297">
        <v>1308.32</v>
      </c>
      <c r="W24" s="297">
        <v>3175978</v>
      </c>
      <c r="X24" s="297">
        <v>207000</v>
      </c>
      <c r="Y24">
        <v>3383994</v>
      </c>
      <c r="AB24">
        <v>826251.64</v>
      </c>
      <c r="AC24">
        <v>135829.57999999999</v>
      </c>
      <c r="AG24">
        <v>218509</v>
      </c>
      <c r="AI24" s="242">
        <f t="shared" si="5"/>
        <v>1323885.0999999999</v>
      </c>
      <c r="AJ24" s="249">
        <f t="shared" si="6"/>
        <v>0</v>
      </c>
      <c r="AK24" s="262">
        <f t="shared" si="7"/>
        <v>1323885.0999999999</v>
      </c>
      <c r="AL24" s="263">
        <f t="shared" si="8"/>
        <v>5217994.84</v>
      </c>
      <c r="AM24" s="263">
        <f t="shared" si="9"/>
        <v>4564584.22</v>
      </c>
      <c r="AN24" s="244">
        <f t="shared" si="4"/>
        <v>653410.62000000011</v>
      </c>
    </row>
    <row r="25" spans="1:40" ht="14.4" thickBot="1" x14ac:dyDescent="0.3">
      <c r="A25" s="232" t="s">
        <v>288</v>
      </c>
      <c r="B25" s="232" t="s">
        <v>29</v>
      </c>
      <c r="C25" s="269">
        <v>4852</v>
      </c>
      <c r="D25" s="270" t="s">
        <v>811</v>
      </c>
      <c r="E25" t="s">
        <v>2607</v>
      </c>
      <c r="F25" s="297">
        <v>934217.31</v>
      </c>
      <c r="G25" s="297">
        <v>27575.1</v>
      </c>
      <c r="H25" s="297">
        <v>340260.61</v>
      </c>
      <c r="I25">
        <v>845769.96</v>
      </c>
      <c r="J25">
        <v>154336.12</v>
      </c>
      <c r="N25" s="297">
        <v>0</v>
      </c>
      <c r="Q25">
        <v>71983.820000000007</v>
      </c>
      <c r="R25">
        <v>2302867.0299999998</v>
      </c>
      <c r="S25" s="297">
        <v>1254570.51</v>
      </c>
      <c r="U25" s="297">
        <v>1285.3</v>
      </c>
      <c r="W25" s="297">
        <v>1699516.97</v>
      </c>
      <c r="X25" s="297">
        <v>106600</v>
      </c>
      <c r="Y25">
        <v>1932433.5</v>
      </c>
      <c r="Z25">
        <v>21060</v>
      </c>
      <c r="AB25">
        <v>579223.67000000004</v>
      </c>
      <c r="AC25">
        <v>181875.36</v>
      </c>
      <c r="AG25">
        <v>16600</v>
      </c>
      <c r="AI25" s="242">
        <f t="shared" si="5"/>
        <v>1302053.02</v>
      </c>
      <c r="AJ25" s="249">
        <f t="shared" si="6"/>
        <v>0</v>
      </c>
      <c r="AK25" s="262">
        <f t="shared" si="7"/>
        <v>1302053.02</v>
      </c>
      <c r="AL25" s="263">
        <f t="shared" si="8"/>
        <v>3061972.7800000003</v>
      </c>
      <c r="AM25" s="263">
        <f t="shared" si="9"/>
        <v>2731192.53</v>
      </c>
      <c r="AN25" s="244">
        <f t="shared" si="4"/>
        <v>330780.25000000047</v>
      </c>
    </row>
    <row r="26" spans="1:40" ht="14.4" thickBot="1" x14ac:dyDescent="0.3">
      <c r="A26" s="232" t="s">
        <v>288</v>
      </c>
      <c r="B26" s="232" t="s">
        <v>29</v>
      </c>
      <c r="C26" s="269">
        <v>5055</v>
      </c>
      <c r="D26" s="270" t="s">
        <v>812</v>
      </c>
      <c r="E26" t="s">
        <v>2608</v>
      </c>
      <c r="F26" s="297">
        <v>628827.13</v>
      </c>
      <c r="G26" s="297">
        <v>14533.7</v>
      </c>
      <c r="H26" s="297">
        <v>228825.14</v>
      </c>
      <c r="I26">
        <v>182792</v>
      </c>
      <c r="J26">
        <v>441768.61</v>
      </c>
      <c r="N26" s="297">
        <v>0</v>
      </c>
      <c r="Q26">
        <v>-594163.61</v>
      </c>
      <c r="R26">
        <v>1722667.58</v>
      </c>
      <c r="S26" s="297">
        <v>1164535.1000000001</v>
      </c>
      <c r="T26" s="297">
        <v>167395</v>
      </c>
      <c r="U26" s="297">
        <v>621.74</v>
      </c>
      <c r="W26" s="297">
        <v>1726973.45</v>
      </c>
      <c r="X26" s="297">
        <v>384560</v>
      </c>
      <c r="Y26">
        <v>2270718.4500000002</v>
      </c>
      <c r="AB26">
        <v>540541.03</v>
      </c>
      <c r="AC26">
        <v>40989.33</v>
      </c>
      <c r="AG26">
        <v>21851</v>
      </c>
      <c r="AI26" s="242">
        <f t="shared" si="5"/>
        <v>872185.97</v>
      </c>
      <c r="AJ26" s="249">
        <f t="shared" si="6"/>
        <v>0</v>
      </c>
      <c r="AK26" s="262">
        <f t="shared" si="7"/>
        <v>872185.97</v>
      </c>
      <c r="AL26" s="263">
        <f t="shared" si="8"/>
        <v>3444085.29</v>
      </c>
      <c r="AM26" s="263">
        <f t="shared" si="9"/>
        <v>2874099.8100000005</v>
      </c>
      <c r="AN26" s="244">
        <f t="shared" si="4"/>
        <v>569985.47999999952</v>
      </c>
    </row>
    <row r="27" spans="1:40" ht="14.4" thickBot="1" x14ac:dyDescent="0.3">
      <c r="A27" s="232" t="s">
        <v>288</v>
      </c>
      <c r="B27" s="232" t="s">
        <v>29</v>
      </c>
      <c r="C27" s="269">
        <v>5073</v>
      </c>
      <c r="D27" s="270" t="s">
        <v>813</v>
      </c>
      <c r="E27" t="s">
        <v>2609</v>
      </c>
      <c r="F27" s="297">
        <v>1596270.19</v>
      </c>
      <c r="G27" s="297">
        <v>19796.25</v>
      </c>
      <c r="H27" s="297">
        <v>374668.43</v>
      </c>
      <c r="I27">
        <v>141672.39000000001</v>
      </c>
      <c r="J27">
        <v>328704.28999999998</v>
      </c>
      <c r="M27" s="297">
        <v>19587</v>
      </c>
      <c r="N27" s="297">
        <v>0</v>
      </c>
      <c r="Q27">
        <v>-670065.26</v>
      </c>
      <c r="R27">
        <v>2074532.05</v>
      </c>
      <c r="S27" s="297">
        <v>1521374.7</v>
      </c>
      <c r="T27" s="297">
        <v>388300</v>
      </c>
      <c r="U27" s="297">
        <v>1209.3699999999999</v>
      </c>
      <c r="W27" s="297">
        <v>2651840.11</v>
      </c>
      <c r="X27" s="297">
        <v>170940</v>
      </c>
      <c r="Y27">
        <v>2873974.85</v>
      </c>
      <c r="AB27">
        <v>555850.18000000005</v>
      </c>
      <c r="AC27">
        <v>134969.60000000001</v>
      </c>
      <c r="AG27">
        <v>22866</v>
      </c>
      <c r="AI27" s="242">
        <f t="shared" si="5"/>
        <v>1990734.8699999999</v>
      </c>
      <c r="AJ27" s="249">
        <f t="shared" si="6"/>
        <v>19587</v>
      </c>
      <c r="AK27" s="262">
        <f t="shared" si="7"/>
        <v>1971147.8699999999</v>
      </c>
      <c r="AL27" s="263">
        <f t="shared" si="8"/>
        <v>4733664.18</v>
      </c>
      <c r="AM27" s="263">
        <f t="shared" si="9"/>
        <v>3587660.6300000004</v>
      </c>
      <c r="AN27" s="244">
        <f t="shared" si="4"/>
        <v>1146003.5499999993</v>
      </c>
    </row>
    <row r="28" spans="1:40" ht="14.4" thickBot="1" x14ac:dyDescent="0.3">
      <c r="A28" s="232" t="s">
        <v>288</v>
      </c>
      <c r="B28" s="232" t="s">
        <v>29</v>
      </c>
      <c r="C28" s="269">
        <v>4573</v>
      </c>
      <c r="D28" s="270" t="s">
        <v>1404</v>
      </c>
      <c r="E28" t="s">
        <v>2610</v>
      </c>
      <c r="F28" s="297">
        <v>540657.21</v>
      </c>
      <c r="G28" s="297">
        <v>45187.89</v>
      </c>
      <c r="H28" s="297">
        <v>25476.66</v>
      </c>
      <c r="I28">
        <v>449268.34</v>
      </c>
      <c r="J28">
        <v>83694.960000000006</v>
      </c>
      <c r="K28" s="297">
        <v>9150</v>
      </c>
      <c r="N28" s="297">
        <v>6300</v>
      </c>
      <c r="Q28">
        <v>-206494.73</v>
      </c>
      <c r="R28">
        <v>900591.29</v>
      </c>
      <c r="S28" s="297">
        <v>1353821.39</v>
      </c>
      <c r="T28" s="297">
        <v>40000</v>
      </c>
      <c r="U28" s="297">
        <v>504.73</v>
      </c>
      <c r="W28" s="297">
        <v>2482952.42</v>
      </c>
      <c r="X28" s="297">
        <v>349060</v>
      </c>
      <c r="Y28">
        <v>2700505.42</v>
      </c>
      <c r="Z28">
        <v>17550</v>
      </c>
      <c r="AB28">
        <v>544476.69999999995</v>
      </c>
      <c r="AC28">
        <v>155797.65</v>
      </c>
      <c r="AG28">
        <v>21703</v>
      </c>
      <c r="AI28" s="242">
        <f t="shared" si="5"/>
        <v>611321.76</v>
      </c>
      <c r="AJ28" s="249">
        <f t="shared" si="6"/>
        <v>15450</v>
      </c>
      <c r="AK28" s="262">
        <f t="shared" si="7"/>
        <v>595871.76</v>
      </c>
      <c r="AL28" s="263">
        <f t="shared" si="8"/>
        <v>4226338.54</v>
      </c>
      <c r="AM28" s="263">
        <f t="shared" si="9"/>
        <v>3440032.77</v>
      </c>
      <c r="AN28" s="244">
        <f t="shared" si="4"/>
        <v>786305.77</v>
      </c>
    </row>
    <row r="29" spans="1:40" ht="14.4" thickBot="1" x14ac:dyDescent="0.3">
      <c r="A29" s="232" t="s">
        <v>288</v>
      </c>
      <c r="B29" s="232" t="s">
        <v>29</v>
      </c>
      <c r="C29" s="269">
        <v>7350</v>
      </c>
      <c r="D29" s="270" t="s">
        <v>815</v>
      </c>
      <c r="E29" t="s">
        <v>2611</v>
      </c>
      <c r="F29" s="297">
        <v>914450.45</v>
      </c>
      <c r="G29" s="297">
        <v>16127</v>
      </c>
      <c r="H29" s="297">
        <v>237415.55</v>
      </c>
      <c r="I29">
        <v>364996.73</v>
      </c>
      <c r="J29">
        <v>1357967.37</v>
      </c>
      <c r="K29" s="297">
        <v>6300</v>
      </c>
      <c r="N29" s="297">
        <v>0</v>
      </c>
      <c r="Q29">
        <v>-981134.26</v>
      </c>
      <c r="R29">
        <v>2673935.1</v>
      </c>
      <c r="S29" s="297">
        <v>2017913.9</v>
      </c>
      <c r="T29" s="297">
        <v>224392</v>
      </c>
      <c r="U29" s="297">
        <v>803.05</v>
      </c>
      <c r="W29" s="297">
        <v>1761731.5</v>
      </c>
      <c r="X29" s="297">
        <v>410460</v>
      </c>
      <c r="Y29">
        <v>2164501.5</v>
      </c>
      <c r="AA29">
        <v>31590</v>
      </c>
      <c r="AB29">
        <v>687186.74</v>
      </c>
      <c r="AC29">
        <v>360215.22</v>
      </c>
      <c r="AG29">
        <v>24060</v>
      </c>
      <c r="AI29" s="242">
        <f t="shared" si="5"/>
        <v>1167993</v>
      </c>
      <c r="AJ29" s="249">
        <f t="shared" si="6"/>
        <v>6300</v>
      </c>
      <c r="AK29" s="262">
        <f t="shared" si="7"/>
        <v>1161693</v>
      </c>
      <c r="AL29" s="263">
        <f t="shared" si="8"/>
        <v>4415300.4499999993</v>
      </c>
      <c r="AM29" s="263">
        <f t="shared" si="9"/>
        <v>3267553.46</v>
      </c>
      <c r="AN29" s="244">
        <f t="shared" si="4"/>
        <v>1147746.9899999993</v>
      </c>
    </row>
    <row r="30" spans="1:40" ht="14.4" thickBot="1" x14ac:dyDescent="0.3">
      <c r="A30" s="232" t="s">
        <v>288</v>
      </c>
      <c r="B30" s="232" t="s">
        <v>29</v>
      </c>
      <c r="C30" s="269">
        <v>5666</v>
      </c>
      <c r="D30" s="270" t="s">
        <v>816</v>
      </c>
      <c r="E30" t="s">
        <v>2612</v>
      </c>
      <c r="F30" s="297">
        <v>2076607.51</v>
      </c>
      <c r="G30" s="297">
        <v>7800</v>
      </c>
      <c r="H30" s="297">
        <v>255730.09</v>
      </c>
      <c r="I30">
        <v>442120.04</v>
      </c>
      <c r="J30">
        <v>808741.67</v>
      </c>
      <c r="K30" s="297">
        <v>0</v>
      </c>
      <c r="N30" s="297">
        <v>0</v>
      </c>
      <c r="Q30">
        <v>1319902.47</v>
      </c>
      <c r="R30">
        <v>1942985.43</v>
      </c>
      <c r="S30" s="297">
        <v>1167493.03</v>
      </c>
      <c r="U30" s="297">
        <v>2432.96</v>
      </c>
      <c r="W30" s="297">
        <v>1171076</v>
      </c>
      <c r="X30" s="297">
        <v>186171</v>
      </c>
      <c r="Y30">
        <v>1332547</v>
      </c>
      <c r="Z30">
        <v>2880</v>
      </c>
      <c r="AA30">
        <v>7650</v>
      </c>
      <c r="AB30">
        <v>731595.08</v>
      </c>
      <c r="AC30">
        <v>211121.16</v>
      </c>
      <c r="AG30">
        <v>22479</v>
      </c>
      <c r="AI30" s="242">
        <f t="shared" si="5"/>
        <v>2340137.6</v>
      </c>
      <c r="AJ30" s="249">
        <f t="shared" si="6"/>
        <v>0</v>
      </c>
      <c r="AK30" s="262">
        <f t="shared" si="7"/>
        <v>2340137.6</v>
      </c>
      <c r="AL30" s="263">
        <f t="shared" si="8"/>
        <v>2527172.9900000002</v>
      </c>
      <c r="AM30" s="263">
        <f t="shared" si="9"/>
        <v>2308272.2400000002</v>
      </c>
      <c r="AN30" s="244">
        <f t="shared" si="4"/>
        <v>218900.75</v>
      </c>
    </row>
    <row r="31" spans="1:40" ht="14.4" thickBot="1" x14ac:dyDescent="0.3">
      <c r="A31" s="232" t="s">
        <v>288</v>
      </c>
      <c r="B31" s="232" t="s">
        <v>29</v>
      </c>
      <c r="C31" s="269">
        <v>5772</v>
      </c>
      <c r="D31" s="270" t="s">
        <v>817</v>
      </c>
      <c r="E31" t="s">
        <v>2613</v>
      </c>
      <c r="F31" s="297">
        <v>392068.87</v>
      </c>
      <c r="G31" s="297">
        <v>5007</v>
      </c>
      <c r="H31" s="297">
        <v>446224.4</v>
      </c>
      <c r="I31">
        <v>65559.960000000006</v>
      </c>
      <c r="J31">
        <v>210190.88</v>
      </c>
      <c r="M31" s="297">
        <v>11000</v>
      </c>
      <c r="N31" s="297">
        <v>0</v>
      </c>
      <c r="Q31">
        <v>-1281555.05</v>
      </c>
      <c r="R31">
        <v>2306439.37</v>
      </c>
      <c r="S31" s="297">
        <v>1259840.04</v>
      </c>
      <c r="T31" s="297">
        <v>214000</v>
      </c>
      <c r="U31" s="297">
        <v>927.71</v>
      </c>
      <c r="W31" s="297">
        <v>1768028.13</v>
      </c>
      <c r="X31" s="297">
        <v>155500</v>
      </c>
      <c r="Y31">
        <v>1968177.13</v>
      </c>
      <c r="Z31">
        <v>21060</v>
      </c>
      <c r="AA31">
        <v>3406</v>
      </c>
      <c r="AB31">
        <v>866886.35</v>
      </c>
      <c r="AC31">
        <v>28618.11</v>
      </c>
      <c r="AG31">
        <v>27730</v>
      </c>
      <c r="AI31" s="242">
        <f t="shared" si="5"/>
        <v>843300.27</v>
      </c>
      <c r="AJ31" s="249">
        <f t="shared" si="6"/>
        <v>11000</v>
      </c>
      <c r="AK31" s="262">
        <f t="shared" si="7"/>
        <v>832300.27</v>
      </c>
      <c r="AL31" s="263">
        <f t="shared" si="8"/>
        <v>3398295.88</v>
      </c>
      <c r="AM31" s="263">
        <f t="shared" si="9"/>
        <v>2915877.59</v>
      </c>
      <c r="AN31" s="244">
        <f t="shared" si="4"/>
        <v>482418.29000000004</v>
      </c>
    </row>
    <row r="32" spans="1:40" ht="14.4" thickBot="1" x14ac:dyDescent="0.3">
      <c r="A32" s="232" t="s">
        <v>288</v>
      </c>
      <c r="B32" s="232" t="s">
        <v>29</v>
      </c>
      <c r="C32" s="269">
        <v>3690</v>
      </c>
      <c r="D32" s="270" t="s">
        <v>818</v>
      </c>
      <c r="E32" t="s">
        <v>2614</v>
      </c>
      <c r="F32" s="297">
        <v>1062226.75</v>
      </c>
      <c r="G32" s="297">
        <v>12151.87</v>
      </c>
      <c r="H32" s="297">
        <v>163231.42000000001</v>
      </c>
      <c r="I32">
        <v>253953.53</v>
      </c>
      <c r="J32">
        <v>302654.56</v>
      </c>
      <c r="N32" s="297">
        <v>0</v>
      </c>
      <c r="Q32">
        <v>1832.45</v>
      </c>
      <c r="R32">
        <v>1600056.47</v>
      </c>
      <c r="S32" s="297">
        <v>1047749.77</v>
      </c>
      <c r="T32" s="297">
        <v>58594</v>
      </c>
      <c r="U32" s="297">
        <v>1197.55</v>
      </c>
      <c r="W32" s="297">
        <v>1736283.67</v>
      </c>
      <c r="X32" s="297">
        <v>134431</v>
      </c>
      <c r="Y32">
        <v>1974852.67</v>
      </c>
      <c r="AA32">
        <v>7020</v>
      </c>
      <c r="AB32">
        <v>691661.37</v>
      </c>
      <c r="AC32">
        <v>135821.01999999999</v>
      </c>
      <c r="AG32">
        <v>26496</v>
      </c>
      <c r="AI32" s="242">
        <f t="shared" si="5"/>
        <v>1237610.04</v>
      </c>
      <c r="AJ32" s="249">
        <f t="shared" si="6"/>
        <v>0</v>
      </c>
      <c r="AK32" s="262">
        <f t="shared" si="7"/>
        <v>1237610.04</v>
      </c>
      <c r="AL32" s="263">
        <f t="shared" si="8"/>
        <v>2978255.99</v>
      </c>
      <c r="AM32" s="263">
        <f t="shared" si="9"/>
        <v>2835851.06</v>
      </c>
      <c r="AN32" s="244">
        <f t="shared" si="4"/>
        <v>142404.93000000017</v>
      </c>
    </row>
    <row r="33" spans="1:40" ht="14.4" thickBot="1" x14ac:dyDescent="0.3">
      <c r="A33" s="232" t="s">
        <v>288</v>
      </c>
      <c r="B33" s="232" t="s">
        <v>29</v>
      </c>
      <c r="C33" s="269">
        <v>6191</v>
      </c>
      <c r="D33" s="270" t="s">
        <v>819</v>
      </c>
      <c r="E33" t="s">
        <v>2771</v>
      </c>
      <c r="F33" s="297">
        <v>917799.24</v>
      </c>
      <c r="G33" s="297">
        <v>44621.5</v>
      </c>
      <c r="H33" s="297">
        <v>403579.88</v>
      </c>
      <c r="I33">
        <v>3</v>
      </c>
      <c r="J33">
        <v>454584.18</v>
      </c>
      <c r="K33" s="297">
        <v>11500</v>
      </c>
      <c r="N33" s="297">
        <v>-5500</v>
      </c>
      <c r="Q33">
        <v>-1626274.34</v>
      </c>
      <c r="R33">
        <v>2970314.75</v>
      </c>
      <c r="S33" s="297">
        <v>2077433.67</v>
      </c>
      <c r="T33" s="297">
        <v>299350</v>
      </c>
      <c r="U33" s="297">
        <v>951.21</v>
      </c>
      <c r="W33" s="297">
        <v>2045916.01</v>
      </c>
      <c r="X33" s="297">
        <v>293550</v>
      </c>
      <c r="Y33">
        <v>2566589.0099999998</v>
      </c>
      <c r="Z33">
        <v>2460</v>
      </c>
      <c r="AA33">
        <v>14762</v>
      </c>
      <c r="AB33">
        <v>1075954.28</v>
      </c>
      <c r="AC33">
        <v>129652.58</v>
      </c>
      <c r="AG33">
        <v>29617</v>
      </c>
      <c r="AI33" s="242">
        <f t="shared" si="5"/>
        <v>1366000.62</v>
      </c>
      <c r="AJ33" s="249">
        <f t="shared" si="6"/>
        <v>6000</v>
      </c>
      <c r="AK33" s="262">
        <f t="shared" si="7"/>
        <v>1360000.62</v>
      </c>
      <c r="AL33" s="263">
        <f t="shared" si="8"/>
        <v>4717200.8899999997</v>
      </c>
      <c r="AM33" s="263">
        <f t="shared" si="9"/>
        <v>3819034.87</v>
      </c>
      <c r="AN33" s="244">
        <f t="shared" si="4"/>
        <v>898166.01999999955</v>
      </c>
    </row>
    <row r="34" spans="1:40" ht="14.4" thickBot="1" x14ac:dyDescent="0.3">
      <c r="A34" s="232" t="s">
        <v>288</v>
      </c>
      <c r="B34" s="232" t="s">
        <v>29</v>
      </c>
      <c r="C34" s="269">
        <v>8132</v>
      </c>
      <c r="D34" s="270" t="s">
        <v>820</v>
      </c>
      <c r="E34" t="s">
        <v>2772</v>
      </c>
      <c r="F34" s="297">
        <v>701766.32</v>
      </c>
      <c r="G34" s="297">
        <v>187026</v>
      </c>
      <c r="H34" s="297">
        <v>338691.53</v>
      </c>
      <c r="I34">
        <v>1065028.07</v>
      </c>
      <c r="J34">
        <v>615067.35</v>
      </c>
      <c r="N34" s="297">
        <v>0</v>
      </c>
      <c r="Q34">
        <v>-461589.05</v>
      </c>
      <c r="R34">
        <v>3203233.17</v>
      </c>
      <c r="S34" s="297">
        <v>1422953.97</v>
      </c>
      <c r="T34" s="297">
        <v>320014</v>
      </c>
      <c r="U34" s="297">
        <v>969.95</v>
      </c>
      <c r="W34" s="297">
        <v>1480761.5</v>
      </c>
      <c r="X34" s="297">
        <v>311287</v>
      </c>
      <c r="Y34">
        <v>2249928.5</v>
      </c>
      <c r="Z34">
        <v>28080</v>
      </c>
      <c r="AB34">
        <v>939224.87</v>
      </c>
      <c r="AC34">
        <v>176537.37</v>
      </c>
      <c r="AG34">
        <v>54245</v>
      </c>
      <c r="AI34" s="242">
        <f t="shared" si="5"/>
        <v>1227483.8500000001</v>
      </c>
      <c r="AJ34" s="249">
        <f t="shared" si="6"/>
        <v>0</v>
      </c>
      <c r="AK34" s="262">
        <f t="shared" si="7"/>
        <v>1227483.8500000001</v>
      </c>
      <c r="AL34" s="263">
        <f t="shared" si="8"/>
        <v>3535986.42</v>
      </c>
      <c r="AM34" s="263">
        <f t="shared" si="9"/>
        <v>3448015.74</v>
      </c>
      <c r="AN34" s="244">
        <f t="shared" si="4"/>
        <v>87970.679999999702</v>
      </c>
    </row>
    <row r="35" spans="1:40" ht="14.4" thickBot="1" x14ac:dyDescent="0.3">
      <c r="A35" s="232" t="s">
        <v>288</v>
      </c>
      <c r="B35" s="232" t="s">
        <v>29</v>
      </c>
      <c r="C35" s="269">
        <v>2634</v>
      </c>
      <c r="D35" s="270" t="s">
        <v>821</v>
      </c>
      <c r="E35" t="s">
        <v>2773</v>
      </c>
      <c r="F35" s="297">
        <v>556503.32999999996</v>
      </c>
      <c r="G35" s="297">
        <v>9162.5</v>
      </c>
      <c r="H35" s="297">
        <v>252352.03</v>
      </c>
      <c r="I35">
        <v>20180.22</v>
      </c>
      <c r="J35">
        <v>42048.23</v>
      </c>
      <c r="L35" s="297">
        <v>99.4</v>
      </c>
      <c r="M35" s="297">
        <v>15346</v>
      </c>
      <c r="N35" s="297">
        <v>99.4</v>
      </c>
      <c r="Q35">
        <v>-1497471.15</v>
      </c>
      <c r="R35">
        <v>2001291.5</v>
      </c>
      <c r="S35" s="297">
        <v>933510.53</v>
      </c>
      <c r="U35" s="297">
        <v>575.61</v>
      </c>
      <c r="W35" s="297">
        <v>1642115</v>
      </c>
      <c r="X35" s="297">
        <v>99519</v>
      </c>
      <c r="Y35">
        <v>1737872.4</v>
      </c>
      <c r="Z35">
        <v>3510</v>
      </c>
      <c r="AB35">
        <v>225904.68</v>
      </c>
      <c r="AC35">
        <v>32317.79</v>
      </c>
      <c r="AG35">
        <v>16007</v>
      </c>
      <c r="AI35" s="242">
        <f t="shared" si="5"/>
        <v>818017.86</v>
      </c>
      <c r="AJ35" s="249">
        <f t="shared" si="6"/>
        <v>15544.8</v>
      </c>
      <c r="AK35" s="262">
        <f t="shared" si="7"/>
        <v>802473.05999999994</v>
      </c>
      <c r="AL35" s="263">
        <f t="shared" si="8"/>
        <v>2675720.14</v>
      </c>
      <c r="AM35" s="263">
        <f t="shared" si="9"/>
        <v>2015611.8699999999</v>
      </c>
      <c r="AN35" s="244">
        <f t="shared" si="4"/>
        <v>660108.27000000025</v>
      </c>
    </row>
    <row r="36" spans="1:40" ht="14.4" thickBot="1" x14ac:dyDescent="0.3">
      <c r="A36" s="232" t="s">
        <v>288</v>
      </c>
      <c r="B36" s="232" t="s">
        <v>29</v>
      </c>
      <c r="C36" s="269">
        <v>5394</v>
      </c>
      <c r="D36" s="270" t="s">
        <v>822</v>
      </c>
      <c r="E36" t="s">
        <v>2800</v>
      </c>
      <c r="F36" s="297">
        <v>612797.15</v>
      </c>
      <c r="G36" s="297">
        <v>66998.240000000005</v>
      </c>
      <c r="H36" s="297">
        <v>347061.92</v>
      </c>
      <c r="I36">
        <v>545442.80000000005</v>
      </c>
      <c r="J36">
        <v>235722.66</v>
      </c>
      <c r="K36" s="297">
        <v>7000</v>
      </c>
      <c r="N36" s="297">
        <v>192.71</v>
      </c>
      <c r="Q36">
        <v>-1097843.95</v>
      </c>
      <c r="R36">
        <v>3800882.66</v>
      </c>
      <c r="S36" s="297">
        <v>1455891.97</v>
      </c>
      <c r="T36" s="297">
        <v>40000</v>
      </c>
      <c r="U36" s="297">
        <v>723.59</v>
      </c>
      <c r="W36" s="297">
        <v>814391.5</v>
      </c>
      <c r="X36" s="297">
        <v>214420</v>
      </c>
      <c r="Y36">
        <v>1051939.5</v>
      </c>
      <c r="Z36">
        <v>5010</v>
      </c>
      <c r="AB36">
        <v>742542.17</v>
      </c>
      <c r="AC36">
        <v>430959.41</v>
      </c>
      <c r="AG36">
        <v>22585</v>
      </c>
      <c r="AI36" s="242">
        <f t="shared" si="5"/>
        <v>1026857.31</v>
      </c>
      <c r="AJ36" s="249">
        <f t="shared" si="6"/>
        <v>7192.71</v>
      </c>
      <c r="AK36" s="262">
        <f t="shared" si="7"/>
        <v>1019664.6000000001</v>
      </c>
      <c r="AL36" s="263">
        <f t="shared" si="8"/>
        <v>2525427.06</v>
      </c>
      <c r="AM36" s="263">
        <f t="shared" si="9"/>
        <v>2253036.08</v>
      </c>
      <c r="AN36" s="244">
        <f t="shared" si="4"/>
        <v>272390.98</v>
      </c>
    </row>
    <row r="37" spans="1:40" ht="14.4" thickBot="1" x14ac:dyDescent="0.3">
      <c r="A37" s="232" t="s">
        <v>292</v>
      </c>
      <c r="B37" s="232" t="s">
        <v>30</v>
      </c>
      <c r="C37" s="269">
        <v>3425</v>
      </c>
      <c r="D37" s="270" t="s">
        <v>823</v>
      </c>
      <c r="E37" t="s">
        <v>2615</v>
      </c>
      <c r="F37" s="297">
        <v>809673.97</v>
      </c>
      <c r="G37" s="297">
        <v>26553.75</v>
      </c>
      <c r="H37" s="297">
        <v>32213.77</v>
      </c>
      <c r="I37">
        <v>648411.73</v>
      </c>
      <c r="J37">
        <v>695555.9</v>
      </c>
      <c r="K37" s="297">
        <v>4100</v>
      </c>
      <c r="N37" s="297">
        <v>61.68</v>
      </c>
      <c r="O37">
        <v>336415</v>
      </c>
      <c r="Q37">
        <v>43396.29</v>
      </c>
      <c r="R37">
        <v>2024806.3999999999</v>
      </c>
      <c r="S37" s="297">
        <v>1405025.89</v>
      </c>
      <c r="U37" s="297">
        <v>1336.91</v>
      </c>
      <c r="W37" s="297">
        <v>1110060</v>
      </c>
      <c r="X37" s="297">
        <v>145192.70000000001</v>
      </c>
      <c r="Y37">
        <v>1481766</v>
      </c>
      <c r="AB37">
        <v>749629.8</v>
      </c>
      <c r="AC37">
        <v>218130.2</v>
      </c>
      <c r="AG37">
        <v>117980.75</v>
      </c>
      <c r="AI37" s="242">
        <f t="shared" si="5"/>
        <v>868441.49</v>
      </c>
      <c r="AJ37" s="249">
        <f t="shared" si="6"/>
        <v>4161.68</v>
      </c>
      <c r="AK37" s="262">
        <f t="shared" si="7"/>
        <v>864279.80999999994</v>
      </c>
      <c r="AL37" s="263">
        <f t="shared" si="8"/>
        <v>2661615.5</v>
      </c>
      <c r="AM37" s="263">
        <f t="shared" si="9"/>
        <v>2567506.75</v>
      </c>
      <c r="AN37" s="244">
        <f t="shared" si="4"/>
        <v>94108.75</v>
      </c>
    </row>
    <row r="38" spans="1:40" ht="14.4" thickBot="1" x14ac:dyDescent="0.3">
      <c r="A38" s="232" t="s">
        <v>292</v>
      </c>
      <c r="B38" s="232" t="s">
        <v>30</v>
      </c>
      <c r="C38" s="269">
        <v>4047</v>
      </c>
      <c r="D38" s="270" t="s">
        <v>824</v>
      </c>
      <c r="E38" t="s">
        <v>2616</v>
      </c>
      <c r="F38" s="297">
        <v>1598287.08</v>
      </c>
      <c r="G38" s="297">
        <v>11947.32</v>
      </c>
      <c r="H38" s="297">
        <v>100922.09</v>
      </c>
      <c r="I38">
        <v>169667.59</v>
      </c>
      <c r="J38">
        <v>413829.74</v>
      </c>
      <c r="K38" s="297">
        <v>0</v>
      </c>
      <c r="M38" s="297">
        <v>12880</v>
      </c>
      <c r="N38" s="297">
        <v>1094.68</v>
      </c>
      <c r="Q38">
        <v>-639967</v>
      </c>
      <c r="R38">
        <v>2381908.6800000002</v>
      </c>
      <c r="S38" s="297">
        <v>2020546.82</v>
      </c>
      <c r="T38" s="297">
        <v>75800</v>
      </c>
      <c r="U38" s="297">
        <v>2099.23</v>
      </c>
      <c r="W38" s="297">
        <v>1309675.5</v>
      </c>
      <c r="X38" s="297">
        <v>273694.40999999997</v>
      </c>
      <c r="Y38">
        <v>1877869.5</v>
      </c>
      <c r="AB38">
        <v>971731.1</v>
      </c>
      <c r="AC38">
        <v>130841.4</v>
      </c>
      <c r="AG38">
        <v>37021.919999999998</v>
      </c>
      <c r="AI38" s="242">
        <f t="shared" si="5"/>
        <v>1711156.4900000002</v>
      </c>
      <c r="AJ38" s="249">
        <f t="shared" si="6"/>
        <v>13974.68</v>
      </c>
      <c r="AK38" s="262">
        <f t="shared" si="7"/>
        <v>1697181.8100000003</v>
      </c>
      <c r="AL38" s="263">
        <f t="shared" si="8"/>
        <v>3681815.9600000004</v>
      </c>
      <c r="AM38" s="263">
        <f t="shared" si="9"/>
        <v>3017463.92</v>
      </c>
      <c r="AN38" s="244">
        <f t="shared" si="4"/>
        <v>664352.0400000005</v>
      </c>
    </row>
    <row r="39" spans="1:40" ht="14.4" thickBot="1" x14ac:dyDescent="0.3">
      <c r="A39" s="232" t="s">
        <v>292</v>
      </c>
      <c r="B39" s="232" t="s">
        <v>30</v>
      </c>
      <c r="C39" s="269">
        <v>3656</v>
      </c>
      <c r="D39" s="270" t="s">
        <v>825</v>
      </c>
      <c r="E39" t="s">
        <v>2617</v>
      </c>
      <c r="F39" s="297">
        <v>632892.56999999995</v>
      </c>
      <c r="G39" s="297">
        <v>33100</v>
      </c>
      <c r="H39" s="297">
        <v>88505.46</v>
      </c>
      <c r="I39">
        <v>728136.15</v>
      </c>
      <c r="J39">
        <v>367393</v>
      </c>
      <c r="K39" s="297">
        <v>0</v>
      </c>
      <c r="N39" s="297">
        <v>790.06</v>
      </c>
      <c r="Q39">
        <v>-866213.53</v>
      </c>
      <c r="R39">
        <v>2692203.68</v>
      </c>
      <c r="S39" s="297">
        <v>1896706.24</v>
      </c>
      <c r="T39" s="297">
        <v>273100</v>
      </c>
      <c r="U39" s="297">
        <v>1384.75</v>
      </c>
      <c r="W39" s="297">
        <v>2236783.5</v>
      </c>
      <c r="X39" s="297">
        <v>141900</v>
      </c>
      <c r="Y39">
        <v>2800240.5</v>
      </c>
      <c r="AA39">
        <v>1190</v>
      </c>
      <c r="AB39">
        <v>1057442.8600000001</v>
      </c>
      <c r="AC39">
        <v>143015.91</v>
      </c>
      <c r="AG39">
        <v>238811.85</v>
      </c>
      <c r="AI39" s="242">
        <f t="shared" si="5"/>
        <v>754498.02999999991</v>
      </c>
      <c r="AJ39" s="249">
        <f t="shared" si="6"/>
        <v>790.06</v>
      </c>
      <c r="AK39" s="262">
        <f t="shared" si="7"/>
        <v>753707.96999999986</v>
      </c>
      <c r="AL39" s="263">
        <f t="shared" si="8"/>
        <v>4549874.49</v>
      </c>
      <c r="AM39" s="263">
        <f t="shared" si="9"/>
        <v>4240701.12</v>
      </c>
      <c r="AN39" s="244">
        <f t="shared" si="4"/>
        <v>309173.37000000011</v>
      </c>
    </row>
    <row r="40" spans="1:40" ht="14.4" thickBot="1" x14ac:dyDescent="0.3">
      <c r="A40" s="232" t="s">
        <v>292</v>
      </c>
      <c r="B40" s="232" t="s">
        <v>30</v>
      </c>
      <c r="C40" s="269">
        <v>3640</v>
      </c>
      <c r="D40" s="270" t="s">
        <v>826</v>
      </c>
      <c r="E40" t="s">
        <v>2618</v>
      </c>
      <c r="F40" s="297">
        <v>839001.22</v>
      </c>
      <c r="G40" s="297">
        <v>24000.3</v>
      </c>
      <c r="H40" s="297">
        <v>215145.77</v>
      </c>
      <c r="I40">
        <v>83215.86</v>
      </c>
      <c r="J40">
        <v>623647.51</v>
      </c>
      <c r="K40" s="297">
        <v>6200</v>
      </c>
      <c r="N40" s="297">
        <v>1631.41</v>
      </c>
      <c r="O40">
        <v>409330</v>
      </c>
      <c r="Q40">
        <v>485704.14</v>
      </c>
      <c r="R40">
        <v>288756.2</v>
      </c>
      <c r="S40" s="297">
        <v>2087241.3</v>
      </c>
      <c r="U40" s="297">
        <v>975.48</v>
      </c>
      <c r="W40" s="297">
        <v>922478</v>
      </c>
      <c r="X40" s="297">
        <v>86394.65</v>
      </c>
      <c r="Y40">
        <v>1607900</v>
      </c>
      <c r="Z40">
        <v>640</v>
      </c>
      <c r="AA40">
        <v>4000</v>
      </c>
      <c r="AB40">
        <v>394290.06</v>
      </c>
      <c r="AC40">
        <v>169278.57</v>
      </c>
      <c r="AG40">
        <v>109874.05</v>
      </c>
      <c r="AI40" s="242">
        <f t="shared" si="5"/>
        <v>1078147.29</v>
      </c>
      <c r="AJ40" s="249">
        <f t="shared" si="6"/>
        <v>7831.41</v>
      </c>
      <c r="AK40" s="262">
        <f t="shared" si="7"/>
        <v>1070315.8800000001</v>
      </c>
      <c r="AL40" s="263">
        <f t="shared" si="8"/>
        <v>3097089.43</v>
      </c>
      <c r="AM40" s="263">
        <f t="shared" si="9"/>
        <v>2285982.6799999997</v>
      </c>
      <c r="AN40" s="244">
        <f t="shared" si="4"/>
        <v>811106.75000000047</v>
      </c>
    </row>
    <row r="41" spans="1:40" ht="14.4" thickBot="1" x14ac:dyDescent="0.3">
      <c r="A41" s="232" t="s">
        <v>292</v>
      </c>
      <c r="B41" s="232" t="s">
        <v>30</v>
      </c>
      <c r="C41" s="269">
        <v>7398</v>
      </c>
      <c r="D41" s="270" t="s">
        <v>827</v>
      </c>
      <c r="E41" t="s">
        <v>2619</v>
      </c>
      <c r="F41" s="297">
        <v>1583808.53</v>
      </c>
      <c r="G41" s="297">
        <v>63874</v>
      </c>
      <c r="H41" s="297">
        <v>135993.15</v>
      </c>
      <c r="I41">
        <v>434598.46</v>
      </c>
      <c r="J41">
        <v>143230.51</v>
      </c>
      <c r="K41" s="297">
        <v>4000</v>
      </c>
      <c r="N41" s="297">
        <v>463.77</v>
      </c>
      <c r="O41">
        <v>108020</v>
      </c>
      <c r="Q41">
        <v>-1564236.45</v>
      </c>
      <c r="R41">
        <v>3281518.85</v>
      </c>
      <c r="S41" s="297">
        <v>2511265.66</v>
      </c>
      <c r="U41" s="297">
        <v>3674.94</v>
      </c>
      <c r="W41" s="297">
        <v>2049316.5</v>
      </c>
      <c r="X41" s="297">
        <v>704646.57</v>
      </c>
      <c r="Y41">
        <v>3184664.5</v>
      </c>
      <c r="AA41">
        <v>4932</v>
      </c>
      <c r="AB41">
        <v>895711.52</v>
      </c>
      <c r="AC41">
        <v>101036.01</v>
      </c>
      <c r="AE41">
        <v>78031</v>
      </c>
      <c r="AG41">
        <v>47762</v>
      </c>
      <c r="AI41" s="242">
        <f t="shared" si="5"/>
        <v>1783675.68</v>
      </c>
      <c r="AJ41" s="249">
        <f t="shared" si="6"/>
        <v>4463.7700000000004</v>
      </c>
      <c r="AK41" s="262">
        <f t="shared" si="7"/>
        <v>1779211.91</v>
      </c>
      <c r="AL41" s="263">
        <f t="shared" si="8"/>
        <v>5268903.67</v>
      </c>
      <c r="AM41" s="263">
        <f t="shared" si="9"/>
        <v>4312137.0299999993</v>
      </c>
      <c r="AN41" s="244">
        <f t="shared" si="4"/>
        <v>956766.6400000006</v>
      </c>
    </row>
    <row r="42" spans="1:40" ht="14.4" thickBot="1" x14ac:dyDescent="0.3">
      <c r="A42" s="232" t="s">
        <v>292</v>
      </c>
      <c r="B42" s="232" t="s">
        <v>30</v>
      </c>
      <c r="C42" s="269">
        <v>7430</v>
      </c>
      <c r="D42" s="270" t="s">
        <v>828</v>
      </c>
      <c r="E42" t="s">
        <v>2620</v>
      </c>
      <c r="F42" s="297">
        <v>1168014.3600000001</v>
      </c>
      <c r="G42" s="297">
        <v>3235</v>
      </c>
      <c r="H42" s="297">
        <v>92909.62</v>
      </c>
      <c r="I42">
        <v>264378.67</v>
      </c>
      <c r="J42">
        <v>614025.82999999996</v>
      </c>
      <c r="K42" s="297">
        <v>8000</v>
      </c>
      <c r="N42" s="297">
        <v>1340</v>
      </c>
      <c r="O42">
        <v>279550</v>
      </c>
      <c r="Q42">
        <v>-1280561.3799999999</v>
      </c>
      <c r="R42">
        <v>3750097.45</v>
      </c>
      <c r="S42" s="297">
        <v>1989356.25</v>
      </c>
      <c r="U42" s="297">
        <v>1606.71</v>
      </c>
      <c r="W42" s="297">
        <v>1982326.5</v>
      </c>
      <c r="X42" s="297">
        <v>341529.98</v>
      </c>
      <c r="Y42">
        <v>2542355.5</v>
      </c>
      <c r="Z42">
        <v>2560</v>
      </c>
      <c r="AB42">
        <v>1466139.87</v>
      </c>
      <c r="AC42">
        <v>250572.11</v>
      </c>
      <c r="AG42">
        <v>188585.85</v>
      </c>
      <c r="AI42" s="242">
        <f t="shared" si="5"/>
        <v>1264158.98</v>
      </c>
      <c r="AJ42" s="249">
        <f t="shared" si="6"/>
        <v>9340</v>
      </c>
      <c r="AK42" s="262">
        <f t="shared" si="7"/>
        <v>1254818.98</v>
      </c>
      <c r="AL42" s="263">
        <f t="shared" si="8"/>
        <v>4314819.4399999995</v>
      </c>
      <c r="AM42" s="263">
        <f t="shared" si="9"/>
        <v>4450213.33</v>
      </c>
      <c r="AN42" s="244">
        <f t="shared" si="4"/>
        <v>-135393.8900000006</v>
      </c>
    </row>
    <row r="43" spans="1:40" ht="14.4" thickBot="1" x14ac:dyDescent="0.3">
      <c r="A43" s="232" t="s">
        <v>292</v>
      </c>
      <c r="B43" s="232" t="s">
        <v>30</v>
      </c>
      <c r="C43" s="269">
        <v>2978</v>
      </c>
      <c r="D43" s="270" t="s">
        <v>829</v>
      </c>
      <c r="E43" t="s">
        <v>2621</v>
      </c>
      <c r="F43" s="297">
        <v>502591.61</v>
      </c>
      <c r="G43" s="297">
        <v>4650.41</v>
      </c>
      <c r="H43" s="297">
        <v>81977.210000000006</v>
      </c>
      <c r="I43">
        <v>262744.32000000001</v>
      </c>
      <c r="J43">
        <v>634108.72</v>
      </c>
      <c r="K43" s="297">
        <v>14400</v>
      </c>
      <c r="N43" s="297">
        <v>1420</v>
      </c>
      <c r="O43">
        <v>355400</v>
      </c>
      <c r="Q43">
        <v>-454706.51</v>
      </c>
      <c r="R43">
        <v>1851653.95</v>
      </c>
      <c r="S43" s="297">
        <v>1461139.72</v>
      </c>
      <c r="U43" s="297">
        <v>718.1</v>
      </c>
      <c r="W43" s="297">
        <v>636016.5</v>
      </c>
      <c r="X43" s="297">
        <v>124763.72</v>
      </c>
      <c r="Y43">
        <v>1194563.5</v>
      </c>
      <c r="AB43">
        <v>697574.12</v>
      </c>
      <c r="AC43">
        <v>195168.92</v>
      </c>
      <c r="AD43">
        <v>13400</v>
      </c>
      <c r="AG43">
        <v>175059.17</v>
      </c>
      <c r="AI43" s="242">
        <f t="shared" si="5"/>
        <v>589219.23</v>
      </c>
      <c r="AJ43" s="249">
        <f t="shared" si="6"/>
        <v>15820</v>
      </c>
      <c r="AK43" s="262">
        <f t="shared" si="7"/>
        <v>573399.23</v>
      </c>
      <c r="AL43" s="263">
        <f t="shared" si="8"/>
        <v>2222638.0400000005</v>
      </c>
      <c r="AM43" s="263">
        <f t="shared" si="9"/>
        <v>2275765.71</v>
      </c>
      <c r="AN43" s="244">
        <f t="shared" si="4"/>
        <v>-53127.66999999946</v>
      </c>
    </row>
    <row r="44" spans="1:40" ht="14.4" thickBot="1" x14ac:dyDescent="0.3">
      <c r="A44" s="232" t="s">
        <v>292</v>
      </c>
      <c r="B44" s="232" t="s">
        <v>30</v>
      </c>
      <c r="C44" s="269">
        <v>3394</v>
      </c>
      <c r="D44" s="270" t="s">
        <v>830</v>
      </c>
      <c r="E44" t="s">
        <v>2774</v>
      </c>
      <c r="F44" s="297">
        <v>330835.71000000002</v>
      </c>
      <c r="G44" s="297">
        <v>7197.93</v>
      </c>
      <c r="H44" s="297">
        <v>125352.32000000001</v>
      </c>
      <c r="I44">
        <v>74684.31</v>
      </c>
      <c r="J44">
        <v>429498.92</v>
      </c>
      <c r="K44" s="297">
        <v>56800</v>
      </c>
      <c r="N44" s="297">
        <v>4698.43</v>
      </c>
      <c r="O44">
        <v>239020</v>
      </c>
      <c r="Q44">
        <v>-1066447.33</v>
      </c>
      <c r="R44">
        <v>1865771.67</v>
      </c>
      <c r="S44" s="297">
        <v>2026670.84</v>
      </c>
      <c r="U44" s="297">
        <v>701.1</v>
      </c>
      <c r="W44" s="297">
        <v>1087941</v>
      </c>
      <c r="X44" s="297">
        <v>157879.93</v>
      </c>
      <c r="Y44">
        <v>1697660</v>
      </c>
      <c r="AA44">
        <v>3216</v>
      </c>
      <c r="AB44">
        <v>1222746.77</v>
      </c>
      <c r="AC44">
        <v>178181.99</v>
      </c>
      <c r="AG44">
        <v>55671.69</v>
      </c>
      <c r="AI44" s="242">
        <f t="shared" si="5"/>
        <v>463385.96</v>
      </c>
      <c r="AJ44" s="249">
        <f t="shared" si="6"/>
        <v>61498.43</v>
      </c>
      <c r="AK44" s="262">
        <f t="shared" si="7"/>
        <v>401887.53</v>
      </c>
      <c r="AL44" s="263">
        <f t="shared" si="8"/>
        <v>3273192.8700000006</v>
      </c>
      <c r="AM44" s="263">
        <f t="shared" si="9"/>
        <v>3157476.4499999997</v>
      </c>
      <c r="AN44" s="244">
        <f t="shared" si="4"/>
        <v>115716.42000000086</v>
      </c>
    </row>
    <row r="45" spans="1:40" ht="14.4" thickBot="1" x14ac:dyDescent="0.3">
      <c r="A45" s="232" t="s">
        <v>292</v>
      </c>
      <c r="B45" s="232" t="s">
        <v>30</v>
      </c>
      <c r="C45" s="269">
        <v>1969</v>
      </c>
      <c r="D45" s="270" t="s">
        <v>831</v>
      </c>
      <c r="E45" t="s">
        <v>2775</v>
      </c>
      <c r="F45" s="297">
        <v>633177.38</v>
      </c>
      <c r="G45" s="297">
        <v>0</v>
      </c>
      <c r="H45" s="297">
        <v>114429.07</v>
      </c>
      <c r="I45">
        <v>448026.87</v>
      </c>
      <c r="J45">
        <v>90531.77</v>
      </c>
      <c r="N45" s="297">
        <v>2498</v>
      </c>
      <c r="Q45">
        <v>-11805.61</v>
      </c>
      <c r="R45">
        <v>1234901.48</v>
      </c>
      <c r="S45" s="297">
        <v>1005105.29</v>
      </c>
      <c r="T45" s="297">
        <v>53500</v>
      </c>
      <c r="U45" s="297">
        <v>792.87</v>
      </c>
      <c r="W45" s="297">
        <v>1451044</v>
      </c>
      <c r="X45" s="297">
        <v>110357.79</v>
      </c>
      <c r="Y45">
        <v>1880020</v>
      </c>
      <c r="AB45">
        <v>302390.33</v>
      </c>
      <c r="AC45">
        <v>167540.82</v>
      </c>
      <c r="AG45">
        <v>19586</v>
      </c>
      <c r="AI45" s="242">
        <f t="shared" si="5"/>
        <v>747606.45</v>
      </c>
      <c r="AJ45" s="249">
        <f t="shared" si="6"/>
        <v>2498</v>
      </c>
      <c r="AK45" s="262">
        <f t="shared" si="7"/>
        <v>745108.45</v>
      </c>
      <c r="AL45" s="263">
        <f t="shared" si="8"/>
        <v>2620799.9500000002</v>
      </c>
      <c r="AM45" s="263">
        <f t="shared" si="9"/>
        <v>2369537.15</v>
      </c>
      <c r="AN45" s="244">
        <f t="shared" si="4"/>
        <v>251262.80000000028</v>
      </c>
    </row>
    <row r="46" spans="1:40" ht="14.4" thickBot="1" x14ac:dyDescent="0.3">
      <c r="A46" s="232" t="s">
        <v>292</v>
      </c>
      <c r="B46" s="232" t="s">
        <v>30</v>
      </c>
      <c r="C46" s="269">
        <v>3732</v>
      </c>
      <c r="D46" s="270" t="s">
        <v>832</v>
      </c>
      <c r="E46" t="s">
        <v>2793</v>
      </c>
      <c r="F46" s="297">
        <v>985839.63</v>
      </c>
      <c r="G46" s="297">
        <v>11200</v>
      </c>
      <c r="H46" s="297">
        <v>21775.75</v>
      </c>
      <c r="I46">
        <v>769744.37</v>
      </c>
      <c r="J46">
        <v>298571.34999999998</v>
      </c>
      <c r="K46" s="297">
        <v>3000</v>
      </c>
      <c r="N46" s="297">
        <v>-384</v>
      </c>
      <c r="O46">
        <v>597260</v>
      </c>
      <c r="Q46">
        <v>-424636.11</v>
      </c>
      <c r="R46">
        <v>2300894.7000000002</v>
      </c>
      <c r="S46" s="297">
        <v>1170516.3799999999</v>
      </c>
      <c r="U46" s="297">
        <v>1331.93</v>
      </c>
      <c r="W46" s="297">
        <v>1107812</v>
      </c>
      <c r="X46" s="297">
        <v>140253.23000000001</v>
      </c>
      <c r="Y46">
        <v>1561007.5</v>
      </c>
      <c r="AB46">
        <v>675394.27</v>
      </c>
      <c r="AC46">
        <v>195887.76</v>
      </c>
      <c r="AG46">
        <v>99368.5</v>
      </c>
      <c r="AI46" s="242">
        <f t="shared" si="5"/>
        <v>1018815.38</v>
      </c>
      <c r="AJ46" s="249">
        <f t="shared" si="6"/>
        <v>2616</v>
      </c>
      <c r="AK46" s="262">
        <f t="shared" si="7"/>
        <v>1016199.38</v>
      </c>
      <c r="AL46" s="263">
        <f t="shared" si="8"/>
        <v>2419913.5399999996</v>
      </c>
      <c r="AM46" s="263">
        <f t="shared" si="9"/>
        <v>2531658.0300000003</v>
      </c>
      <c r="AN46" s="244">
        <f t="shared" si="4"/>
        <v>-111744.49000000069</v>
      </c>
    </row>
    <row r="47" spans="1:40" ht="14.4" thickBot="1" x14ac:dyDescent="0.3">
      <c r="A47" s="232" t="s">
        <v>292</v>
      </c>
      <c r="B47" s="232" t="s">
        <v>30</v>
      </c>
      <c r="C47" s="269">
        <v>3225</v>
      </c>
      <c r="D47" s="270" t="s">
        <v>833</v>
      </c>
      <c r="E47" t="s">
        <v>2801</v>
      </c>
      <c r="F47" s="297">
        <v>1233116.43</v>
      </c>
      <c r="G47" s="297">
        <v>6613</v>
      </c>
      <c r="H47" s="297">
        <v>121063.48</v>
      </c>
      <c r="I47">
        <v>3639005.24</v>
      </c>
      <c r="J47">
        <v>299745.94</v>
      </c>
      <c r="K47" s="297">
        <v>-218767</v>
      </c>
      <c r="N47" s="297">
        <v>1196.1099999999999</v>
      </c>
      <c r="Q47">
        <v>1332578.8799999999</v>
      </c>
      <c r="R47">
        <v>4006426</v>
      </c>
      <c r="S47" s="297">
        <v>1602645.89</v>
      </c>
      <c r="T47" s="297">
        <v>90420</v>
      </c>
      <c r="U47" s="297">
        <v>1749.46</v>
      </c>
      <c r="W47" s="297">
        <v>1107387.5</v>
      </c>
      <c r="X47" s="297">
        <v>97500</v>
      </c>
      <c r="Y47">
        <v>1641642.94</v>
      </c>
      <c r="AB47">
        <v>509836.6</v>
      </c>
      <c r="AC47">
        <v>249814.6</v>
      </c>
      <c r="AG47">
        <v>79959.5</v>
      </c>
      <c r="AI47" s="242">
        <f t="shared" si="5"/>
        <v>1360792.91</v>
      </c>
      <c r="AJ47" s="249">
        <f t="shared" si="6"/>
        <v>-217570.89</v>
      </c>
      <c r="AK47" s="262">
        <f t="shared" si="7"/>
        <v>1578363.7999999998</v>
      </c>
      <c r="AL47" s="263">
        <f t="shared" si="8"/>
        <v>2899702.8499999996</v>
      </c>
      <c r="AM47" s="263">
        <f t="shared" si="9"/>
        <v>2481253.64</v>
      </c>
      <c r="AN47" s="244">
        <f t="shared" si="4"/>
        <v>418449.2099999995</v>
      </c>
    </row>
    <row r="48" spans="1:40" ht="14.4" thickBot="1" x14ac:dyDescent="0.3">
      <c r="A48" s="232" t="s">
        <v>17</v>
      </c>
      <c r="B48" s="232" t="s">
        <v>18</v>
      </c>
      <c r="C48" s="269">
        <v>3207</v>
      </c>
      <c r="D48" s="270" t="s">
        <v>834</v>
      </c>
      <c r="E48" t="s">
        <v>2622</v>
      </c>
      <c r="F48" s="297">
        <v>283999.5</v>
      </c>
      <c r="G48" s="297">
        <v>168796.11</v>
      </c>
      <c r="H48" s="297">
        <v>133384.31</v>
      </c>
      <c r="I48">
        <v>130223.53</v>
      </c>
      <c r="J48">
        <v>222200.75</v>
      </c>
      <c r="N48" s="297">
        <v>0</v>
      </c>
      <c r="Q48">
        <v>-1058013.69</v>
      </c>
      <c r="R48">
        <v>1877057.75</v>
      </c>
      <c r="S48" s="297">
        <v>1082859.3799999999</v>
      </c>
      <c r="U48" s="297">
        <v>279.41000000000003</v>
      </c>
      <c r="W48" s="297">
        <v>1401370.5</v>
      </c>
      <c r="X48" s="297">
        <v>130000</v>
      </c>
      <c r="Y48">
        <v>1580022.5</v>
      </c>
      <c r="AB48">
        <v>570916.43999999994</v>
      </c>
      <c r="AC48">
        <v>125244.21</v>
      </c>
      <c r="AI48" s="242">
        <f t="shared" si="5"/>
        <v>586179.91999999993</v>
      </c>
      <c r="AJ48" s="249">
        <f t="shared" si="6"/>
        <v>0</v>
      </c>
      <c r="AK48" s="262">
        <f t="shared" si="7"/>
        <v>586179.91999999993</v>
      </c>
      <c r="AL48" s="263">
        <f t="shared" si="8"/>
        <v>2614509.29</v>
      </c>
      <c r="AM48" s="263">
        <f t="shared" si="9"/>
        <v>2276183.15</v>
      </c>
      <c r="AN48" s="244">
        <f t="shared" si="4"/>
        <v>338326.14000000013</v>
      </c>
    </row>
    <row r="49" spans="1:40" ht="14.4" thickBot="1" x14ac:dyDescent="0.3">
      <c r="A49" s="232" t="s">
        <v>17</v>
      </c>
      <c r="B49" s="232" t="s">
        <v>18</v>
      </c>
      <c r="C49" s="233">
        <v>3287</v>
      </c>
      <c r="D49" s="234" t="s">
        <v>835</v>
      </c>
      <c r="E49" t="s">
        <v>2623</v>
      </c>
      <c r="F49" s="297">
        <v>526032.56999999995</v>
      </c>
      <c r="G49" s="297">
        <v>139236</v>
      </c>
      <c r="H49" s="297">
        <v>88132.72</v>
      </c>
      <c r="I49">
        <v>465732.6</v>
      </c>
      <c r="J49">
        <v>166106.94</v>
      </c>
      <c r="K49" s="297">
        <v>127800</v>
      </c>
      <c r="M49" s="297">
        <v>6500</v>
      </c>
      <c r="N49" s="297">
        <v>0</v>
      </c>
      <c r="Q49">
        <v>-1800136.91</v>
      </c>
      <c r="R49">
        <v>2506199.65</v>
      </c>
      <c r="S49" s="297">
        <v>1439310.01</v>
      </c>
      <c r="T49" s="297">
        <v>15500</v>
      </c>
      <c r="U49" s="297">
        <v>436.87</v>
      </c>
      <c r="W49" s="297">
        <v>2192759.2999999998</v>
      </c>
      <c r="X49" s="297">
        <v>17526</v>
      </c>
      <c r="Y49">
        <v>2473498.2999999998</v>
      </c>
      <c r="AB49">
        <v>419945.59</v>
      </c>
      <c r="AC49">
        <v>55884.98</v>
      </c>
      <c r="AG49">
        <v>2400</v>
      </c>
      <c r="AI49" s="242">
        <f t="shared" si="5"/>
        <v>753401.28999999992</v>
      </c>
      <c r="AJ49" s="249">
        <f t="shared" si="6"/>
        <v>134300</v>
      </c>
      <c r="AK49" s="262">
        <f t="shared" si="7"/>
        <v>619101.28999999992</v>
      </c>
      <c r="AL49" s="263">
        <f t="shared" si="8"/>
        <v>3665532.1799999997</v>
      </c>
      <c r="AM49" s="263">
        <f t="shared" si="9"/>
        <v>2951728.8699999996</v>
      </c>
      <c r="AN49" s="244">
        <f t="shared" si="4"/>
        <v>713803.31</v>
      </c>
    </row>
    <row r="50" spans="1:40" s="253" customFormat="1" ht="14.4" thickBot="1" x14ac:dyDescent="0.3">
      <c r="A50" s="235" t="s">
        <v>17</v>
      </c>
      <c r="B50" s="235" t="s">
        <v>18</v>
      </c>
      <c r="C50" s="236">
        <v>2936</v>
      </c>
      <c r="D50" s="237" t="s">
        <v>836</v>
      </c>
      <c r="E50" t="s">
        <v>2624</v>
      </c>
      <c r="F50" s="297">
        <v>176863.66</v>
      </c>
      <c r="G50" s="297">
        <v>16844.810000000001</v>
      </c>
      <c r="H50" s="297">
        <v>29053.35</v>
      </c>
      <c r="I50">
        <v>3</v>
      </c>
      <c r="J50">
        <v>39514.65</v>
      </c>
      <c r="K50" s="297">
        <v>-2000</v>
      </c>
      <c r="L50" s="297"/>
      <c r="M50" s="297"/>
      <c r="N50" s="297">
        <v>0</v>
      </c>
      <c r="O50"/>
      <c r="P50">
        <v>-238853.94</v>
      </c>
      <c r="Q50">
        <v>-1563942.89</v>
      </c>
      <c r="R50">
        <v>1985151.03</v>
      </c>
      <c r="S50" s="297">
        <v>979778.31</v>
      </c>
      <c r="T50" s="297">
        <v>173754</v>
      </c>
      <c r="U50" s="297">
        <v>121.67</v>
      </c>
      <c r="V50" s="297"/>
      <c r="W50" s="297">
        <v>1175139</v>
      </c>
      <c r="X50" s="297"/>
      <c r="Y50">
        <v>1528021</v>
      </c>
      <c r="Z50"/>
      <c r="AA50"/>
      <c r="AB50">
        <v>414282.16</v>
      </c>
      <c r="AC50">
        <v>48991.95</v>
      </c>
      <c r="AD50"/>
      <c r="AE50"/>
      <c r="AF50"/>
      <c r="AG50">
        <v>3901.6</v>
      </c>
      <c r="AH50">
        <v>48000</v>
      </c>
      <c r="AI50" s="242">
        <f t="shared" si="5"/>
        <v>222761.82</v>
      </c>
      <c r="AJ50" s="249">
        <f t="shared" si="6"/>
        <v>-2000</v>
      </c>
      <c r="AK50" s="262">
        <f t="shared" si="7"/>
        <v>224761.82</v>
      </c>
      <c r="AL50" s="263">
        <f t="shared" si="8"/>
        <v>2328792.98</v>
      </c>
      <c r="AM50" s="263">
        <f t="shared" si="9"/>
        <v>2043196.71</v>
      </c>
      <c r="AN50" s="244">
        <f t="shared" si="4"/>
        <v>285596.27</v>
      </c>
    </row>
    <row r="51" spans="1:40" s="253" customFormat="1" ht="14.4" thickBot="1" x14ac:dyDescent="0.3">
      <c r="A51" s="235" t="s">
        <v>17</v>
      </c>
      <c r="B51" s="235" t="s">
        <v>18</v>
      </c>
      <c r="C51" s="236">
        <v>2495</v>
      </c>
      <c r="D51" s="237" t="s">
        <v>837</v>
      </c>
      <c r="E51" t="s">
        <v>2625</v>
      </c>
      <c r="F51" s="297">
        <v>361751</v>
      </c>
      <c r="G51" s="297">
        <v>59150.27</v>
      </c>
      <c r="H51" s="297">
        <v>135439.13</v>
      </c>
      <c r="I51">
        <v>705797.88</v>
      </c>
      <c r="J51">
        <v>102776.6</v>
      </c>
      <c r="K51" s="297">
        <v>6600</v>
      </c>
      <c r="L51" s="297"/>
      <c r="M51" s="297"/>
      <c r="N51" s="297">
        <v>-398</v>
      </c>
      <c r="O51"/>
      <c r="P51"/>
      <c r="Q51">
        <v>-482443.54</v>
      </c>
      <c r="R51">
        <v>1821817.03</v>
      </c>
      <c r="S51" s="297">
        <v>1081669.8999999999</v>
      </c>
      <c r="T51" s="297"/>
      <c r="U51" s="297">
        <v>305.93</v>
      </c>
      <c r="V51" s="297"/>
      <c r="W51" s="297">
        <v>1553162.5</v>
      </c>
      <c r="X51" s="297">
        <v>232269</v>
      </c>
      <c r="Y51">
        <v>1841636.5</v>
      </c>
      <c r="Z51"/>
      <c r="AA51"/>
      <c r="AB51">
        <v>529927.01</v>
      </c>
      <c r="AC51">
        <v>182211.71</v>
      </c>
      <c r="AD51"/>
      <c r="AE51"/>
      <c r="AF51"/>
      <c r="AG51">
        <v>1534.72</v>
      </c>
      <c r="AH51"/>
      <c r="AI51" s="242">
        <f t="shared" si="5"/>
        <v>556340.4</v>
      </c>
      <c r="AJ51" s="249">
        <f t="shared" si="6"/>
        <v>6202</v>
      </c>
      <c r="AK51" s="262">
        <f t="shared" si="7"/>
        <v>550138.4</v>
      </c>
      <c r="AL51" s="263">
        <f t="shared" si="8"/>
        <v>2867407.33</v>
      </c>
      <c r="AM51" s="263">
        <f t="shared" si="9"/>
        <v>2555309.94</v>
      </c>
      <c r="AN51" s="244">
        <f t="shared" si="4"/>
        <v>312097.39000000013</v>
      </c>
    </row>
    <row r="52" spans="1:40" s="253" customFormat="1" ht="14.4" thickBot="1" x14ac:dyDescent="0.3">
      <c r="A52" s="235" t="s">
        <v>17</v>
      </c>
      <c r="B52" s="235" t="s">
        <v>18</v>
      </c>
      <c r="C52" s="236">
        <v>5264</v>
      </c>
      <c r="D52" s="237" t="s">
        <v>838</v>
      </c>
      <c r="E52" t="s">
        <v>2626</v>
      </c>
      <c r="F52" s="297">
        <v>820732.34</v>
      </c>
      <c r="G52" s="297">
        <v>250043.14</v>
      </c>
      <c r="H52" s="297">
        <v>261280.31</v>
      </c>
      <c r="I52">
        <v>467592.15</v>
      </c>
      <c r="J52">
        <v>408968.35</v>
      </c>
      <c r="K52" s="297">
        <v>6000</v>
      </c>
      <c r="L52" s="297"/>
      <c r="M52" s="297"/>
      <c r="N52" s="297">
        <v>-124</v>
      </c>
      <c r="O52">
        <v>118506</v>
      </c>
      <c r="P52"/>
      <c r="Q52">
        <v>436324.13</v>
      </c>
      <c r="R52">
        <v>1102265.42</v>
      </c>
      <c r="S52" s="297">
        <v>1490669.68</v>
      </c>
      <c r="T52" s="297"/>
      <c r="U52" s="297">
        <v>513.25</v>
      </c>
      <c r="V52" s="297"/>
      <c r="W52" s="297">
        <v>2282055</v>
      </c>
      <c r="X52" s="297">
        <v>406810</v>
      </c>
      <c r="Y52">
        <v>2635401</v>
      </c>
      <c r="Z52">
        <v>11456.06</v>
      </c>
      <c r="AA52"/>
      <c r="AB52">
        <v>481557.79</v>
      </c>
      <c r="AC52">
        <v>97452</v>
      </c>
      <c r="AD52"/>
      <c r="AE52"/>
      <c r="AF52"/>
      <c r="AG52">
        <v>52000.34</v>
      </c>
      <c r="AH52"/>
      <c r="AI52" s="242">
        <f t="shared" si="5"/>
        <v>1332055.79</v>
      </c>
      <c r="AJ52" s="249">
        <f t="shared" si="6"/>
        <v>5876</v>
      </c>
      <c r="AK52" s="262">
        <f t="shared" si="7"/>
        <v>1326179.79</v>
      </c>
      <c r="AL52" s="263">
        <f t="shared" si="8"/>
        <v>4180047.9299999997</v>
      </c>
      <c r="AM52" s="263">
        <f t="shared" si="9"/>
        <v>3277867.19</v>
      </c>
      <c r="AN52" s="244">
        <f t="shared" si="4"/>
        <v>902180.73999999976</v>
      </c>
    </row>
    <row r="53" spans="1:40" ht="14.4" thickBot="1" x14ac:dyDescent="0.3">
      <c r="A53" s="232" t="s">
        <v>17</v>
      </c>
      <c r="B53" s="232" t="s">
        <v>18</v>
      </c>
      <c r="C53" s="233">
        <v>2213</v>
      </c>
      <c r="D53" s="234" t="s">
        <v>839</v>
      </c>
      <c r="E53" t="s">
        <v>2627</v>
      </c>
      <c r="F53" s="297">
        <v>397144.64</v>
      </c>
      <c r="G53" s="297">
        <v>208674.5</v>
      </c>
      <c r="H53" s="297">
        <v>50982.94</v>
      </c>
      <c r="I53">
        <v>28216.27</v>
      </c>
      <c r="J53">
        <v>320347.03000000003</v>
      </c>
      <c r="K53" s="297">
        <v>2000</v>
      </c>
      <c r="N53" s="297">
        <v>0</v>
      </c>
      <c r="P53">
        <v>-10797.58</v>
      </c>
      <c r="Q53">
        <v>-1206444.8899999999</v>
      </c>
      <c r="R53">
        <v>2172216.88</v>
      </c>
      <c r="S53" s="297">
        <v>1169399.55</v>
      </c>
      <c r="T53" s="297">
        <v>168026</v>
      </c>
      <c r="U53" s="297">
        <v>386.24</v>
      </c>
      <c r="W53" s="297">
        <v>1386461.5</v>
      </c>
      <c r="X53" s="297">
        <v>184263</v>
      </c>
      <c r="Y53">
        <v>2051029.5</v>
      </c>
      <c r="AB53">
        <v>454201.9</v>
      </c>
      <c r="AC53">
        <v>71458.37</v>
      </c>
      <c r="AG53">
        <v>15035.55</v>
      </c>
      <c r="AI53" s="242">
        <f t="shared" si="5"/>
        <v>656802.08000000007</v>
      </c>
      <c r="AJ53" s="249">
        <f t="shared" si="6"/>
        <v>2000</v>
      </c>
      <c r="AK53" s="262">
        <f t="shared" si="7"/>
        <v>654802.08000000007</v>
      </c>
      <c r="AL53" s="263">
        <f t="shared" si="8"/>
        <v>2908536.29</v>
      </c>
      <c r="AM53" s="263">
        <f t="shared" si="9"/>
        <v>2591725.3199999998</v>
      </c>
      <c r="AN53" s="244">
        <f t="shared" si="4"/>
        <v>316810.9700000002</v>
      </c>
    </row>
    <row r="54" spans="1:40" ht="14.4" thickBot="1" x14ac:dyDescent="0.3">
      <c r="A54" s="232" t="s">
        <v>17</v>
      </c>
      <c r="B54" s="232" t="s">
        <v>18</v>
      </c>
      <c r="C54" s="233">
        <v>2562</v>
      </c>
      <c r="D54" s="234" t="s">
        <v>840</v>
      </c>
      <c r="E54" t="s">
        <v>2628</v>
      </c>
      <c r="F54" s="297">
        <v>389456.84</v>
      </c>
      <c r="G54" s="297">
        <v>99429.56</v>
      </c>
      <c r="H54" s="297">
        <v>100970.62</v>
      </c>
      <c r="I54">
        <v>1118907.68</v>
      </c>
      <c r="J54">
        <v>425693.88</v>
      </c>
      <c r="N54" s="297">
        <v>-1373</v>
      </c>
      <c r="Q54">
        <v>31239.94</v>
      </c>
      <c r="R54">
        <v>1936400.69</v>
      </c>
      <c r="S54" s="297">
        <v>981594.72</v>
      </c>
      <c r="U54" s="297">
        <v>380.14</v>
      </c>
      <c r="W54" s="297">
        <v>2047870</v>
      </c>
      <c r="Y54">
        <v>2292185</v>
      </c>
      <c r="AB54">
        <v>166569.28</v>
      </c>
      <c r="AC54">
        <v>112792.14</v>
      </c>
      <c r="AG54">
        <v>2387.4899999999998</v>
      </c>
      <c r="AI54" s="242">
        <f t="shared" si="5"/>
        <v>589857.02</v>
      </c>
      <c r="AJ54" s="249">
        <f t="shared" si="6"/>
        <v>-1373</v>
      </c>
      <c r="AK54" s="262">
        <f t="shared" si="7"/>
        <v>591230.02</v>
      </c>
      <c r="AL54" s="263">
        <f t="shared" si="8"/>
        <v>3029844.86</v>
      </c>
      <c r="AM54" s="263">
        <f t="shared" si="9"/>
        <v>2573933.91</v>
      </c>
      <c r="AN54" s="244">
        <f t="shared" si="4"/>
        <v>455910.94999999972</v>
      </c>
    </row>
    <row r="55" spans="1:40" s="253" customFormat="1" ht="14.4" thickBot="1" x14ac:dyDescent="0.3">
      <c r="A55" s="235" t="s">
        <v>17</v>
      </c>
      <c r="B55" s="235" t="s">
        <v>18</v>
      </c>
      <c r="C55" s="236">
        <v>7114</v>
      </c>
      <c r="D55" s="237" t="s">
        <v>841</v>
      </c>
      <c r="E55" t="s">
        <v>2629</v>
      </c>
      <c r="F55" s="297">
        <v>1247369.6299999999</v>
      </c>
      <c r="G55" s="297">
        <v>716.6</v>
      </c>
      <c r="H55" s="297">
        <v>327274.39</v>
      </c>
      <c r="I55">
        <v>26849.279999999999</v>
      </c>
      <c r="J55">
        <v>305481.55</v>
      </c>
      <c r="K55" s="297"/>
      <c r="L55" s="297"/>
      <c r="M55" s="297"/>
      <c r="N55" s="297">
        <v>555</v>
      </c>
      <c r="O55"/>
      <c r="P55">
        <v>316447.92</v>
      </c>
      <c r="Q55">
        <v>-757560.43</v>
      </c>
      <c r="R55">
        <v>1262941.0900000001</v>
      </c>
      <c r="S55" s="297">
        <v>2561628.06</v>
      </c>
      <c r="T55" s="297">
        <v>111550</v>
      </c>
      <c r="U55" s="297">
        <v>643.86</v>
      </c>
      <c r="V55" s="297"/>
      <c r="W55" s="297">
        <v>2795398.5</v>
      </c>
      <c r="X55" s="297"/>
      <c r="Y55">
        <v>3332987.5</v>
      </c>
      <c r="Z55"/>
      <c r="AA55"/>
      <c r="AB55">
        <v>533526.4</v>
      </c>
      <c r="AC55">
        <v>71334.63</v>
      </c>
      <c r="AD55">
        <v>15000</v>
      </c>
      <c r="AE55"/>
      <c r="AF55"/>
      <c r="AG55">
        <v>54691.43</v>
      </c>
      <c r="AH55"/>
      <c r="AI55" s="242">
        <f t="shared" si="5"/>
        <v>1575360.62</v>
      </c>
      <c r="AJ55" s="249">
        <f t="shared" si="6"/>
        <v>555</v>
      </c>
      <c r="AK55" s="262">
        <f t="shared" si="7"/>
        <v>1574805.62</v>
      </c>
      <c r="AL55" s="263">
        <f t="shared" si="8"/>
        <v>5469220.4199999999</v>
      </c>
      <c r="AM55" s="263">
        <f t="shared" si="9"/>
        <v>4007539.96</v>
      </c>
      <c r="AN55" s="244">
        <f t="shared" si="4"/>
        <v>1461680.46</v>
      </c>
    </row>
    <row r="56" spans="1:40" ht="14.4" thickBot="1" x14ac:dyDescent="0.3">
      <c r="A56" s="232" t="s">
        <v>17</v>
      </c>
      <c r="B56" s="232" t="s">
        <v>18</v>
      </c>
      <c r="C56" s="233">
        <v>6804</v>
      </c>
      <c r="D56" s="234" t="s">
        <v>842</v>
      </c>
      <c r="E56" t="s">
        <v>2776</v>
      </c>
      <c r="F56" s="297">
        <v>290439.06</v>
      </c>
      <c r="G56" s="297">
        <v>16990.349999999999</v>
      </c>
      <c r="H56" s="297">
        <v>90371.58</v>
      </c>
      <c r="I56">
        <v>385889.84</v>
      </c>
      <c r="J56">
        <v>525524.94999999995</v>
      </c>
      <c r="K56" s="297">
        <v>0</v>
      </c>
      <c r="N56" s="297">
        <v>0</v>
      </c>
      <c r="Q56">
        <v>-744630.25</v>
      </c>
      <c r="R56">
        <v>2033596.36</v>
      </c>
      <c r="S56" s="297">
        <v>1598593.2</v>
      </c>
      <c r="T56" s="297">
        <v>42000</v>
      </c>
      <c r="U56" s="297">
        <v>405.03</v>
      </c>
      <c r="W56" s="297">
        <v>284960</v>
      </c>
      <c r="X56" s="297">
        <v>2173749</v>
      </c>
      <c r="Y56">
        <v>2610716</v>
      </c>
      <c r="Z56">
        <v>2190</v>
      </c>
      <c r="AB56">
        <v>895683.02</v>
      </c>
      <c r="AC56">
        <v>93923.91</v>
      </c>
      <c r="AG56">
        <v>11681.7</v>
      </c>
      <c r="AI56" s="242">
        <f t="shared" si="5"/>
        <v>397800.99</v>
      </c>
      <c r="AJ56" s="249">
        <f t="shared" si="6"/>
        <v>0</v>
      </c>
      <c r="AK56" s="262">
        <f t="shared" si="7"/>
        <v>397800.99</v>
      </c>
      <c r="AL56" s="263">
        <f t="shared" si="8"/>
        <v>4099707.23</v>
      </c>
      <c r="AM56" s="263">
        <f t="shared" si="9"/>
        <v>3614194.6300000004</v>
      </c>
      <c r="AN56" s="244">
        <f t="shared" si="4"/>
        <v>485512.59999999963</v>
      </c>
    </row>
    <row r="57" spans="1:40" s="253" customFormat="1" ht="14.4" thickBot="1" x14ac:dyDescent="0.3">
      <c r="A57" s="235" t="s">
        <v>17</v>
      </c>
      <c r="B57" s="235" t="s">
        <v>18</v>
      </c>
      <c r="C57" s="236">
        <v>3739</v>
      </c>
      <c r="D57" s="237" t="s">
        <v>843</v>
      </c>
      <c r="E57" t="s">
        <v>2777</v>
      </c>
      <c r="F57" s="297">
        <v>511661.99</v>
      </c>
      <c r="G57" s="297">
        <v>472139.99</v>
      </c>
      <c r="H57" s="297">
        <v>484144.15</v>
      </c>
      <c r="I57">
        <v>312037.31</v>
      </c>
      <c r="J57">
        <v>-113171.01</v>
      </c>
      <c r="K57" s="297">
        <v>28220</v>
      </c>
      <c r="L57" s="297"/>
      <c r="M57" s="297"/>
      <c r="N57" s="297">
        <v>52384</v>
      </c>
      <c r="O57">
        <v>320175</v>
      </c>
      <c r="P57">
        <v>367602.08</v>
      </c>
      <c r="Q57">
        <v>-1400951.92</v>
      </c>
      <c r="R57">
        <v>2378594.3199999998</v>
      </c>
      <c r="S57" s="297">
        <v>1280108.99</v>
      </c>
      <c r="T57" s="297">
        <v>473000</v>
      </c>
      <c r="U57" s="297">
        <v>477.69</v>
      </c>
      <c r="V57" s="297"/>
      <c r="W57" s="297">
        <v>927601.5</v>
      </c>
      <c r="X57" s="297">
        <v>100000</v>
      </c>
      <c r="Y57">
        <v>1280241.5</v>
      </c>
      <c r="Z57">
        <v>3612</v>
      </c>
      <c r="AA57"/>
      <c r="AB57">
        <v>1190595.6000000001</v>
      </c>
      <c r="AC57">
        <v>110916.54</v>
      </c>
      <c r="AD57"/>
      <c r="AE57"/>
      <c r="AF57"/>
      <c r="AG57"/>
      <c r="AH57"/>
      <c r="AI57" s="242">
        <f t="shared" si="5"/>
        <v>1467946.13</v>
      </c>
      <c r="AJ57" s="249">
        <f t="shared" si="6"/>
        <v>80604</v>
      </c>
      <c r="AK57" s="262">
        <f t="shared" si="7"/>
        <v>1387342.13</v>
      </c>
      <c r="AL57" s="263">
        <f t="shared" si="8"/>
        <v>2781188.1799999997</v>
      </c>
      <c r="AM57" s="263">
        <f t="shared" si="9"/>
        <v>2585365.64</v>
      </c>
      <c r="AN57" s="244">
        <f t="shared" si="4"/>
        <v>195822.53999999957</v>
      </c>
    </row>
    <row r="58" spans="1:40" s="253" customFormat="1" ht="14.4" thickBot="1" x14ac:dyDescent="0.3">
      <c r="A58" s="235" t="s">
        <v>17</v>
      </c>
      <c r="B58" s="235" t="s">
        <v>18</v>
      </c>
      <c r="C58" s="236">
        <v>2743</v>
      </c>
      <c r="D58" s="237" t="s">
        <v>844</v>
      </c>
      <c r="E58" t="s">
        <v>2778</v>
      </c>
      <c r="F58" s="297">
        <v>333840.56</v>
      </c>
      <c r="G58" s="297">
        <v>82400.88</v>
      </c>
      <c r="H58" s="297">
        <v>166495.44</v>
      </c>
      <c r="I58">
        <v>1561656.96</v>
      </c>
      <c r="J58">
        <v>276795.5</v>
      </c>
      <c r="K58" s="297">
        <v>0</v>
      </c>
      <c r="L58" s="297"/>
      <c r="M58" s="297"/>
      <c r="N58" s="297">
        <v>0</v>
      </c>
      <c r="O58"/>
      <c r="P58">
        <v>192107.87</v>
      </c>
      <c r="Q58">
        <v>-218103.98</v>
      </c>
      <c r="R58">
        <v>2522084.4900000002</v>
      </c>
      <c r="S58" s="297">
        <v>1098020.3799999999</v>
      </c>
      <c r="T58" s="297">
        <v>148000</v>
      </c>
      <c r="U58" s="297">
        <v>253.31</v>
      </c>
      <c r="V58" s="297"/>
      <c r="W58" s="297">
        <v>1153888.5</v>
      </c>
      <c r="X58" s="297"/>
      <c r="Y58">
        <v>1418335.5</v>
      </c>
      <c r="Z58">
        <v>620</v>
      </c>
      <c r="AA58"/>
      <c r="AB58">
        <v>489033.34</v>
      </c>
      <c r="AC58">
        <v>211185</v>
      </c>
      <c r="AD58"/>
      <c r="AE58"/>
      <c r="AF58"/>
      <c r="AG58">
        <v>56806.89</v>
      </c>
      <c r="AH58"/>
      <c r="AI58" s="242">
        <f t="shared" si="5"/>
        <v>582736.88</v>
      </c>
      <c r="AJ58" s="249">
        <f t="shared" si="6"/>
        <v>0</v>
      </c>
      <c r="AK58" s="262">
        <f t="shared" si="7"/>
        <v>582736.88</v>
      </c>
      <c r="AL58" s="263">
        <f t="shared" si="8"/>
        <v>2400162.19</v>
      </c>
      <c r="AM58" s="263">
        <f t="shared" si="9"/>
        <v>2175980.73</v>
      </c>
      <c r="AN58" s="244">
        <f t="shared" si="4"/>
        <v>224181.45999999996</v>
      </c>
    </row>
    <row r="59" spans="1:40" ht="14.4" thickBot="1" x14ac:dyDescent="0.3">
      <c r="A59" s="232" t="s">
        <v>19</v>
      </c>
      <c r="B59" s="232" t="s">
        <v>20</v>
      </c>
      <c r="C59" s="233">
        <v>4721</v>
      </c>
      <c r="D59" s="234" t="s">
        <v>845</v>
      </c>
      <c r="E59" t="s">
        <v>2630</v>
      </c>
      <c r="F59" s="297">
        <v>2017635.55</v>
      </c>
      <c r="G59" s="297">
        <v>118498</v>
      </c>
      <c r="H59" s="297">
        <v>76970.320000000007</v>
      </c>
      <c r="I59">
        <v>362291.37</v>
      </c>
      <c r="J59">
        <v>455130.88</v>
      </c>
      <c r="K59" s="297">
        <v>0</v>
      </c>
      <c r="N59" s="297">
        <v>829.9</v>
      </c>
      <c r="Q59">
        <v>359258.23</v>
      </c>
      <c r="R59">
        <v>2222830.41</v>
      </c>
      <c r="S59" s="297">
        <v>1957092.97</v>
      </c>
      <c r="U59" s="297">
        <v>2620.67</v>
      </c>
      <c r="W59" s="297">
        <v>1304797.5</v>
      </c>
      <c r="X59" s="297">
        <v>12000</v>
      </c>
      <c r="Y59">
        <v>1835481.5</v>
      </c>
      <c r="Z59">
        <v>3000</v>
      </c>
      <c r="AB59">
        <v>497295.16</v>
      </c>
      <c r="AC59">
        <v>227030.96</v>
      </c>
      <c r="AI59" s="242">
        <f t="shared" si="5"/>
        <v>2213103.8699999996</v>
      </c>
      <c r="AJ59" s="249">
        <f t="shared" si="6"/>
        <v>829.9</v>
      </c>
      <c r="AK59" s="262">
        <f t="shared" si="7"/>
        <v>2212273.9699999997</v>
      </c>
      <c r="AL59" s="263">
        <f t="shared" si="8"/>
        <v>3276511.1399999997</v>
      </c>
      <c r="AM59" s="263">
        <f t="shared" si="9"/>
        <v>2562807.62</v>
      </c>
      <c r="AN59" s="244">
        <f t="shared" si="4"/>
        <v>713703.51999999955</v>
      </c>
    </row>
    <row r="60" spans="1:40" ht="14.4" thickBot="1" x14ac:dyDescent="0.3">
      <c r="A60" s="232" t="s">
        <v>19</v>
      </c>
      <c r="B60" s="232" t="s">
        <v>20</v>
      </c>
      <c r="C60" s="269">
        <v>8384</v>
      </c>
      <c r="D60" s="270" t="s">
        <v>846</v>
      </c>
      <c r="E60" t="s">
        <v>2631</v>
      </c>
      <c r="F60" s="297">
        <v>2934726.86</v>
      </c>
      <c r="G60" s="297">
        <v>321617.25</v>
      </c>
      <c r="H60" s="297">
        <v>189570.9</v>
      </c>
      <c r="I60">
        <v>2365080.2000000002</v>
      </c>
      <c r="J60">
        <v>1742588</v>
      </c>
      <c r="K60" s="297">
        <v>28300</v>
      </c>
      <c r="N60" s="297">
        <v>7490.06</v>
      </c>
      <c r="Q60">
        <v>-567537.61</v>
      </c>
      <c r="R60">
        <v>7696912.6699999999</v>
      </c>
      <c r="S60" s="297">
        <v>3608608.34</v>
      </c>
      <c r="T60" s="297">
        <v>516760</v>
      </c>
      <c r="U60" s="297">
        <v>4101.8</v>
      </c>
      <c r="W60" s="297">
        <v>2951581.4</v>
      </c>
      <c r="X60" s="297">
        <v>299600</v>
      </c>
      <c r="Y60">
        <v>3586845.4</v>
      </c>
      <c r="AB60">
        <v>2636874.98</v>
      </c>
      <c r="AC60">
        <v>140986.79999999999</v>
      </c>
      <c r="AG60">
        <v>7000</v>
      </c>
      <c r="AI60" s="242">
        <f t="shared" si="5"/>
        <v>3445915.01</v>
      </c>
      <c r="AJ60" s="249">
        <f t="shared" si="6"/>
        <v>35790.06</v>
      </c>
      <c r="AK60" s="262">
        <f t="shared" si="7"/>
        <v>3410124.9499999997</v>
      </c>
      <c r="AL60" s="263">
        <f t="shared" si="8"/>
        <v>7380651.5399999991</v>
      </c>
      <c r="AM60" s="263">
        <f t="shared" si="9"/>
        <v>6371707.1799999997</v>
      </c>
      <c r="AN60" s="244">
        <f t="shared" si="4"/>
        <v>1008944.3599999994</v>
      </c>
    </row>
    <row r="61" spans="1:40" ht="14.4" thickBot="1" x14ac:dyDescent="0.3">
      <c r="A61" s="232" t="s">
        <v>19</v>
      </c>
      <c r="B61" s="232" t="s">
        <v>20</v>
      </c>
      <c r="C61" s="269">
        <v>4586</v>
      </c>
      <c r="D61" s="270" t="s">
        <v>847</v>
      </c>
      <c r="E61" t="s">
        <v>2632</v>
      </c>
      <c r="F61" s="297">
        <v>733627.64</v>
      </c>
      <c r="G61" s="297">
        <v>332265.98</v>
      </c>
      <c r="H61" s="297">
        <v>604979.41</v>
      </c>
      <c r="I61">
        <v>398146.6</v>
      </c>
      <c r="J61">
        <v>485750.41</v>
      </c>
      <c r="K61" s="297">
        <v>0</v>
      </c>
      <c r="N61" s="297">
        <v>5483.81</v>
      </c>
      <c r="Q61">
        <v>-168493.13</v>
      </c>
      <c r="R61">
        <v>2278267.36</v>
      </c>
      <c r="S61" s="297">
        <v>1279245.48</v>
      </c>
      <c r="T61" s="297">
        <v>452810</v>
      </c>
      <c r="U61" s="297">
        <v>914.16</v>
      </c>
      <c r="W61" s="297">
        <v>1342183.5</v>
      </c>
      <c r="X61" s="297">
        <v>10500</v>
      </c>
      <c r="Y61">
        <v>1720566.5</v>
      </c>
      <c r="AB61">
        <v>552831.46</v>
      </c>
      <c r="AC61">
        <v>126635.42</v>
      </c>
      <c r="AG61">
        <v>7000</v>
      </c>
      <c r="AI61" s="242">
        <f t="shared" si="5"/>
        <v>1670873.0300000003</v>
      </c>
      <c r="AJ61" s="249">
        <f t="shared" si="6"/>
        <v>5483.81</v>
      </c>
      <c r="AK61" s="262">
        <f t="shared" si="7"/>
        <v>1665389.2200000002</v>
      </c>
      <c r="AL61" s="263">
        <f t="shared" si="8"/>
        <v>3085653.1399999997</v>
      </c>
      <c r="AM61" s="263">
        <f t="shared" si="9"/>
        <v>2407033.38</v>
      </c>
      <c r="AN61" s="244">
        <f t="shared" si="4"/>
        <v>678619.75999999978</v>
      </c>
    </row>
    <row r="62" spans="1:40" ht="14.4" thickBot="1" x14ac:dyDescent="0.3">
      <c r="A62" s="232" t="s">
        <v>19</v>
      </c>
      <c r="B62" s="232" t="s">
        <v>20</v>
      </c>
      <c r="C62" s="269">
        <v>3004</v>
      </c>
      <c r="D62" s="270" t="s">
        <v>848</v>
      </c>
      <c r="E62" t="s">
        <v>2633</v>
      </c>
      <c r="F62" s="297">
        <v>800863.73</v>
      </c>
      <c r="G62" s="297">
        <v>47387.76</v>
      </c>
      <c r="H62" s="297">
        <v>75803.240000000005</v>
      </c>
      <c r="I62">
        <v>8603.15</v>
      </c>
      <c r="J62">
        <v>297189.11</v>
      </c>
      <c r="K62" s="297">
        <v>4500</v>
      </c>
      <c r="N62" s="297">
        <v>247</v>
      </c>
      <c r="P62">
        <v>245436.01</v>
      </c>
      <c r="R62">
        <v>817347.69</v>
      </c>
      <c r="S62" s="297">
        <v>953198.6</v>
      </c>
      <c r="T62" s="297">
        <v>343850</v>
      </c>
      <c r="U62" s="297">
        <v>1125.3800000000001</v>
      </c>
      <c r="W62" s="297">
        <v>1419076</v>
      </c>
      <c r="X62" s="297">
        <v>184300</v>
      </c>
      <c r="Y62">
        <v>1585149.72</v>
      </c>
      <c r="Z62">
        <v>37320</v>
      </c>
      <c r="AB62">
        <v>555616.82999999996</v>
      </c>
      <c r="AC62">
        <v>70957.509999999995</v>
      </c>
      <c r="AE62">
        <v>137229.67000000001</v>
      </c>
      <c r="AG62">
        <v>17050</v>
      </c>
      <c r="AI62" s="242">
        <f t="shared" si="5"/>
        <v>924054.73</v>
      </c>
      <c r="AJ62" s="249">
        <f t="shared" si="6"/>
        <v>4747</v>
      </c>
      <c r="AK62" s="262">
        <f t="shared" si="7"/>
        <v>919307.73</v>
      </c>
      <c r="AL62" s="263">
        <f t="shared" si="8"/>
        <v>2901549.98</v>
      </c>
      <c r="AM62" s="263">
        <f t="shared" si="9"/>
        <v>2403323.7299999995</v>
      </c>
      <c r="AN62" s="244">
        <f t="shared" si="4"/>
        <v>498226.25000000047</v>
      </c>
    </row>
    <row r="63" spans="1:40" ht="14.4" thickBot="1" x14ac:dyDescent="0.3">
      <c r="A63" s="232" t="s">
        <v>19</v>
      </c>
      <c r="B63" s="232" t="s">
        <v>20</v>
      </c>
      <c r="C63" s="269">
        <v>7236</v>
      </c>
      <c r="D63" s="270" t="s">
        <v>849</v>
      </c>
      <c r="E63" t="s">
        <v>2634</v>
      </c>
      <c r="F63" s="297">
        <v>1300903.58</v>
      </c>
      <c r="G63" s="297">
        <v>56798.25</v>
      </c>
      <c r="H63" s="297">
        <v>440978.97</v>
      </c>
      <c r="I63">
        <v>125684.98</v>
      </c>
      <c r="J63">
        <v>591411.79</v>
      </c>
      <c r="K63" s="297">
        <v>2022</v>
      </c>
      <c r="N63" s="297">
        <v>280.37</v>
      </c>
      <c r="Q63">
        <v>1034050.21</v>
      </c>
      <c r="R63">
        <v>1211807.73</v>
      </c>
      <c r="S63" s="297">
        <v>1837487.14</v>
      </c>
      <c r="T63" s="297">
        <v>191771</v>
      </c>
      <c r="U63" s="297">
        <v>1723.18</v>
      </c>
      <c r="W63" s="297">
        <v>1087553.5</v>
      </c>
      <c r="X63" s="297">
        <v>154900</v>
      </c>
      <c r="Y63">
        <v>1545611.5</v>
      </c>
      <c r="AB63">
        <v>977577.29</v>
      </c>
      <c r="AC63">
        <v>102284.53</v>
      </c>
      <c r="AI63" s="242">
        <f t="shared" si="5"/>
        <v>1798680.8</v>
      </c>
      <c r="AJ63" s="249">
        <f t="shared" si="6"/>
        <v>2302.37</v>
      </c>
      <c r="AK63" s="262">
        <f t="shared" si="7"/>
        <v>1796378.43</v>
      </c>
      <c r="AL63" s="263">
        <f t="shared" si="8"/>
        <v>3273434.82</v>
      </c>
      <c r="AM63" s="263">
        <f t="shared" si="9"/>
        <v>2625473.3199999998</v>
      </c>
      <c r="AN63" s="244">
        <f t="shared" si="4"/>
        <v>647961.5</v>
      </c>
    </row>
    <row r="64" spans="1:40" ht="14.4" thickBot="1" x14ac:dyDescent="0.3">
      <c r="A64" s="232" t="s">
        <v>19</v>
      </c>
      <c r="B64" s="232" t="s">
        <v>20</v>
      </c>
      <c r="C64" s="269">
        <v>5706</v>
      </c>
      <c r="D64" s="270" t="s">
        <v>850</v>
      </c>
      <c r="E64" t="s">
        <v>2636</v>
      </c>
      <c r="F64" s="297">
        <v>946942.25</v>
      </c>
      <c r="G64" s="297">
        <v>163876.15</v>
      </c>
      <c r="H64" s="297">
        <v>351554.63</v>
      </c>
      <c r="I64">
        <v>349018.91</v>
      </c>
      <c r="J64">
        <v>335077.19</v>
      </c>
      <c r="K64" s="297">
        <v>3780</v>
      </c>
      <c r="N64" s="297">
        <v>380</v>
      </c>
      <c r="Q64">
        <v>-719912.79</v>
      </c>
      <c r="R64">
        <v>2590732.39</v>
      </c>
      <c r="S64" s="297">
        <v>1772630.12</v>
      </c>
      <c r="T64" s="297">
        <v>217180</v>
      </c>
      <c r="U64" s="297">
        <v>1312.97</v>
      </c>
      <c r="W64" s="297">
        <v>2561917.5</v>
      </c>
      <c r="X64" s="297">
        <v>40500</v>
      </c>
      <c r="Y64">
        <v>2981393.5</v>
      </c>
      <c r="AB64">
        <v>963007.26</v>
      </c>
      <c r="AC64">
        <v>38912.99</v>
      </c>
      <c r="AG64">
        <v>7000</v>
      </c>
      <c r="AI64" s="242">
        <f t="shared" si="5"/>
        <v>1462373.0299999998</v>
      </c>
      <c r="AJ64" s="249">
        <f t="shared" si="6"/>
        <v>4160</v>
      </c>
      <c r="AK64" s="262">
        <f t="shared" si="7"/>
        <v>1458213.0299999998</v>
      </c>
      <c r="AL64" s="263">
        <f t="shared" si="8"/>
        <v>4593540.59</v>
      </c>
      <c r="AM64" s="263">
        <f t="shared" si="9"/>
        <v>3990313.75</v>
      </c>
      <c r="AN64" s="244">
        <f t="shared" si="4"/>
        <v>603226.83999999985</v>
      </c>
    </row>
    <row r="65" spans="1:40" s="266" customFormat="1" ht="14.4" thickBot="1" x14ac:dyDescent="0.3">
      <c r="A65" s="241" t="s">
        <v>19</v>
      </c>
      <c r="B65" s="241" t="s">
        <v>20</v>
      </c>
      <c r="C65" s="271">
        <v>1949</v>
      </c>
      <c r="D65" s="272" t="s">
        <v>851</v>
      </c>
      <c r="E65" t="s">
        <v>2637</v>
      </c>
      <c r="F65" s="297">
        <v>2440786.89</v>
      </c>
      <c r="G65" s="297">
        <v>62471.16</v>
      </c>
      <c r="H65" s="297">
        <v>39167.51</v>
      </c>
      <c r="I65">
        <v>832218.65</v>
      </c>
      <c r="J65">
        <v>428057.87</v>
      </c>
      <c r="K65" s="297">
        <v>4080</v>
      </c>
      <c r="L65" s="297"/>
      <c r="M65" s="297"/>
      <c r="N65" s="297">
        <v>1766.55</v>
      </c>
      <c r="O65"/>
      <c r="P65"/>
      <c r="Q65">
        <v>772067.79</v>
      </c>
      <c r="R65">
        <v>2642678.98</v>
      </c>
      <c r="S65" s="297">
        <v>2431131.4300000002</v>
      </c>
      <c r="T65" s="297"/>
      <c r="U65" s="297">
        <v>2687.31</v>
      </c>
      <c r="V65" s="297"/>
      <c r="W65" s="297">
        <v>1446771.6</v>
      </c>
      <c r="X65" s="297">
        <v>100200</v>
      </c>
      <c r="Y65">
        <v>1708386.6</v>
      </c>
      <c r="Z65"/>
      <c r="AA65"/>
      <c r="AB65">
        <v>1061760.83</v>
      </c>
      <c r="AC65">
        <v>257406.74</v>
      </c>
      <c r="AD65"/>
      <c r="AE65">
        <v>57321.49</v>
      </c>
      <c r="AF65"/>
      <c r="AG65">
        <v>200000</v>
      </c>
      <c r="AH65"/>
      <c r="AI65" s="242">
        <f t="shared" si="5"/>
        <v>2542425.56</v>
      </c>
      <c r="AJ65" s="249">
        <f t="shared" si="6"/>
        <v>5846.55</v>
      </c>
      <c r="AK65" s="262">
        <f t="shared" si="7"/>
        <v>2536579.0100000002</v>
      </c>
      <c r="AL65" s="263">
        <f t="shared" si="8"/>
        <v>3980790.3400000003</v>
      </c>
      <c r="AM65" s="263">
        <f t="shared" si="9"/>
        <v>3284875.66</v>
      </c>
      <c r="AN65" s="244">
        <f t="shared" si="4"/>
        <v>695914.68000000017</v>
      </c>
    </row>
    <row r="66" spans="1:40" ht="14.4" thickBot="1" x14ac:dyDescent="0.3">
      <c r="A66" s="232" t="s">
        <v>19</v>
      </c>
      <c r="B66" s="232" t="s">
        <v>20</v>
      </c>
      <c r="C66" s="269">
        <v>3449</v>
      </c>
      <c r="D66" s="270" t="s">
        <v>852</v>
      </c>
      <c r="E66" t="s">
        <v>2640</v>
      </c>
      <c r="F66" s="297">
        <v>684539.06</v>
      </c>
      <c r="G66" s="297">
        <v>34532.25</v>
      </c>
      <c r="H66" s="297">
        <v>107661.97</v>
      </c>
      <c r="I66">
        <v>646511</v>
      </c>
      <c r="J66">
        <v>543102.16</v>
      </c>
      <c r="K66" s="297">
        <v>4500</v>
      </c>
      <c r="N66" s="297">
        <v>409</v>
      </c>
      <c r="Q66">
        <v>430042.58</v>
      </c>
      <c r="R66">
        <v>1743741.15</v>
      </c>
      <c r="S66" s="297">
        <v>1260239.3999999999</v>
      </c>
      <c r="U66" s="297">
        <v>1162.1400000000001</v>
      </c>
      <c r="W66" s="297">
        <v>1442313</v>
      </c>
      <c r="X66" s="297">
        <v>13500</v>
      </c>
      <c r="Y66">
        <v>1850806.65</v>
      </c>
      <c r="Z66">
        <v>6000</v>
      </c>
      <c r="AB66">
        <v>663771.85</v>
      </c>
      <c r="AC66">
        <v>87489</v>
      </c>
      <c r="AE66">
        <v>37586</v>
      </c>
      <c r="AG66">
        <v>7000</v>
      </c>
      <c r="AI66" s="242">
        <f t="shared" si="5"/>
        <v>826733.28</v>
      </c>
      <c r="AJ66" s="249">
        <f t="shared" si="6"/>
        <v>4909</v>
      </c>
      <c r="AK66" s="262">
        <f t="shared" si="7"/>
        <v>821824.28</v>
      </c>
      <c r="AL66" s="263">
        <f t="shared" si="8"/>
        <v>2717214.54</v>
      </c>
      <c r="AM66" s="263">
        <f t="shared" si="9"/>
        <v>2652653.5</v>
      </c>
      <c r="AN66" s="244">
        <f t="shared" si="4"/>
        <v>64561.040000000037</v>
      </c>
    </row>
    <row r="67" spans="1:40" ht="14.4" thickBot="1" x14ac:dyDescent="0.3">
      <c r="A67" s="232" t="s">
        <v>19</v>
      </c>
      <c r="B67" s="232" t="s">
        <v>20</v>
      </c>
      <c r="C67" s="269">
        <v>4604</v>
      </c>
      <c r="D67" s="270" t="s">
        <v>853</v>
      </c>
      <c r="E67" t="s">
        <v>2641</v>
      </c>
      <c r="F67" s="297">
        <v>437278.5</v>
      </c>
      <c r="G67" s="297">
        <v>24795.34</v>
      </c>
      <c r="H67" s="297">
        <v>154233.39000000001</v>
      </c>
      <c r="I67">
        <v>809793.01</v>
      </c>
      <c r="J67">
        <v>773799.22</v>
      </c>
      <c r="K67" s="297">
        <v>19800</v>
      </c>
      <c r="N67" s="297">
        <v>9222.4599999999991</v>
      </c>
      <c r="Q67">
        <v>-1195110.95</v>
      </c>
      <c r="R67">
        <v>3470807.24</v>
      </c>
      <c r="S67" s="297">
        <v>1282361.24</v>
      </c>
      <c r="U67" s="297">
        <v>1168.99</v>
      </c>
      <c r="W67" s="297">
        <v>903870</v>
      </c>
      <c r="Y67">
        <v>1266543</v>
      </c>
      <c r="AB67">
        <v>744543.22</v>
      </c>
      <c r="AC67">
        <v>52389</v>
      </c>
      <c r="AG67">
        <v>7000</v>
      </c>
      <c r="AI67" s="242">
        <f t="shared" si="5"/>
        <v>616307.23</v>
      </c>
      <c r="AJ67" s="249">
        <f t="shared" si="6"/>
        <v>29022.46</v>
      </c>
      <c r="AK67" s="262">
        <f t="shared" si="7"/>
        <v>587284.77</v>
      </c>
      <c r="AL67" s="263">
        <f t="shared" si="8"/>
        <v>2187400.23</v>
      </c>
      <c r="AM67" s="263">
        <f t="shared" si="9"/>
        <v>2070475.22</v>
      </c>
      <c r="AN67" s="244">
        <f t="shared" si="4"/>
        <v>116925.01000000001</v>
      </c>
    </row>
    <row r="68" spans="1:40" ht="14.4" thickBot="1" x14ac:dyDescent="0.3">
      <c r="A68" s="232" t="s">
        <v>19</v>
      </c>
      <c r="B68" s="232" t="s">
        <v>20</v>
      </c>
      <c r="C68" s="269">
        <v>2993</v>
      </c>
      <c r="D68" s="270" t="s">
        <v>854</v>
      </c>
      <c r="E68" t="s">
        <v>2642</v>
      </c>
      <c r="F68" s="297">
        <v>355342.53</v>
      </c>
      <c r="G68" s="297">
        <v>122664.92</v>
      </c>
      <c r="H68" s="297">
        <v>47316.959999999999</v>
      </c>
      <c r="I68">
        <v>145562.51999999999</v>
      </c>
      <c r="J68">
        <v>584258.1</v>
      </c>
      <c r="K68" s="297">
        <v>4500</v>
      </c>
      <c r="N68" s="297">
        <v>2741.84</v>
      </c>
      <c r="Q68">
        <v>-126342.28</v>
      </c>
      <c r="R68">
        <v>1201384.94</v>
      </c>
      <c r="S68" s="297">
        <v>1095094.3899999999</v>
      </c>
      <c r="T68" s="297">
        <v>260180</v>
      </c>
      <c r="U68" s="297">
        <v>438.16</v>
      </c>
      <c r="W68" s="297">
        <v>1091070</v>
      </c>
      <c r="X68" s="297">
        <v>213500</v>
      </c>
      <c r="Y68">
        <v>1432356</v>
      </c>
      <c r="AB68">
        <v>805028.66</v>
      </c>
      <c r="AC68">
        <v>48194.1</v>
      </c>
      <c r="AG68">
        <v>7000</v>
      </c>
      <c r="AI68" s="242">
        <f t="shared" si="5"/>
        <v>525324.41</v>
      </c>
      <c r="AJ68" s="249">
        <f t="shared" si="6"/>
        <v>7241.84</v>
      </c>
      <c r="AK68" s="262">
        <f t="shared" si="7"/>
        <v>518082.57</v>
      </c>
      <c r="AL68" s="263">
        <f t="shared" si="8"/>
        <v>2660282.5499999998</v>
      </c>
      <c r="AM68" s="263">
        <f t="shared" si="9"/>
        <v>2292578.7600000002</v>
      </c>
      <c r="AN68" s="244">
        <f t="shared" ref="AN68:AN131" si="10">AL68-AM68</f>
        <v>367703.78999999957</v>
      </c>
    </row>
    <row r="69" spans="1:40" ht="14.4" thickBot="1" x14ac:dyDescent="0.3">
      <c r="A69" s="232" t="s">
        <v>19</v>
      </c>
      <c r="B69" s="232" t="s">
        <v>20</v>
      </c>
      <c r="C69" s="269">
        <v>4393</v>
      </c>
      <c r="D69" s="270" t="s">
        <v>855</v>
      </c>
      <c r="E69" t="s">
        <v>2644</v>
      </c>
      <c r="F69" s="297">
        <v>411683.71</v>
      </c>
      <c r="G69" s="297">
        <v>155635.03</v>
      </c>
      <c r="H69" s="297">
        <v>192659.08</v>
      </c>
      <c r="I69">
        <v>334021.56</v>
      </c>
      <c r="J69">
        <v>385932.61</v>
      </c>
      <c r="K69" s="297">
        <v>7800</v>
      </c>
      <c r="N69" s="297">
        <v>291.07</v>
      </c>
      <c r="Q69">
        <v>317774.59999999998</v>
      </c>
      <c r="R69">
        <v>934454.85</v>
      </c>
      <c r="S69" s="297">
        <v>1014666.17</v>
      </c>
      <c r="T69" s="297">
        <v>210156</v>
      </c>
      <c r="U69" s="297">
        <v>555.41999999999996</v>
      </c>
      <c r="W69" s="297">
        <v>1978140</v>
      </c>
      <c r="X69" s="297">
        <v>179600</v>
      </c>
      <c r="Y69">
        <v>2247830</v>
      </c>
      <c r="AB69">
        <v>684471.57</v>
      </c>
      <c r="AC69">
        <v>9481.0499999999993</v>
      </c>
      <c r="AG69">
        <v>7123.5</v>
      </c>
      <c r="AI69" s="242">
        <f t="shared" si="5"/>
        <v>759977.82</v>
      </c>
      <c r="AJ69" s="249">
        <f t="shared" si="6"/>
        <v>8091.07</v>
      </c>
      <c r="AK69" s="262">
        <f t="shared" si="7"/>
        <v>751886.75</v>
      </c>
      <c r="AL69" s="263">
        <f t="shared" si="8"/>
        <v>3383117.59</v>
      </c>
      <c r="AM69" s="263">
        <f t="shared" si="9"/>
        <v>2948906.1199999996</v>
      </c>
      <c r="AN69" s="244">
        <f t="shared" si="10"/>
        <v>434211.4700000002</v>
      </c>
    </row>
    <row r="70" spans="1:40" ht="14.4" thickBot="1" x14ac:dyDescent="0.3">
      <c r="A70" s="232" t="s">
        <v>19</v>
      </c>
      <c r="B70" s="232" t="s">
        <v>20</v>
      </c>
      <c r="C70" s="269">
        <v>2760</v>
      </c>
      <c r="D70" s="270" t="s">
        <v>856</v>
      </c>
      <c r="E70" t="s">
        <v>2645</v>
      </c>
      <c r="F70" s="297">
        <v>710040.61</v>
      </c>
      <c r="G70" s="297">
        <v>32011.26</v>
      </c>
      <c r="H70" s="297">
        <v>102678.32</v>
      </c>
      <c r="I70">
        <v>118508.59</v>
      </c>
      <c r="J70">
        <v>196909.5</v>
      </c>
      <c r="N70" s="297">
        <v>196.96</v>
      </c>
      <c r="Q70">
        <v>-739998.45</v>
      </c>
      <c r="R70">
        <v>1881601.57</v>
      </c>
      <c r="S70" s="297">
        <v>962360.42</v>
      </c>
      <c r="T70" s="297">
        <v>114000</v>
      </c>
      <c r="U70" s="297">
        <v>861.48</v>
      </c>
      <c r="W70" s="297">
        <v>1222452</v>
      </c>
      <c r="X70" s="297">
        <v>125500</v>
      </c>
      <c r="Y70">
        <v>1448705</v>
      </c>
      <c r="AB70">
        <v>426840.87</v>
      </c>
      <c r="AC70">
        <v>147679.82999999999</v>
      </c>
      <c r="AG70">
        <v>7000</v>
      </c>
      <c r="AI70" s="242">
        <f t="shared" si="5"/>
        <v>844730.19</v>
      </c>
      <c r="AJ70" s="249">
        <f t="shared" si="6"/>
        <v>196.96</v>
      </c>
      <c r="AK70" s="262">
        <f t="shared" si="7"/>
        <v>844533.23</v>
      </c>
      <c r="AL70" s="263">
        <f t="shared" si="8"/>
        <v>2425173.9</v>
      </c>
      <c r="AM70" s="263">
        <f t="shared" si="9"/>
        <v>2030225.7000000002</v>
      </c>
      <c r="AN70" s="244">
        <f t="shared" si="10"/>
        <v>394948.19999999972</v>
      </c>
    </row>
    <row r="71" spans="1:40" ht="14.4" thickBot="1" x14ac:dyDescent="0.3">
      <c r="A71" s="232" t="s">
        <v>19</v>
      </c>
      <c r="B71" s="232" t="s">
        <v>20</v>
      </c>
      <c r="C71" s="269">
        <v>4335</v>
      </c>
      <c r="D71" s="270" t="s">
        <v>857</v>
      </c>
      <c r="E71" t="s">
        <v>2646</v>
      </c>
      <c r="F71" s="297">
        <v>696391.86</v>
      </c>
      <c r="G71" s="297">
        <v>101035.75</v>
      </c>
      <c r="H71" s="297">
        <v>30097.03</v>
      </c>
      <c r="I71">
        <v>243048.92</v>
      </c>
      <c r="J71">
        <v>681484.01</v>
      </c>
      <c r="K71" s="297">
        <v>6210</v>
      </c>
      <c r="N71" s="297">
        <v>235.52</v>
      </c>
      <c r="Q71">
        <v>-900628.38</v>
      </c>
      <c r="R71">
        <v>2618687.59</v>
      </c>
      <c r="S71" s="297">
        <v>888044.38</v>
      </c>
      <c r="U71" s="297">
        <v>855.49</v>
      </c>
      <c r="W71" s="297">
        <v>777645</v>
      </c>
      <c r="X71" s="297">
        <v>49200</v>
      </c>
      <c r="Y71">
        <v>953680</v>
      </c>
      <c r="Z71">
        <v>3000</v>
      </c>
      <c r="AB71">
        <v>287003.37</v>
      </c>
      <c r="AC71">
        <v>196572.46</v>
      </c>
      <c r="AI71" s="242">
        <f t="shared" si="5"/>
        <v>827524.64</v>
      </c>
      <c r="AJ71" s="249">
        <f t="shared" si="6"/>
        <v>6445.52</v>
      </c>
      <c r="AK71" s="262">
        <f t="shared" si="7"/>
        <v>821079.12</v>
      </c>
      <c r="AL71" s="263">
        <f t="shared" si="8"/>
        <v>1715744.87</v>
      </c>
      <c r="AM71" s="263">
        <f t="shared" si="9"/>
        <v>1440255.83</v>
      </c>
      <c r="AN71" s="244">
        <f t="shared" si="10"/>
        <v>275489.04000000004</v>
      </c>
    </row>
    <row r="72" spans="1:40" ht="14.4" thickBot="1" x14ac:dyDescent="0.3">
      <c r="A72" s="232" t="s">
        <v>19</v>
      </c>
      <c r="B72" s="232" t="s">
        <v>20</v>
      </c>
      <c r="C72" s="269">
        <v>2477</v>
      </c>
      <c r="D72" s="270" t="s">
        <v>858</v>
      </c>
      <c r="E72" t="s">
        <v>2647</v>
      </c>
      <c r="F72" s="297">
        <v>397361.76</v>
      </c>
      <c r="G72" s="297">
        <v>489669.94</v>
      </c>
      <c r="H72" s="297">
        <v>64822.44</v>
      </c>
      <c r="I72">
        <v>19693.64</v>
      </c>
      <c r="J72">
        <v>664044.42000000004</v>
      </c>
      <c r="K72" s="297">
        <v>4900</v>
      </c>
      <c r="N72" s="297">
        <v>145.62</v>
      </c>
      <c r="Q72">
        <v>-531088.15</v>
      </c>
      <c r="R72">
        <v>2255161.35</v>
      </c>
      <c r="S72" s="297">
        <v>890944.65</v>
      </c>
      <c r="T72" s="297">
        <v>321120</v>
      </c>
      <c r="U72" s="297">
        <v>616.05999999999995</v>
      </c>
      <c r="W72" s="297">
        <v>1088766.5</v>
      </c>
      <c r="X72" s="297">
        <v>115800</v>
      </c>
      <c r="Y72">
        <v>1226763.5</v>
      </c>
      <c r="AB72">
        <v>865434.08</v>
      </c>
      <c r="AC72">
        <v>208927.23</v>
      </c>
      <c r="AG72">
        <v>7000</v>
      </c>
      <c r="AI72" s="242">
        <f t="shared" si="5"/>
        <v>951854.1399999999</v>
      </c>
      <c r="AJ72" s="249">
        <f t="shared" si="6"/>
        <v>5045.62</v>
      </c>
      <c r="AK72" s="262">
        <f t="shared" si="7"/>
        <v>946808.5199999999</v>
      </c>
      <c r="AL72" s="263">
        <f t="shared" si="8"/>
        <v>2417247.21</v>
      </c>
      <c r="AM72" s="263">
        <f t="shared" si="9"/>
        <v>2308124.81</v>
      </c>
      <c r="AN72" s="244">
        <f t="shared" si="10"/>
        <v>109122.39999999991</v>
      </c>
    </row>
    <row r="73" spans="1:40" ht="14.4" thickBot="1" x14ac:dyDescent="0.3">
      <c r="A73" s="232" t="s">
        <v>19</v>
      </c>
      <c r="B73" s="232" t="s">
        <v>20</v>
      </c>
      <c r="C73" s="269">
        <v>5216</v>
      </c>
      <c r="D73" s="270" t="s">
        <v>859</v>
      </c>
      <c r="E73" t="s">
        <v>2648</v>
      </c>
      <c r="F73" s="297">
        <v>366903.1</v>
      </c>
      <c r="G73" s="297">
        <v>1005894.97</v>
      </c>
      <c r="H73" s="297">
        <v>51531.44</v>
      </c>
      <c r="I73">
        <v>479993.54</v>
      </c>
      <c r="J73">
        <v>297652.84999999998</v>
      </c>
      <c r="K73" s="297">
        <v>4600</v>
      </c>
      <c r="N73" s="297">
        <v>3734.84</v>
      </c>
      <c r="Q73">
        <v>-389558.16</v>
      </c>
      <c r="R73">
        <v>2065017.96</v>
      </c>
      <c r="S73" s="297">
        <v>1706440.03</v>
      </c>
      <c r="T73" s="297">
        <v>282800</v>
      </c>
      <c r="U73" s="297">
        <v>594.52</v>
      </c>
      <c r="W73" s="297">
        <v>732375</v>
      </c>
      <c r="Y73">
        <v>1189493</v>
      </c>
      <c r="AB73">
        <v>660127.65</v>
      </c>
      <c r="AC73">
        <v>50085.33</v>
      </c>
      <c r="AG73">
        <v>7000</v>
      </c>
      <c r="AI73" s="242">
        <f t="shared" si="5"/>
        <v>1424329.5099999998</v>
      </c>
      <c r="AJ73" s="249">
        <f t="shared" si="6"/>
        <v>8334.84</v>
      </c>
      <c r="AK73" s="262">
        <f t="shared" si="7"/>
        <v>1415994.6699999997</v>
      </c>
      <c r="AL73" s="263">
        <f t="shared" si="8"/>
        <v>2722209.55</v>
      </c>
      <c r="AM73" s="263">
        <f t="shared" si="9"/>
        <v>1906705.98</v>
      </c>
      <c r="AN73" s="244">
        <f t="shared" si="10"/>
        <v>815503.56999999983</v>
      </c>
    </row>
    <row r="74" spans="1:40" s="242" customFormat="1" ht="14.4" thickBot="1" x14ac:dyDescent="0.3">
      <c r="A74" s="232" t="s">
        <v>19</v>
      </c>
      <c r="B74" s="232" t="s">
        <v>20</v>
      </c>
      <c r="C74" s="269">
        <v>5544</v>
      </c>
      <c r="D74" s="270" t="s">
        <v>860</v>
      </c>
      <c r="E74" t="s">
        <v>2649</v>
      </c>
      <c r="F74" s="297">
        <v>889241.31</v>
      </c>
      <c r="G74" s="297">
        <v>137357.15</v>
      </c>
      <c r="H74" s="297">
        <v>339945.29</v>
      </c>
      <c r="I74">
        <v>330290.95</v>
      </c>
      <c r="J74">
        <v>329675.40000000002</v>
      </c>
      <c r="K74" s="297">
        <v>3000</v>
      </c>
      <c r="L74" s="297"/>
      <c r="M74" s="297"/>
      <c r="N74" s="297">
        <v>1984</v>
      </c>
      <c r="O74"/>
      <c r="P74"/>
      <c r="Q74">
        <v>-366556.1</v>
      </c>
      <c r="R74">
        <v>2127187.88</v>
      </c>
      <c r="S74" s="297">
        <v>1704205.04</v>
      </c>
      <c r="T74" s="297">
        <v>87200</v>
      </c>
      <c r="U74" s="297">
        <v>1387.78</v>
      </c>
      <c r="V74" s="297"/>
      <c r="W74" s="297">
        <v>984204</v>
      </c>
      <c r="X74" s="297">
        <v>79000</v>
      </c>
      <c r="Y74">
        <v>1548722</v>
      </c>
      <c r="Z74">
        <v>11458</v>
      </c>
      <c r="AA74"/>
      <c r="AB74">
        <v>563941.01</v>
      </c>
      <c r="AC74">
        <v>72544.86</v>
      </c>
      <c r="AD74"/>
      <c r="AE74"/>
      <c r="AF74"/>
      <c r="AG74">
        <v>7000</v>
      </c>
      <c r="AH74"/>
      <c r="AI74" s="242">
        <f t="shared" si="5"/>
        <v>1366543.75</v>
      </c>
      <c r="AJ74" s="249">
        <f t="shared" si="6"/>
        <v>4984</v>
      </c>
      <c r="AK74" s="262">
        <f t="shared" si="7"/>
        <v>1361559.75</v>
      </c>
      <c r="AL74" s="263">
        <f t="shared" si="8"/>
        <v>2855996.8200000003</v>
      </c>
      <c r="AM74" s="263">
        <f t="shared" si="9"/>
        <v>2203665.8699999996</v>
      </c>
      <c r="AN74" s="244">
        <f t="shared" si="10"/>
        <v>652330.95000000065</v>
      </c>
    </row>
    <row r="75" spans="1:40" ht="14.4" thickBot="1" x14ac:dyDescent="0.3">
      <c r="A75" s="232" t="s">
        <v>19</v>
      </c>
      <c r="B75" s="232" t="s">
        <v>20</v>
      </c>
      <c r="C75" s="269">
        <v>2866</v>
      </c>
      <c r="D75" s="270" t="s">
        <v>861</v>
      </c>
      <c r="E75" t="s">
        <v>2794</v>
      </c>
      <c r="F75" s="297">
        <v>1129066.6399999999</v>
      </c>
      <c r="G75" s="297">
        <v>421696.5</v>
      </c>
      <c r="H75" s="297">
        <v>105630.95</v>
      </c>
      <c r="I75">
        <v>529240.9</v>
      </c>
      <c r="J75">
        <v>558593.16</v>
      </c>
      <c r="K75" s="297">
        <v>4058</v>
      </c>
      <c r="N75" s="297">
        <v>2980.31</v>
      </c>
      <c r="Q75">
        <v>-954807.39</v>
      </c>
      <c r="R75">
        <v>3692657.78</v>
      </c>
      <c r="S75" s="297">
        <v>976063.64</v>
      </c>
      <c r="T75" s="297">
        <v>450530</v>
      </c>
      <c r="U75" s="297">
        <v>1254.55</v>
      </c>
      <c r="W75" s="297">
        <v>1574653.5</v>
      </c>
      <c r="X75" s="297">
        <v>117200</v>
      </c>
      <c r="Y75">
        <v>1847957.5</v>
      </c>
      <c r="AB75">
        <v>671408.42</v>
      </c>
      <c r="AC75">
        <v>294271.57</v>
      </c>
      <c r="AI75" s="242">
        <f t="shared" ref="AI75:AI138" si="11">SUM(F75:H75)</f>
        <v>1656394.0899999999</v>
      </c>
      <c r="AJ75" s="249">
        <f t="shared" ref="AJ75:AJ138" si="12">SUM(K75:N75)</f>
        <v>7038.3099999999995</v>
      </c>
      <c r="AK75" s="262">
        <f t="shared" ref="AK75:AK138" si="13">AI75-AJ75</f>
        <v>1649355.7799999998</v>
      </c>
      <c r="AL75" s="263">
        <f t="shared" ref="AL75:AL138" si="14">SUM(S75:X75)</f>
        <v>3119701.6900000004</v>
      </c>
      <c r="AM75" s="263">
        <f t="shared" ref="AM75:AM138" si="15">SUM(Y75:AH75)</f>
        <v>2813637.4899999998</v>
      </c>
      <c r="AN75" s="244">
        <f t="shared" si="10"/>
        <v>306064.20000000065</v>
      </c>
    </row>
    <row r="76" spans="1:40" ht="14.4" thickBot="1" x14ac:dyDescent="0.3">
      <c r="A76" s="232" t="s">
        <v>21</v>
      </c>
      <c r="B76" s="232" t="s">
        <v>22</v>
      </c>
      <c r="C76" s="269">
        <v>3680</v>
      </c>
      <c r="D76" s="270" t="s">
        <v>862</v>
      </c>
      <c r="E76" t="s">
        <v>2650</v>
      </c>
      <c r="F76" s="297">
        <v>350578.83</v>
      </c>
      <c r="G76" s="297">
        <v>107585</v>
      </c>
      <c r="H76" s="297">
        <v>55266.65</v>
      </c>
      <c r="I76">
        <v>2108581.92</v>
      </c>
      <c r="J76">
        <v>487062.92</v>
      </c>
      <c r="K76" s="297">
        <v>0</v>
      </c>
      <c r="N76" s="297">
        <v>9490</v>
      </c>
      <c r="Q76">
        <v>638295.48</v>
      </c>
      <c r="R76">
        <v>2241713.0099999998</v>
      </c>
      <c r="S76" s="297">
        <v>2490820.94</v>
      </c>
      <c r="T76" s="297">
        <v>210000</v>
      </c>
      <c r="U76" s="297">
        <v>841.93</v>
      </c>
      <c r="X76" s="297">
        <v>734404</v>
      </c>
      <c r="Y76">
        <v>1325177</v>
      </c>
      <c r="Z76">
        <v>1240</v>
      </c>
      <c r="AB76">
        <v>1264835.17</v>
      </c>
      <c r="AC76">
        <v>187066.83</v>
      </c>
      <c r="AD76">
        <v>500</v>
      </c>
      <c r="AG76">
        <v>99660</v>
      </c>
      <c r="AI76" s="242">
        <f t="shared" si="11"/>
        <v>513430.48000000004</v>
      </c>
      <c r="AJ76" s="249">
        <f t="shared" si="12"/>
        <v>9490</v>
      </c>
      <c r="AK76" s="262">
        <f t="shared" si="13"/>
        <v>503940.48000000004</v>
      </c>
      <c r="AL76" s="263">
        <f t="shared" si="14"/>
        <v>3436066.87</v>
      </c>
      <c r="AM76" s="263">
        <f t="shared" si="15"/>
        <v>2878479</v>
      </c>
      <c r="AN76" s="244">
        <f t="shared" si="10"/>
        <v>557587.87000000011</v>
      </c>
    </row>
    <row r="77" spans="1:40" ht="14.4" thickBot="1" x14ac:dyDescent="0.3">
      <c r="A77" s="232" t="s">
        <v>21</v>
      </c>
      <c r="B77" s="232" t="s">
        <v>22</v>
      </c>
      <c r="C77" s="269">
        <v>5005</v>
      </c>
      <c r="D77" s="270" t="s">
        <v>863</v>
      </c>
      <c r="E77" t="s">
        <v>2651</v>
      </c>
      <c r="F77" s="297">
        <v>890822.83</v>
      </c>
      <c r="G77" s="297">
        <v>180090.5</v>
      </c>
      <c r="H77" s="297">
        <v>76652.7</v>
      </c>
      <c r="I77">
        <v>544671.30000000005</v>
      </c>
      <c r="J77">
        <v>295810.40999999997</v>
      </c>
      <c r="K77" s="297">
        <v>0</v>
      </c>
      <c r="M77" s="297">
        <v>0</v>
      </c>
      <c r="N77" s="297">
        <v>32912.47</v>
      </c>
      <c r="O77">
        <v>444</v>
      </c>
      <c r="Q77">
        <v>-682607.68</v>
      </c>
      <c r="R77">
        <v>1881918.88</v>
      </c>
      <c r="S77" s="297">
        <v>2501728.14</v>
      </c>
      <c r="U77" s="297">
        <v>1057.8499999999999</v>
      </c>
      <c r="W77" s="297">
        <v>1339425.5</v>
      </c>
      <c r="X77" s="297">
        <v>432400</v>
      </c>
      <c r="Y77">
        <v>1663036.5</v>
      </c>
      <c r="Z77">
        <v>9890</v>
      </c>
      <c r="AB77">
        <v>928034.81</v>
      </c>
      <c r="AC77">
        <v>99261.71</v>
      </c>
      <c r="AD77">
        <v>214200</v>
      </c>
      <c r="AG77">
        <v>123700</v>
      </c>
      <c r="AI77" s="242">
        <f t="shared" si="11"/>
        <v>1147566.03</v>
      </c>
      <c r="AJ77" s="249">
        <f t="shared" si="12"/>
        <v>32912.47</v>
      </c>
      <c r="AK77" s="262">
        <f t="shared" si="13"/>
        <v>1114653.56</v>
      </c>
      <c r="AL77" s="263">
        <f t="shared" si="14"/>
        <v>4274611.49</v>
      </c>
      <c r="AM77" s="263">
        <f t="shared" si="15"/>
        <v>3038123.02</v>
      </c>
      <c r="AN77" s="244">
        <f t="shared" si="10"/>
        <v>1236488.4700000002</v>
      </c>
    </row>
    <row r="78" spans="1:40" ht="14.4" thickBot="1" x14ac:dyDescent="0.3">
      <c r="A78" s="232" t="s">
        <v>21</v>
      </c>
      <c r="B78" s="232" t="s">
        <v>22</v>
      </c>
      <c r="C78" s="269">
        <v>3048</v>
      </c>
      <c r="D78" s="270" t="s">
        <v>864</v>
      </c>
      <c r="E78" t="s">
        <v>2652</v>
      </c>
      <c r="F78" s="297">
        <v>550502.02</v>
      </c>
      <c r="G78" s="297">
        <v>64622.25</v>
      </c>
      <c r="H78" s="297">
        <v>418595.58</v>
      </c>
      <c r="I78">
        <v>385714.8</v>
      </c>
      <c r="J78">
        <v>1145374.1000000001</v>
      </c>
      <c r="K78" s="297">
        <v>15340.04</v>
      </c>
      <c r="M78" s="297">
        <v>847985</v>
      </c>
      <c r="N78" s="297">
        <v>55913.27</v>
      </c>
      <c r="O78">
        <v>5000</v>
      </c>
      <c r="Q78">
        <v>-453550.69</v>
      </c>
      <c r="R78">
        <v>1941230.36</v>
      </c>
      <c r="S78" s="297">
        <v>1941159.87</v>
      </c>
      <c r="U78" s="297">
        <v>516.83000000000004</v>
      </c>
      <c r="W78" s="297">
        <v>848688</v>
      </c>
      <c r="X78" s="297">
        <v>84000</v>
      </c>
      <c r="Y78">
        <v>1452881</v>
      </c>
      <c r="Z78">
        <v>2080</v>
      </c>
      <c r="AB78">
        <v>689975.17</v>
      </c>
      <c r="AC78">
        <v>141447.06</v>
      </c>
      <c r="AG78">
        <v>83705</v>
      </c>
      <c r="AI78" s="242">
        <f t="shared" si="11"/>
        <v>1033719.8500000001</v>
      </c>
      <c r="AJ78" s="249">
        <f t="shared" si="12"/>
        <v>919238.31</v>
      </c>
      <c r="AK78" s="262">
        <f t="shared" si="13"/>
        <v>114481.54000000004</v>
      </c>
      <c r="AL78" s="263">
        <f t="shared" si="14"/>
        <v>2874364.7</v>
      </c>
      <c r="AM78" s="263">
        <f t="shared" si="15"/>
        <v>2370088.23</v>
      </c>
      <c r="AN78" s="244">
        <f t="shared" si="10"/>
        <v>504276.4700000002</v>
      </c>
    </row>
    <row r="79" spans="1:40" ht="14.4" thickBot="1" x14ac:dyDescent="0.3">
      <c r="A79" s="232" t="s">
        <v>21</v>
      </c>
      <c r="B79" s="232" t="s">
        <v>22</v>
      </c>
      <c r="C79" s="269">
        <v>6117</v>
      </c>
      <c r="D79" s="270" t="s">
        <v>865</v>
      </c>
      <c r="E79" t="s">
        <v>2653</v>
      </c>
      <c r="F79" s="297">
        <v>22008.66</v>
      </c>
      <c r="G79" s="297">
        <v>112542</v>
      </c>
      <c r="H79" s="297">
        <v>169307.43</v>
      </c>
      <c r="I79">
        <v>178122.32</v>
      </c>
      <c r="J79">
        <v>493619.36</v>
      </c>
      <c r="K79" s="297">
        <v>38400</v>
      </c>
      <c r="M79" s="297">
        <v>0</v>
      </c>
      <c r="N79" s="297">
        <v>3558.92</v>
      </c>
      <c r="O79">
        <v>5000</v>
      </c>
      <c r="Q79">
        <v>-1201310.21</v>
      </c>
      <c r="R79">
        <v>1940061.77</v>
      </c>
      <c r="S79" s="297">
        <v>2319794.54</v>
      </c>
      <c r="T79" s="297">
        <v>127000</v>
      </c>
      <c r="U79" s="297">
        <v>1062.3599999999999</v>
      </c>
      <c r="W79" s="297">
        <v>865546.5</v>
      </c>
      <c r="X79" s="297">
        <v>142400</v>
      </c>
      <c r="Y79">
        <v>1638979.5</v>
      </c>
      <c r="Z79">
        <v>10460</v>
      </c>
      <c r="AB79">
        <v>1718392.36</v>
      </c>
      <c r="AC79">
        <v>47307.96</v>
      </c>
      <c r="AH79">
        <v>1754</v>
      </c>
      <c r="AI79" s="242">
        <f t="shared" si="11"/>
        <v>303858.08999999997</v>
      </c>
      <c r="AJ79" s="249">
        <f t="shared" si="12"/>
        <v>41958.92</v>
      </c>
      <c r="AK79" s="262">
        <f t="shared" si="13"/>
        <v>261899.16999999998</v>
      </c>
      <c r="AL79" s="263">
        <f t="shared" si="14"/>
        <v>3455803.4</v>
      </c>
      <c r="AM79" s="263">
        <f t="shared" si="15"/>
        <v>3416893.8200000003</v>
      </c>
      <c r="AN79" s="244">
        <f t="shared" si="10"/>
        <v>38909.579999999609</v>
      </c>
    </row>
    <row r="80" spans="1:40" ht="14.4" thickBot="1" x14ac:dyDescent="0.3">
      <c r="A80" s="232" t="s">
        <v>21</v>
      </c>
      <c r="B80" s="232" t="s">
        <v>22</v>
      </c>
      <c r="C80" s="269">
        <v>3261</v>
      </c>
      <c r="D80" s="270" t="s">
        <v>866</v>
      </c>
      <c r="E80" t="s">
        <v>2654</v>
      </c>
      <c r="F80" s="297">
        <v>275294.01</v>
      </c>
      <c r="G80" s="297">
        <v>85864</v>
      </c>
      <c r="H80" s="297">
        <v>45783.040000000001</v>
      </c>
      <c r="I80">
        <v>327004</v>
      </c>
      <c r="J80">
        <v>366804.41</v>
      </c>
      <c r="K80" s="297">
        <v>0</v>
      </c>
      <c r="N80" s="297">
        <v>911</v>
      </c>
      <c r="Q80">
        <v>-1305797.92</v>
      </c>
      <c r="R80">
        <v>2076384.94</v>
      </c>
      <c r="S80" s="297">
        <v>1453823.64</v>
      </c>
      <c r="T80" s="297">
        <v>123510</v>
      </c>
      <c r="U80" s="297">
        <v>692.68</v>
      </c>
      <c r="W80" s="297">
        <v>783184.5</v>
      </c>
      <c r="X80" s="297">
        <v>15750</v>
      </c>
      <c r="Y80">
        <v>1102745.5</v>
      </c>
      <c r="Z80">
        <v>1440</v>
      </c>
      <c r="AB80">
        <v>677962.18</v>
      </c>
      <c r="AC80">
        <v>65000</v>
      </c>
      <c r="AG80">
        <v>8400</v>
      </c>
      <c r="AI80" s="242">
        <f t="shared" si="11"/>
        <v>406941.05</v>
      </c>
      <c r="AJ80" s="249">
        <f t="shared" si="12"/>
        <v>911</v>
      </c>
      <c r="AK80" s="262">
        <f t="shared" si="13"/>
        <v>406030.05</v>
      </c>
      <c r="AL80" s="263">
        <f t="shared" si="14"/>
        <v>2376960.8199999998</v>
      </c>
      <c r="AM80" s="263">
        <f t="shared" si="15"/>
        <v>1855547.6800000002</v>
      </c>
      <c r="AN80" s="244">
        <f t="shared" si="10"/>
        <v>521413.13999999966</v>
      </c>
    </row>
    <row r="81" spans="1:40" ht="14.4" thickBot="1" x14ac:dyDescent="0.3">
      <c r="A81" s="232" t="s">
        <v>21</v>
      </c>
      <c r="B81" s="232" t="s">
        <v>22</v>
      </c>
      <c r="C81" s="269">
        <v>2381</v>
      </c>
      <c r="D81" s="270" t="s">
        <v>867</v>
      </c>
      <c r="E81" t="s">
        <v>2655</v>
      </c>
      <c r="F81" s="297">
        <v>357143.6</v>
      </c>
      <c r="G81" s="297">
        <v>0</v>
      </c>
      <c r="H81" s="297">
        <v>259668.61</v>
      </c>
      <c r="I81">
        <v>-263214.55</v>
      </c>
      <c r="J81">
        <v>-46983.67</v>
      </c>
      <c r="K81" s="297">
        <v>166270</v>
      </c>
      <c r="M81" s="297">
        <v>70000</v>
      </c>
      <c r="N81" s="297">
        <v>1652</v>
      </c>
      <c r="O81">
        <v>10000</v>
      </c>
      <c r="Q81">
        <v>-1996079.47</v>
      </c>
      <c r="R81">
        <v>1879892.65</v>
      </c>
      <c r="S81" s="297">
        <v>1905993.45</v>
      </c>
      <c r="U81" s="297">
        <v>649.80999999999995</v>
      </c>
      <c r="W81" s="297">
        <v>747194.5</v>
      </c>
      <c r="Y81">
        <v>1028327.5</v>
      </c>
      <c r="AB81">
        <v>956805.88</v>
      </c>
      <c r="AC81">
        <v>185039.82</v>
      </c>
      <c r="AI81" s="242">
        <f t="shared" si="11"/>
        <v>616812.21</v>
      </c>
      <c r="AJ81" s="249">
        <f t="shared" si="12"/>
        <v>237922</v>
      </c>
      <c r="AK81" s="262">
        <f t="shared" si="13"/>
        <v>378890.20999999996</v>
      </c>
      <c r="AL81" s="263">
        <f t="shared" si="14"/>
        <v>2653837.7599999998</v>
      </c>
      <c r="AM81" s="263">
        <f t="shared" si="15"/>
        <v>2170173.1999999997</v>
      </c>
      <c r="AN81" s="244">
        <f t="shared" si="10"/>
        <v>483664.56000000006</v>
      </c>
    </row>
    <row r="82" spans="1:40" ht="14.4" thickBot="1" x14ac:dyDescent="0.3">
      <c r="A82" s="232" t="s">
        <v>21</v>
      </c>
      <c r="B82" s="232" t="s">
        <v>22</v>
      </c>
      <c r="C82" s="269">
        <v>2712</v>
      </c>
      <c r="D82" s="270" t="s">
        <v>868</v>
      </c>
      <c r="E82" t="s">
        <v>2656</v>
      </c>
      <c r="F82" s="297">
        <v>143064.95999999999</v>
      </c>
      <c r="G82" s="297">
        <v>32753.55</v>
      </c>
      <c r="H82" s="297">
        <v>80024.210000000006</v>
      </c>
      <c r="I82">
        <v>110930.48</v>
      </c>
      <c r="J82">
        <v>416347.32</v>
      </c>
      <c r="K82" s="297">
        <v>-1800</v>
      </c>
      <c r="M82" s="297">
        <v>196645</v>
      </c>
      <c r="N82" s="297">
        <v>7381.21</v>
      </c>
      <c r="O82">
        <v>74000</v>
      </c>
      <c r="Q82">
        <v>-1497565.63</v>
      </c>
      <c r="R82">
        <v>1840507.51</v>
      </c>
      <c r="S82" s="297">
        <v>1458614.9</v>
      </c>
      <c r="U82" s="297">
        <v>788.89</v>
      </c>
      <c r="W82" s="297">
        <v>1218220</v>
      </c>
      <c r="X82" s="297">
        <v>486278</v>
      </c>
      <c r="Y82">
        <v>1779682</v>
      </c>
      <c r="Z82">
        <v>11240</v>
      </c>
      <c r="AB82">
        <v>856099.78</v>
      </c>
      <c r="AC82">
        <v>75970.53</v>
      </c>
      <c r="AI82" s="242">
        <f t="shared" si="11"/>
        <v>255842.71999999997</v>
      </c>
      <c r="AJ82" s="249">
        <f t="shared" si="12"/>
        <v>202226.21</v>
      </c>
      <c r="AK82" s="262">
        <f t="shared" si="13"/>
        <v>53616.50999999998</v>
      </c>
      <c r="AL82" s="263">
        <f t="shared" si="14"/>
        <v>3163901.79</v>
      </c>
      <c r="AM82" s="263">
        <f t="shared" si="15"/>
        <v>2722992.31</v>
      </c>
      <c r="AN82" s="244">
        <f t="shared" si="10"/>
        <v>440909.48</v>
      </c>
    </row>
    <row r="83" spans="1:40" ht="14.4" thickBot="1" x14ac:dyDescent="0.3">
      <c r="A83" s="232" t="s">
        <v>21</v>
      </c>
      <c r="B83" s="232" t="s">
        <v>22</v>
      </c>
      <c r="C83" s="269">
        <v>1686</v>
      </c>
      <c r="D83" s="270" t="s">
        <v>869</v>
      </c>
      <c r="E83" t="s">
        <v>2657</v>
      </c>
      <c r="F83" s="297">
        <v>100756.12</v>
      </c>
      <c r="G83" s="297">
        <v>145656</v>
      </c>
      <c r="H83" s="297">
        <v>31595.15</v>
      </c>
      <c r="I83">
        <v>2534121.81</v>
      </c>
      <c r="J83">
        <v>235024.25</v>
      </c>
      <c r="N83" s="297">
        <v>804</v>
      </c>
      <c r="Q83">
        <v>639563.52000000002</v>
      </c>
      <c r="R83">
        <v>2241713.0099999998</v>
      </c>
      <c r="S83" s="297">
        <v>1534791.04</v>
      </c>
      <c r="U83" s="297">
        <v>4944.57</v>
      </c>
      <c r="W83" s="297">
        <v>72355</v>
      </c>
      <c r="X83" s="297">
        <v>784705.32</v>
      </c>
      <c r="Y83">
        <v>1122218.6000000001</v>
      </c>
      <c r="AA83">
        <v>600</v>
      </c>
      <c r="AB83">
        <v>332677.17</v>
      </c>
      <c r="AC83">
        <v>382776.61</v>
      </c>
      <c r="AI83" s="242">
        <f t="shared" si="11"/>
        <v>278007.27</v>
      </c>
      <c r="AJ83" s="249">
        <f t="shared" si="12"/>
        <v>804</v>
      </c>
      <c r="AK83" s="262">
        <f t="shared" si="13"/>
        <v>277203.27</v>
      </c>
      <c r="AL83" s="263">
        <f t="shared" si="14"/>
        <v>2396795.9300000002</v>
      </c>
      <c r="AM83" s="263">
        <f t="shared" si="15"/>
        <v>1838272.38</v>
      </c>
      <c r="AN83" s="244">
        <f t="shared" si="10"/>
        <v>558523.55000000028</v>
      </c>
    </row>
    <row r="84" spans="1:40" ht="14.4" thickBot="1" x14ac:dyDescent="0.3">
      <c r="A84" s="232" t="s">
        <v>21</v>
      </c>
      <c r="B84" s="232" t="s">
        <v>22</v>
      </c>
      <c r="C84" s="269">
        <v>2512</v>
      </c>
      <c r="D84" s="270" t="s">
        <v>870</v>
      </c>
      <c r="E84" t="s">
        <v>2779</v>
      </c>
      <c r="F84" s="297">
        <v>271185.59999999998</v>
      </c>
      <c r="G84" s="297">
        <v>44792.06</v>
      </c>
      <c r="H84" s="297">
        <v>38674.54</v>
      </c>
      <c r="I84">
        <v>89517.22</v>
      </c>
      <c r="J84">
        <v>-45266</v>
      </c>
      <c r="K84" s="297">
        <v>-49900</v>
      </c>
      <c r="M84" s="297">
        <v>42500</v>
      </c>
      <c r="N84" s="297">
        <v>31269</v>
      </c>
      <c r="O84">
        <v>15000</v>
      </c>
      <c r="Q84">
        <v>-2955638.86</v>
      </c>
      <c r="R84">
        <v>3200752.69</v>
      </c>
      <c r="S84" s="297">
        <v>1115363.77</v>
      </c>
      <c r="T84" s="297">
        <v>73530</v>
      </c>
      <c r="U84" s="297">
        <v>957.99</v>
      </c>
      <c r="W84" s="297">
        <v>635695.5</v>
      </c>
      <c r="X84" s="297">
        <v>90000</v>
      </c>
      <c r="Y84">
        <v>847253.5</v>
      </c>
      <c r="AA84">
        <v>2080</v>
      </c>
      <c r="AB84">
        <v>525153.1</v>
      </c>
      <c r="AC84">
        <v>199040.07</v>
      </c>
      <c r="AI84" s="242">
        <f t="shared" si="11"/>
        <v>354652.19999999995</v>
      </c>
      <c r="AJ84" s="249">
        <f t="shared" si="12"/>
        <v>23869</v>
      </c>
      <c r="AK84" s="262">
        <f t="shared" si="13"/>
        <v>330783.19999999995</v>
      </c>
      <c r="AL84" s="263">
        <f t="shared" si="14"/>
        <v>1915547.26</v>
      </c>
      <c r="AM84" s="263">
        <f t="shared" si="15"/>
        <v>1573526.6700000002</v>
      </c>
      <c r="AN84" s="244">
        <f t="shared" si="10"/>
        <v>342020.58999999985</v>
      </c>
    </row>
    <row r="85" spans="1:40" ht="14.4" thickBot="1" x14ac:dyDescent="0.3">
      <c r="A85" s="232" t="s">
        <v>301</v>
      </c>
      <c r="B85" s="232" t="s">
        <v>32</v>
      </c>
      <c r="C85" s="269">
        <v>3664</v>
      </c>
      <c r="D85" s="270" t="s">
        <v>871</v>
      </c>
      <c r="E85" t="s">
        <v>2658</v>
      </c>
      <c r="F85" s="297">
        <v>786006.26</v>
      </c>
      <c r="G85" s="297">
        <v>48305.8</v>
      </c>
      <c r="H85" s="297">
        <v>53665.4</v>
      </c>
      <c r="I85">
        <v>-120040.92</v>
      </c>
      <c r="J85">
        <v>512689.82</v>
      </c>
      <c r="K85" s="297">
        <v>2300</v>
      </c>
      <c r="N85" s="297">
        <v>397.9</v>
      </c>
      <c r="O85">
        <v>122482</v>
      </c>
      <c r="Q85">
        <v>640661.23</v>
      </c>
      <c r="R85">
        <v>1037408.38</v>
      </c>
      <c r="S85" s="297">
        <v>813863.43</v>
      </c>
      <c r="T85" s="297">
        <v>66970</v>
      </c>
      <c r="U85" s="297">
        <v>1231.19</v>
      </c>
      <c r="W85" s="297">
        <v>1199489.7</v>
      </c>
      <c r="X85" s="297">
        <v>10850</v>
      </c>
      <c r="Y85">
        <v>1459057.7</v>
      </c>
      <c r="Z85">
        <v>3500</v>
      </c>
      <c r="AB85">
        <v>528455.93999999994</v>
      </c>
      <c r="AC85">
        <v>266023.08</v>
      </c>
      <c r="AG85">
        <v>60796.25</v>
      </c>
      <c r="AI85" s="242">
        <f t="shared" si="11"/>
        <v>887977.46000000008</v>
      </c>
      <c r="AJ85" s="249">
        <f t="shared" si="12"/>
        <v>2697.9</v>
      </c>
      <c r="AK85" s="262">
        <f t="shared" si="13"/>
        <v>885279.56</v>
      </c>
      <c r="AL85" s="263">
        <f t="shared" si="14"/>
        <v>2092404.3199999998</v>
      </c>
      <c r="AM85" s="263">
        <f t="shared" si="15"/>
        <v>2317832.9699999997</v>
      </c>
      <c r="AN85" s="244">
        <f t="shared" si="10"/>
        <v>-225428.64999999991</v>
      </c>
    </row>
    <row r="86" spans="1:40" ht="14.4" thickBot="1" x14ac:dyDescent="0.3">
      <c r="A86" s="232" t="s">
        <v>301</v>
      </c>
      <c r="B86" s="232" t="s">
        <v>32</v>
      </c>
      <c r="C86" s="269">
        <v>7927</v>
      </c>
      <c r="D86" s="270" t="s">
        <v>872</v>
      </c>
      <c r="E86" t="s">
        <v>2659</v>
      </c>
      <c r="F86" s="297">
        <v>3221438.79</v>
      </c>
      <c r="G86" s="297">
        <v>16063.75</v>
      </c>
      <c r="H86" s="297">
        <v>45226.93</v>
      </c>
      <c r="I86">
        <v>1260919.08</v>
      </c>
      <c r="J86">
        <v>1074377.02</v>
      </c>
      <c r="K86" s="297">
        <v>3000</v>
      </c>
      <c r="N86" s="297">
        <v>568656.78</v>
      </c>
      <c r="Q86">
        <v>1734747.02</v>
      </c>
      <c r="R86">
        <v>3848145.72</v>
      </c>
      <c r="S86" s="297">
        <v>2183119.04</v>
      </c>
      <c r="T86" s="297">
        <v>376715</v>
      </c>
      <c r="U86" s="297">
        <v>3778.56</v>
      </c>
      <c r="W86" s="297">
        <v>2159567.2799999998</v>
      </c>
      <c r="X86" s="297">
        <v>106354</v>
      </c>
      <c r="Y86">
        <v>2877772.28</v>
      </c>
      <c r="Z86">
        <v>14706</v>
      </c>
      <c r="AB86">
        <v>1378165.02</v>
      </c>
      <c r="AC86">
        <v>407735.03</v>
      </c>
      <c r="AG86">
        <v>202464.5</v>
      </c>
      <c r="AI86" s="242">
        <f t="shared" si="11"/>
        <v>3282729.47</v>
      </c>
      <c r="AJ86" s="249">
        <f t="shared" si="12"/>
        <v>571656.78</v>
      </c>
      <c r="AK86" s="262">
        <f t="shared" si="13"/>
        <v>2711072.6900000004</v>
      </c>
      <c r="AL86" s="263">
        <f t="shared" si="14"/>
        <v>4829533.88</v>
      </c>
      <c r="AM86" s="263">
        <f t="shared" si="15"/>
        <v>4880842.83</v>
      </c>
      <c r="AN86" s="244">
        <f t="shared" si="10"/>
        <v>-51308.950000000186</v>
      </c>
    </row>
    <row r="87" spans="1:40" ht="14.4" thickBot="1" x14ac:dyDescent="0.3">
      <c r="A87" s="232" t="s">
        <v>301</v>
      </c>
      <c r="B87" s="232" t="s">
        <v>32</v>
      </c>
      <c r="C87" s="269">
        <v>7609</v>
      </c>
      <c r="D87" s="270" t="s">
        <v>873</v>
      </c>
      <c r="E87" t="s">
        <v>2660</v>
      </c>
      <c r="F87" s="297">
        <v>1877107.88</v>
      </c>
      <c r="G87" s="297">
        <v>52121</v>
      </c>
      <c r="H87" s="297">
        <v>63786.76</v>
      </c>
      <c r="I87">
        <v>1254965.1299999999</v>
      </c>
      <c r="J87">
        <v>453488.49</v>
      </c>
      <c r="K87" s="297">
        <v>8700</v>
      </c>
      <c r="M87" s="297">
        <v>146200</v>
      </c>
      <c r="N87" s="297">
        <v>6554.11</v>
      </c>
      <c r="O87">
        <v>318307.34999999998</v>
      </c>
      <c r="Q87">
        <v>1312606.6100000001</v>
      </c>
      <c r="R87">
        <v>2477300.52</v>
      </c>
      <c r="S87" s="297">
        <v>1535342.63</v>
      </c>
      <c r="U87" s="297">
        <v>2220.2199999999998</v>
      </c>
      <c r="W87" s="297">
        <v>1947067</v>
      </c>
      <c r="X87" s="297">
        <v>97500</v>
      </c>
      <c r="Y87">
        <v>2573584</v>
      </c>
      <c r="Z87">
        <v>3000</v>
      </c>
      <c r="AB87">
        <v>806613.56</v>
      </c>
      <c r="AC87">
        <v>246263.46</v>
      </c>
      <c r="AG87">
        <v>92176.5</v>
      </c>
      <c r="AI87" s="242">
        <f t="shared" si="11"/>
        <v>1993015.64</v>
      </c>
      <c r="AJ87" s="249">
        <f t="shared" si="12"/>
        <v>161454.10999999999</v>
      </c>
      <c r="AK87" s="262">
        <f t="shared" si="13"/>
        <v>1831561.5299999998</v>
      </c>
      <c r="AL87" s="263">
        <f t="shared" si="14"/>
        <v>3582129.8499999996</v>
      </c>
      <c r="AM87" s="263">
        <f t="shared" si="15"/>
        <v>3721637.52</v>
      </c>
      <c r="AN87" s="244">
        <f t="shared" si="10"/>
        <v>-139507.67000000039</v>
      </c>
    </row>
    <row r="88" spans="1:40" ht="14.4" thickBot="1" x14ac:dyDescent="0.3">
      <c r="A88" s="232" t="s">
        <v>301</v>
      </c>
      <c r="B88" s="232" t="s">
        <v>32</v>
      </c>
      <c r="C88" s="269">
        <v>6471</v>
      </c>
      <c r="D88" s="270" t="s">
        <v>874</v>
      </c>
      <c r="E88" t="s">
        <v>2661</v>
      </c>
      <c r="F88" s="297">
        <v>1700232.54</v>
      </c>
      <c r="G88" s="297">
        <v>155529.28</v>
      </c>
      <c r="H88" s="297">
        <v>87731.38</v>
      </c>
      <c r="I88">
        <v>774228.14</v>
      </c>
      <c r="J88">
        <v>1064890.24</v>
      </c>
      <c r="K88" s="297">
        <v>4700</v>
      </c>
      <c r="N88" s="297">
        <v>7275</v>
      </c>
      <c r="O88">
        <v>227343.8</v>
      </c>
      <c r="P88">
        <v>736.99</v>
      </c>
      <c r="Q88">
        <v>1841571.34</v>
      </c>
      <c r="R88">
        <v>1537645.9</v>
      </c>
      <c r="S88" s="297">
        <v>2209127.9700000002</v>
      </c>
      <c r="T88" s="297">
        <v>356450</v>
      </c>
      <c r="U88" s="297">
        <v>2611.44</v>
      </c>
      <c r="W88" s="297">
        <v>1368924.9</v>
      </c>
      <c r="X88" s="297">
        <v>29500</v>
      </c>
      <c r="Y88">
        <v>1784902.9</v>
      </c>
      <c r="Z88">
        <v>13588</v>
      </c>
      <c r="AA88">
        <v>19560</v>
      </c>
      <c r="AB88">
        <v>1259870.69</v>
      </c>
      <c r="AC88">
        <v>231648.04</v>
      </c>
      <c r="AG88">
        <v>81649.16</v>
      </c>
      <c r="AI88" s="242">
        <f t="shared" si="11"/>
        <v>1943493.2000000002</v>
      </c>
      <c r="AJ88" s="249">
        <f t="shared" si="12"/>
        <v>11975</v>
      </c>
      <c r="AK88" s="262">
        <f t="shared" si="13"/>
        <v>1931518.2000000002</v>
      </c>
      <c r="AL88" s="263">
        <f t="shared" si="14"/>
        <v>3966614.31</v>
      </c>
      <c r="AM88" s="263">
        <f t="shared" si="15"/>
        <v>3391218.79</v>
      </c>
      <c r="AN88" s="244">
        <f t="shared" si="10"/>
        <v>575395.52</v>
      </c>
    </row>
    <row r="89" spans="1:40" ht="14.4" thickBot="1" x14ac:dyDescent="0.3">
      <c r="A89" s="232" t="s">
        <v>301</v>
      </c>
      <c r="B89" s="232" t="s">
        <v>32</v>
      </c>
      <c r="C89" s="269">
        <v>4146</v>
      </c>
      <c r="D89" s="270" t="s">
        <v>875</v>
      </c>
      <c r="E89" t="s">
        <v>2662</v>
      </c>
      <c r="F89" s="297">
        <v>1549824.7</v>
      </c>
      <c r="G89" s="297">
        <v>64951</v>
      </c>
      <c r="H89" s="297">
        <v>92440.639999999999</v>
      </c>
      <c r="I89">
        <v>762785.27</v>
      </c>
      <c r="J89">
        <v>1063233</v>
      </c>
      <c r="K89" s="297">
        <v>6000</v>
      </c>
      <c r="N89" s="297">
        <v>194421.73</v>
      </c>
      <c r="O89">
        <v>111983</v>
      </c>
      <c r="Q89">
        <v>904301.5</v>
      </c>
      <c r="R89">
        <v>1677376.63</v>
      </c>
      <c r="S89" s="297">
        <v>1962133.8</v>
      </c>
      <c r="U89" s="297">
        <v>1722.73</v>
      </c>
      <c r="W89" s="297">
        <v>1042864.7</v>
      </c>
      <c r="X89" s="297">
        <v>24690.75</v>
      </c>
      <c r="Y89">
        <v>1439930.45</v>
      </c>
      <c r="AA89">
        <v>8106</v>
      </c>
      <c r="AB89">
        <v>469666.31</v>
      </c>
      <c r="AC89">
        <v>159202.47</v>
      </c>
      <c r="AG89">
        <v>29855</v>
      </c>
      <c r="AI89" s="242">
        <f t="shared" si="11"/>
        <v>1707216.3399999999</v>
      </c>
      <c r="AJ89" s="249">
        <f t="shared" si="12"/>
        <v>200421.73</v>
      </c>
      <c r="AK89" s="262">
        <f t="shared" si="13"/>
        <v>1506794.6099999999</v>
      </c>
      <c r="AL89" s="263">
        <f t="shared" si="14"/>
        <v>3031411.98</v>
      </c>
      <c r="AM89" s="263">
        <f t="shared" si="15"/>
        <v>2106760.23</v>
      </c>
      <c r="AN89" s="244">
        <f t="shared" si="10"/>
        <v>924651.75</v>
      </c>
    </row>
    <row r="90" spans="1:40" ht="14.4" thickBot="1" x14ac:dyDescent="0.3">
      <c r="A90" s="232" t="s">
        <v>301</v>
      </c>
      <c r="B90" s="232" t="s">
        <v>32</v>
      </c>
      <c r="C90" s="269">
        <v>8209</v>
      </c>
      <c r="D90" s="270" t="s">
        <v>876</v>
      </c>
      <c r="E90" t="s">
        <v>2663</v>
      </c>
      <c r="F90" s="297">
        <v>2312808.92</v>
      </c>
      <c r="G90" s="297">
        <v>253775.35</v>
      </c>
      <c r="H90" s="297">
        <v>171126.14</v>
      </c>
      <c r="I90">
        <v>565850.82999999996</v>
      </c>
      <c r="J90">
        <v>515961.48</v>
      </c>
      <c r="K90" s="297">
        <v>1000</v>
      </c>
      <c r="N90" s="297">
        <v>277226</v>
      </c>
      <c r="Q90">
        <v>1836898.9</v>
      </c>
      <c r="R90">
        <v>1937621.24</v>
      </c>
      <c r="S90" s="297">
        <v>2298397.67</v>
      </c>
      <c r="T90" s="297">
        <v>196812</v>
      </c>
      <c r="U90" s="297">
        <v>2959.83</v>
      </c>
      <c r="W90" s="297">
        <v>1637527</v>
      </c>
      <c r="X90" s="297">
        <v>36134</v>
      </c>
      <c r="Y90">
        <v>2310946</v>
      </c>
      <c r="Z90">
        <v>6716</v>
      </c>
      <c r="AB90">
        <v>1216959.73</v>
      </c>
      <c r="AC90">
        <v>151082.94</v>
      </c>
      <c r="AG90">
        <v>223849.25</v>
      </c>
      <c r="AI90" s="242">
        <f t="shared" si="11"/>
        <v>2737710.41</v>
      </c>
      <c r="AJ90" s="249">
        <f t="shared" si="12"/>
        <v>278226</v>
      </c>
      <c r="AK90" s="262">
        <f t="shared" si="13"/>
        <v>2459484.41</v>
      </c>
      <c r="AL90" s="263">
        <f t="shared" si="14"/>
        <v>4171830.5</v>
      </c>
      <c r="AM90" s="263">
        <f t="shared" si="15"/>
        <v>3909553.92</v>
      </c>
      <c r="AN90" s="244">
        <f t="shared" si="10"/>
        <v>262276.58000000007</v>
      </c>
    </row>
    <row r="91" spans="1:40" ht="14.4" thickBot="1" x14ac:dyDescent="0.3">
      <c r="A91" s="232" t="s">
        <v>301</v>
      </c>
      <c r="B91" s="232" t="s">
        <v>32</v>
      </c>
      <c r="C91" s="269">
        <v>4164</v>
      </c>
      <c r="D91" s="270" t="s">
        <v>877</v>
      </c>
      <c r="E91" t="s">
        <v>2664</v>
      </c>
      <c r="F91" s="297">
        <v>953059.22</v>
      </c>
      <c r="G91" s="297">
        <v>32035.5</v>
      </c>
      <c r="H91" s="297">
        <v>72932.12</v>
      </c>
      <c r="I91">
        <v>525811.75</v>
      </c>
      <c r="J91">
        <v>261805.98</v>
      </c>
      <c r="K91" s="297">
        <v>2000</v>
      </c>
      <c r="N91" s="297">
        <v>167949.24</v>
      </c>
      <c r="O91">
        <v>7365</v>
      </c>
      <c r="P91">
        <v>-267452.31</v>
      </c>
      <c r="Q91">
        <v>-2110575.13</v>
      </c>
      <c r="R91">
        <v>4355323.6100000003</v>
      </c>
      <c r="S91" s="297">
        <v>961247.94</v>
      </c>
      <c r="U91" s="297">
        <v>1572.37</v>
      </c>
      <c r="W91" s="297">
        <v>1440910.9</v>
      </c>
      <c r="X91" s="297">
        <v>3000</v>
      </c>
      <c r="Y91">
        <v>1632589.9</v>
      </c>
      <c r="AB91">
        <v>608348.96</v>
      </c>
      <c r="AC91">
        <v>100109.19</v>
      </c>
      <c r="AG91">
        <v>76978.25</v>
      </c>
      <c r="AI91" s="242">
        <f t="shared" si="11"/>
        <v>1058026.8399999999</v>
      </c>
      <c r="AJ91" s="249">
        <f t="shared" si="12"/>
        <v>169949.24</v>
      </c>
      <c r="AK91" s="262">
        <f t="shared" si="13"/>
        <v>888077.59999999986</v>
      </c>
      <c r="AL91" s="263">
        <f t="shared" si="14"/>
        <v>2406731.21</v>
      </c>
      <c r="AM91" s="263">
        <f t="shared" si="15"/>
        <v>2418026.2999999998</v>
      </c>
      <c r="AN91" s="244">
        <f t="shared" si="10"/>
        <v>-11295.089999999851</v>
      </c>
    </row>
    <row r="92" spans="1:40" ht="14.4" thickBot="1" x14ac:dyDescent="0.3">
      <c r="A92" s="232" t="s">
        <v>301</v>
      </c>
      <c r="B92" s="232" t="s">
        <v>32</v>
      </c>
      <c r="C92" s="269">
        <v>5920</v>
      </c>
      <c r="D92" s="270" t="s">
        <v>878</v>
      </c>
      <c r="E92" t="s">
        <v>2665</v>
      </c>
      <c r="F92" s="297">
        <v>1854294.04</v>
      </c>
      <c r="G92" s="297">
        <v>35232.300000000003</v>
      </c>
      <c r="H92" s="297">
        <v>69809.91</v>
      </c>
      <c r="I92">
        <v>667028.64</v>
      </c>
      <c r="J92">
        <v>847334.01</v>
      </c>
      <c r="K92" s="297">
        <v>2000</v>
      </c>
      <c r="N92" s="297">
        <v>270182.99</v>
      </c>
      <c r="Q92">
        <v>805409.04</v>
      </c>
      <c r="R92">
        <v>2312272.9300000002</v>
      </c>
      <c r="S92" s="297">
        <v>1584557.42</v>
      </c>
      <c r="T92" s="297">
        <v>22500</v>
      </c>
      <c r="U92" s="297">
        <v>2199.65</v>
      </c>
      <c r="W92" s="297">
        <v>2788083</v>
      </c>
      <c r="X92" s="297">
        <v>41521.75</v>
      </c>
      <c r="Y92">
        <v>3088551.75</v>
      </c>
      <c r="Z92">
        <v>16996</v>
      </c>
      <c r="AB92">
        <v>492892.04</v>
      </c>
      <c r="AC92">
        <v>241609.37</v>
      </c>
      <c r="AG92">
        <v>113360.5</v>
      </c>
      <c r="AI92" s="242">
        <f t="shared" si="11"/>
        <v>1959336.25</v>
      </c>
      <c r="AJ92" s="249">
        <f t="shared" si="12"/>
        <v>272182.99</v>
      </c>
      <c r="AK92" s="262">
        <f t="shared" si="13"/>
        <v>1687153.26</v>
      </c>
      <c r="AL92" s="263">
        <f t="shared" si="14"/>
        <v>4438861.82</v>
      </c>
      <c r="AM92" s="263">
        <f t="shared" si="15"/>
        <v>3953409.66</v>
      </c>
      <c r="AN92" s="244">
        <f t="shared" si="10"/>
        <v>485452.16000000015</v>
      </c>
    </row>
    <row r="93" spans="1:40" ht="14.4" thickBot="1" x14ac:dyDescent="0.3">
      <c r="A93" s="232" t="s">
        <v>301</v>
      </c>
      <c r="B93" s="232" t="s">
        <v>32</v>
      </c>
      <c r="C93" s="269">
        <v>4614</v>
      </c>
      <c r="D93" s="270" t="s">
        <v>879</v>
      </c>
      <c r="E93" t="s">
        <v>2666</v>
      </c>
      <c r="F93" s="297">
        <v>674982.7</v>
      </c>
      <c r="G93" s="297">
        <v>58261.5</v>
      </c>
      <c r="H93" s="297">
        <v>56660.51</v>
      </c>
      <c r="I93">
        <v>758349.51</v>
      </c>
      <c r="J93">
        <v>1056571.92</v>
      </c>
      <c r="K93" s="297">
        <v>5000</v>
      </c>
      <c r="N93" s="297">
        <v>293161.73</v>
      </c>
      <c r="Q93">
        <v>539905.56000000006</v>
      </c>
      <c r="R93">
        <v>1586779.38</v>
      </c>
      <c r="S93" s="297">
        <v>1899198.88</v>
      </c>
      <c r="U93" s="297">
        <v>924.09</v>
      </c>
      <c r="W93" s="297">
        <v>1854604.5</v>
      </c>
      <c r="X93" s="297">
        <v>65093.3</v>
      </c>
      <c r="Y93">
        <v>2292186.7999999998</v>
      </c>
      <c r="Z93">
        <v>6000</v>
      </c>
      <c r="AB93">
        <v>625567.5</v>
      </c>
      <c r="AC93">
        <v>198799.11</v>
      </c>
      <c r="AG93">
        <v>100475.25</v>
      </c>
      <c r="AI93" s="242">
        <f t="shared" si="11"/>
        <v>789904.71</v>
      </c>
      <c r="AJ93" s="249">
        <f t="shared" si="12"/>
        <v>298161.73</v>
      </c>
      <c r="AK93" s="262">
        <f t="shared" si="13"/>
        <v>491742.98</v>
      </c>
      <c r="AL93" s="263">
        <f t="shared" si="14"/>
        <v>3819820.7699999996</v>
      </c>
      <c r="AM93" s="263">
        <f t="shared" si="15"/>
        <v>3223028.6599999997</v>
      </c>
      <c r="AN93" s="244">
        <f t="shared" si="10"/>
        <v>596792.10999999987</v>
      </c>
    </row>
    <row r="94" spans="1:40" ht="14.4" thickBot="1" x14ac:dyDescent="0.3">
      <c r="A94" s="232" t="s">
        <v>301</v>
      </c>
      <c r="B94" s="232" t="s">
        <v>32</v>
      </c>
      <c r="C94" s="269">
        <v>6523</v>
      </c>
      <c r="D94" s="270" t="s">
        <v>880</v>
      </c>
      <c r="E94" t="s">
        <v>2667</v>
      </c>
      <c r="F94" s="297">
        <v>894500.57</v>
      </c>
      <c r="G94" s="297">
        <v>37451.800000000003</v>
      </c>
      <c r="H94" s="297">
        <v>40875.61</v>
      </c>
      <c r="I94">
        <v>1190166.77</v>
      </c>
      <c r="J94">
        <v>149066.37</v>
      </c>
      <c r="K94" s="297">
        <v>1700</v>
      </c>
      <c r="M94" s="297">
        <v>79524</v>
      </c>
      <c r="N94" s="297">
        <v>27.85</v>
      </c>
      <c r="O94">
        <v>41718</v>
      </c>
      <c r="Q94">
        <v>-1593114.53</v>
      </c>
      <c r="R94">
        <v>4249528.84</v>
      </c>
      <c r="S94" s="297">
        <v>1543305.03</v>
      </c>
      <c r="U94" s="297">
        <v>1264.4100000000001</v>
      </c>
      <c r="W94" s="297">
        <v>1717797.8</v>
      </c>
      <c r="X94" s="297">
        <v>20054</v>
      </c>
      <c r="Y94">
        <v>1915482.8</v>
      </c>
      <c r="AB94">
        <v>979754.25</v>
      </c>
      <c r="AC94">
        <v>331531.71999999997</v>
      </c>
      <c r="AG94">
        <v>71784.5</v>
      </c>
      <c r="AI94" s="242">
        <f t="shared" si="11"/>
        <v>972827.98</v>
      </c>
      <c r="AJ94" s="249">
        <f t="shared" si="12"/>
        <v>81251.850000000006</v>
      </c>
      <c r="AK94" s="262">
        <f t="shared" si="13"/>
        <v>891576.13</v>
      </c>
      <c r="AL94" s="263">
        <f t="shared" si="14"/>
        <v>3282421.24</v>
      </c>
      <c r="AM94" s="263">
        <f t="shared" si="15"/>
        <v>3298553.2699999996</v>
      </c>
      <c r="AN94" s="244">
        <f t="shared" si="10"/>
        <v>-16132.029999999329</v>
      </c>
    </row>
    <row r="95" spans="1:40" ht="14.4" thickBot="1" x14ac:dyDescent="0.3">
      <c r="A95" s="232" t="s">
        <v>301</v>
      </c>
      <c r="B95" s="232" t="s">
        <v>32</v>
      </c>
      <c r="C95" s="269">
        <v>4131</v>
      </c>
      <c r="D95" s="270" t="s">
        <v>881</v>
      </c>
      <c r="E95" t="s">
        <v>2668</v>
      </c>
      <c r="F95" s="297">
        <v>1158362.6499999999</v>
      </c>
      <c r="G95" s="297">
        <v>54547</v>
      </c>
      <c r="H95" s="297">
        <v>84673.32</v>
      </c>
      <c r="I95">
        <v>683790.23</v>
      </c>
      <c r="J95">
        <v>297516.63</v>
      </c>
      <c r="K95" s="297">
        <v>11094</v>
      </c>
      <c r="N95" s="297">
        <v>854.14</v>
      </c>
      <c r="O95">
        <v>190503</v>
      </c>
      <c r="Q95">
        <v>417650.37</v>
      </c>
      <c r="R95">
        <v>1939533.85</v>
      </c>
      <c r="S95" s="297">
        <v>1637181.43</v>
      </c>
      <c r="T95" s="297">
        <v>114500</v>
      </c>
      <c r="U95" s="297">
        <v>1699.55</v>
      </c>
      <c r="W95" s="297">
        <v>1190305.5</v>
      </c>
      <c r="X95" s="297">
        <v>24500</v>
      </c>
      <c r="Y95">
        <v>1629791.5</v>
      </c>
      <c r="Z95">
        <v>6000</v>
      </c>
      <c r="AB95">
        <v>691976.4</v>
      </c>
      <c r="AC95">
        <v>199065.28</v>
      </c>
      <c r="AD95">
        <v>77440</v>
      </c>
      <c r="AG95">
        <v>399083.95</v>
      </c>
      <c r="AI95" s="242">
        <f t="shared" si="11"/>
        <v>1297582.97</v>
      </c>
      <c r="AJ95" s="249">
        <f t="shared" si="12"/>
        <v>11948.14</v>
      </c>
      <c r="AK95" s="262">
        <f t="shared" si="13"/>
        <v>1285634.83</v>
      </c>
      <c r="AL95" s="263">
        <f t="shared" si="14"/>
        <v>2968186.48</v>
      </c>
      <c r="AM95" s="263">
        <f t="shared" si="15"/>
        <v>3003357.13</v>
      </c>
      <c r="AN95" s="244">
        <f t="shared" si="10"/>
        <v>-35170.649999999907</v>
      </c>
    </row>
    <row r="96" spans="1:40" ht="14.4" thickBot="1" x14ac:dyDescent="0.3">
      <c r="A96" s="232" t="s">
        <v>301</v>
      </c>
      <c r="B96" s="232" t="s">
        <v>32</v>
      </c>
      <c r="C96" s="269">
        <v>5378</v>
      </c>
      <c r="D96" s="270" t="s">
        <v>882</v>
      </c>
      <c r="E96" t="s">
        <v>2669</v>
      </c>
      <c r="F96" s="297">
        <v>844521.83</v>
      </c>
      <c r="G96" s="297">
        <v>28860.799999999999</v>
      </c>
      <c r="H96" s="297">
        <v>175061.5</v>
      </c>
      <c r="I96">
        <v>975798.01</v>
      </c>
      <c r="J96">
        <v>558567.67000000004</v>
      </c>
      <c r="K96" s="297">
        <v>4770</v>
      </c>
      <c r="N96" s="297">
        <v>251.13</v>
      </c>
      <c r="Q96">
        <v>124329.34</v>
      </c>
      <c r="R96">
        <v>2506558.63</v>
      </c>
      <c r="S96" s="297">
        <v>1267722.26</v>
      </c>
      <c r="U96" s="297">
        <v>1324.19</v>
      </c>
      <c r="W96" s="297">
        <v>1674213.5</v>
      </c>
      <c r="X96" s="297">
        <v>29550</v>
      </c>
      <c r="Y96">
        <v>2026009.5</v>
      </c>
      <c r="AB96">
        <v>587987.26</v>
      </c>
      <c r="AC96">
        <v>87047.73</v>
      </c>
      <c r="AG96">
        <v>27619.75</v>
      </c>
      <c r="AI96" s="242">
        <f t="shared" si="11"/>
        <v>1048444.13</v>
      </c>
      <c r="AJ96" s="249">
        <f t="shared" si="12"/>
        <v>5021.13</v>
      </c>
      <c r="AK96" s="262">
        <f t="shared" si="13"/>
        <v>1043423</v>
      </c>
      <c r="AL96" s="263">
        <f t="shared" si="14"/>
        <v>2972809.95</v>
      </c>
      <c r="AM96" s="263">
        <f t="shared" si="15"/>
        <v>2728664.2399999998</v>
      </c>
      <c r="AN96" s="244">
        <f t="shared" si="10"/>
        <v>244145.71000000043</v>
      </c>
    </row>
    <row r="97" spans="1:40" ht="14.4" thickBot="1" x14ac:dyDescent="0.3">
      <c r="A97" s="232" t="s">
        <v>301</v>
      </c>
      <c r="B97" s="232" t="s">
        <v>32</v>
      </c>
      <c r="C97" s="269">
        <v>4212</v>
      </c>
      <c r="D97" s="270" t="s">
        <v>883</v>
      </c>
      <c r="E97" t="s">
        <v>2670</v>
      </c>
      <c r="F97" s="297">
        <v>696190.89</v>
      </c>
      <c r="G97" s="297">
        <v>179129.60000000001</v>
      </c>
      <c r="H97" s="297">
        <v>70472.52</v>
      </c>
      <c r="I97">
        <v>2370415.7799999998</v>
      </c>
      <c r="J97">
        <v>772335</v>
      </c>
      <c r="K97" s="297">
        <v>25455.55</v>
      </c>
      <c r="N97" s="297">
        <v>1030.79</v>
      </c>
      <c r="O97">
        <v>0</v>
      </c>
      <c r="Q97">
        <v>3046805.77</v>
      </c>
      <c r="R97">
        <v>1606333.65</v>
      </c>
      <c r="S97" s="297">
        <v>1485562.58</v>
      </c>
      <c r="T97" s="297">
        <v>151520</v>
      </c>
      <c r="U97" s="297">
        <v>1299.78</v>
      </c>
      <c r="W97" s="297">
        <v>1818979.7</v>
      </c>
      <c r="X97" s="297">
        <v>32881.25</v>
      </c>
      <c r="Y97">
        <v>2382981.9500000002</v>
      </c>
      <c r="Z97">
        <v>13096</v>
      </c>
      <c r="AB97">
        <v>785525.16</v>
      </c>
      <c r="AC97">
        <v>319571.11</v>
      </c>
      <c r="AG97">
        <v>113652</v>
      </c>
      <c r="AI97" s="242">
        <f t="shared" si="11"/>
        <v>945793.01</v>
      </c>
      <c r="AJ97" s="249">
        <f t="shared" si="12"/>
        <v>26486.34</v>
      </c>
      <c r="AK97" s="262">
        <f t="shared" si="13"/>
        <v>919306.67</v>
      </c>
      <c r="AL97" s="263">
        <f t="shared" si="14"/>
        <v>3490243.31</v>
      </c>
      <c r="AM97" s="263">
        <f t="shared" si="15"/>
        <v>3614826.22</v>
      </c>
      <c r="AN97" s="244">
        <f t="shared" si="10"/>
        <v>-124582.91000000015</v>
      </c>
    </row>
    <row r="98" spans="1:40" ht="14.4" thickBot="1" x14ac:dyDescent="0.3">
      <c r="A98" s="232" t="s">
        <v>301</v>
      </c>
      <c r="B98" s="232" t="s">
        <v>32</v>
      </c>
      <c r="C98" s="269">
        <v>3326</v>
      </c>
      <c r="D98" s="270" t="s">
        <v>884</v>
      </c>
      <c r="E98" t="s">
        <v>2780</v>
      </c>
      <c r="F98" s="297">
        <v>899508.19</v>
      </c>
      <c r="G98" s="297">
        <v>30051.5</v>
      </c>
      <c r="H98" s="297">
        <v>11512.31</v>
      </c>
      <c r="I98">
        <v>777680.48</v>
      </c>
      <c r="J98">
        <v>826086.53</v>
      </c>
      <c r="K98" s="297">
        <v>6800</v>
      </c>
      <c r="N98" s="297">
        <v>217031.26</v>
      </c>
      <c r="O98">
        <v>87854</v>
      </c>
      <c r="P98">
        <v>-266840.08</v>
      </c>
      <c r="Q98">
        <v>98071.93</v>
      </c>
      <c r="R98">
        <v>2538238.23</v>
      </c>
      <c r="S98" s="297">
        <v>1360777.69</v>
      </c>
      <c r="U98" s="297">
        <v>1495.07</v>
      </c>
      <c r="W98" s="297">
        <v>808230.5</v>
      </c>
      <c r="X98" s="297">
        <v>7500</v>
      </c>
      <c r="Y98">
        <v>1170140.5</v>
      </c>
      <c r="Z98">
        <v>27400</v>
      </c>
      <c r="AA98">
        <v>8418</v>
      </c>
      <c r="AB98">
        <v>661078.09</v>
      </c>
      <c r="AC98">
        <v>166610.99</v>
      </c>
      <c r="AG98">
        <v>46284.5</v>
      </c>
      <c r="AI98" s="242">
        <f t="shared" si="11"/>
        <v>941072</v>
      </c>
      <c r="AJ98" s="249">
        <f t="shared" si="12"/>
        <v>223831.26</v>
      </c>
      <c r="AK98" s="262">
        <f t="shared" si="13"/>
        <v>717240.74</v>
      </c>
      <c r="AL98" s="263">
        <f t="shared" si="14"/>
        <v>2178003.2599999998</v>
      </c>
      <c r="AM98" s="263">
        <f t="shared" si="15"/>
        <v>2079932.0799999998</v>
      </c>
      <c r="AN98" s="244">
        <f t="shared" si="10"/>
        <v>98071.179999999935</v>
      </c>
    </row>
    <row r="99" spans="1:40" ht="14.4" thickBot="1" x14ac:dyDescent="0.3">
      <c r="A99" s="232" t="s">
        <v>304</v>
      </c>
      <c r="B99" s="232" t="s">
        <v>33</v>
      </c>
      <c r="C99" s="269">
        <v>2523</v>
      </c>
      <c r="D99" s="270" t="s">
        <v>885</v>
      </c>
      <c r="E99" t="s">
        <v>2671</v>
      </c>
      <c r="F99" s="297">
        <v>299410.55</v>
      </c>
      <c r="G99" s="297">
        <v>6890</v>
      </c>
      <c r="H99" s="297">
        <v>149367.22</v>
      </c>
      <c r="I99">
        <v>1060124.71</v>
      </c>
      <c r="J99">
        <v>187714.16</v>
      </c>
      <c r="K99" s="297">
        <v>0</v>
      </c>
      <c r="N99" s="297">
        <v>11715</v>
      </c>
      <c r="Q99">
        <v>-10490.72</v>
      </c>
      <c r="R99">
        <v>1774553.91</v>
      </c>
      <c r="S99" s="297">
        <v>943757.3</v>
      </c>
      <c r="U99" s="297">
        <v>572.70000000000005</v>
      </c>
      <c r="W99" s="297">
        <v>1008533</v>
      </c>
      <c r="X99" s="297">
        <v>84880</v>
      </c>
      <c r="Y99">
        <v>1243119</v>
      </c>
      <c r="AB99">
        <v>393394.43</v>
      </c>
      <c r="AC99">
        <v>153209.12</v>
      </c>
      <c r="AG99">
        <v>24392</v>
      </c>
      <c r="AI99" s="242">
        <f t="shared" si="11"/>
        <v>455667.77</v>
      </c>
      <c r="AJ99" s="249">
        <f t="shared" si="12"/>
        <v>11715</v>
      </c>
      <c r="AK99" s="262">
        <f t="shared" si="13"/>
        <v>443952.77</v>
      </c>
      <c r="AL99" s="263">
        <f t="shared" si="14"/>
        <v>2037743</v>
      </c>
      <c r="AM99" s="263">
        <f t="shared" si="15"/>
        <v>1814114.5499999998</v>
      </c>
      <c r="AN99" s="244">
        <f t="shared" si="10"/>
        <v>223628.45000000019</v>
      </c>
    </row>
    <row r="100" spans="1:40" ht="14.4" thickBot="1" x14ac:dyDescent="0.3">
      <c r="A100" s="232" t="s">
        <v>304</v>
      </c>
      <c r="B100" s="232" t="s">
        <v>33</v>
      </c>
      <c r="C100" s="269">
        <v>5391</v>
      </c>
      <c r="D100" s="270" t="s">
        <v>886</v>
      </c>
      <c r="E100" t="s">
        <v>2672</v>
      </c>
      <c r="F100" s="297">
        <v>589535.41</v>
      </c>
      <c r="G100" s="297">
        <v>128226.4</v>
      </c>
      <c r="H100" s="297">
        <v>35463.82</v>
      </c>
      <c r="I100">
        <v>129158.87</v>
      </c>
      <c r="J100">
        <v>421202.36</v>
      </c>
      <c r="K100" s="297">
        <v>0</v>
      </c>
      <c r="N100" s="297">
        <v>4915</v>
      </c>
      <c r="Q100">
        <v>-90778.28</v>
      </c>
      <c r="R100">
        <v>1563007.5</v>
      </c>
      <c r="S100" s="297">
        <v>1226216.5900000001</v>
      </c>
      <c r="T100" s="297">
        <v>307120</v>
      </c>
      <c r="U100" s="297">
        <v>848.29</v>
      </c>
      <c r="W100" s="297">
        <v>1438949</v>
      </c>
      <c r="X100" s="297">
        <v>323796</v>
      </c>
      <c r="Y100">
        <v>1775807</v>
      </c>
      <c r="AB100">
        <v>820141.21</v>
      </c>
      <c r="AC100">
        <v>185332.43</v>
      </c>
      <c r="AD100">
        <v>113900</v>
      </c>
      <c r="AE100">
        <v>106906.6</v>
      </c>
      <c r="AI100" s="242">
        <f t="shared" si="11"/>
        <v>753225.63</v>
      </c>
      <c r="AJ100" s="249">
        <f t="shared" si="12"/>
        <v>4915</v>
      </c>
      <c r="AK100" s="262">
        <f t="shared" si="13"/>
        <v>748310.63</v>
      </c>
      <c r="AL100" s="263">
        <f t="shared" si="14"/>
        <v>3296929.88</v>
      </c>
      <c r="AM100" s="263">
        <f t="shared" si="15"/>
        <v>3002087.24</v>
      </c>
      <c r="AN100" s="244">
        <f t="shared" si="10"/>
        <v>294842.63999999966</v>
      </c>
    </row>
    <row r="101" spans="1:40" ht="14.4" thickBot="1" x14ac:dyDescent="0.3">
      <c r="A101" s="232" t="s">
        <v>304</v>
      </c>
      <c r="B101" s="232" t="s">
        <v>33</v>
      </c>
      <c r="C101" s="269">
        <v>2709</v>
      </c>
      <c r="D101" s="270" t="s">
        <v>887</v>
      </c>
      <c r="E101" t="s">
        <v>2673</v>
      </c>
      <c r="F101" s="297">
        <v>432582.21</v>
      </c>
      <c r="G101" s="297">
        <v>24977</v>
      </c>
      <c r="H101" s="297">
        <v>40115.599999999999</v>
      </c>
      <c r="I101">
        <v>608872.48</v>
      </c>
      <c r="J101">
        <v>470242.39</v>
      </c>
      <c r="K101" s="297">
        <v>2500</v>
      </c>
      <c r="N101" s="297">
        <v>10788.5</v>
      </c>
      <c r="P101">
        <v>-7.0000000000000007E-2</v>
      </c>
      <c r="Q101">
        <v>-608653.17000000004</v>
      </c>
      <c r="R101">
        <v>2046781.46</v>
      </c>
      <c r="S101" s="297">
        <v>979762.87</v>
      </c>
      <c r="T101" s="297">
        <v>241860</v>
      </c>
      <c r="W101" s="297">
        <v>1074727.5</v>
      </c>
      <c r="X101" s="297">
        <v>64599.34</v>
      </c>
      <c r="Y101">
        <v>1385469.5</v>
      </c>
      <c r="AB101">
        <v>370919.55</v>
      </c>
      <c r="AC101">
        <v>163099.20000000001</v>
      </c>
      <c r="AD101">
        <v>28200</v>
      </c>
      <c r="AG101">
        <v>70409</v>
      </c>
      <c r="AI101" s="242">
        <f t="shared" si="11"/>
        <v>497674.81</v>
      </c>
      <c r="AJ101" s="249">
        <f t="shared" si="12"/>
        <v>13288.5</v>
      </c>
      <c r="AK101" s="262">
        <f t="shared" si="13"/>
        <v>484386.31</v>
      </c>
      <c r="AL101" s="263">
        <f t="shared" si="14"/>
        <v>2360949.71</v>
      </c>
      <c r="AM101" s="263">
        <f t="shared" si="15"/>
        <v>2018097.25</v>
      </c>
      <c r="AN101" s="244">
        <f t="shared" si="10"/>
        <v>342852.45999999996</v>
      </c>
    </row>
    <row r="102" spans="1:40" ht="14.4" thickBot="1" x14ac:dyDescent="0.3">
      <c r="A102" s="232" t="s">
        <v>304</v>
      </c>
      <c r="B102" s="232" t="s">
        <v>33</v>
      </c>
      <c r="C102" s="269">
        <v>3276</v>
      </c>
      <c r="D102" s="270" t="s">
        <v>888</v>
      </c>
      <c r="E102" t="s">
        <v>2674</v>
      </c>
      <c r="F102" s="297">
        <v>206991.27</v>
      </c>
      <c r="G102" s="297">
        <v>22972</v>
      </c>
      <c r="H102" s="297">
        <v>64381.440000000002</v>
      </c>
      <c r="I102">
        <v>547839.27</v>
      </c>
      <c r="J102">
        <v>423298.66</v>
      </c>
      <c r="K102" s="297">
        <v>0</v>
      </c>
      <c r="N102" s="297">
        <v>0</v>
      </c>
      <c r="Q102">
        <v>-1670740.94</v>
      </c>
      <c r="R102">
        <v>3243756.17</v>
      </c>
      <c r="S102" s="297">
        <v>683459.88</v>
      </c>
      <c r="T102" s="297">
        <v>102052</v>
      </c>
      <c r="U102" s="297">
        <v>416.28</v>
      </c>
      <c r="W102" s="297">
        <v>1132876.5</v>
      </c>
      <c r="X102" s="297">
        <v>15200</v>
      </c>
      <c r="Y102">
        <v>1418082.5</v>
      </c>
      <c r="AB102">
        <v>313281.49</v>
      </c>
      <c r="AC102">
        <v>234406.26</v>
      </c>
      <c r="AG102">
        <v>23667</v>
      </c>
      <c r="AI102" s="242">
        <f t="shared" si="11"/>
        <v>294344.70999999996</v>
      </c>
      <c r="AJ102" s="249">
        <f t="shared" si="12"/>
        <v>0</v>
      </c>
      <c r="AK102" s="262">
        <f t="shared" si="13"/>
        <v>294344.70999999996</v>
      </c>
      <c r="AL102" s="263">
        <f t="shared" si="14"/>
        <v>1934004.6600000001</v>
      </c>
      <c r="AM102" s="263">
        <f t="shared" si="15"/>
        <v>1989437.25</v>
      </c>
      <c r="AN102" s="244">
        <f t="shared" si="10"/>
        <v>-55432.589999999851</v>
      </c>
    </row>
    <row r="103" spans="1:40" ht="14.4" thickBot="1" x14ac:dyDescent="0.3">
      <c r="A103" s="232" t="s">
        <v>304</v>
      </c>
      <c r="B103" s="232" t="s">
        <v>33</v>
      </c>
      <c r="C103" s="269">
        <v>1694</v>
      </c>
      <c r="D103" s="270" t="s">
        <v>889</v>
      </c>
      <c r="E103" t="s">
        <v>2675</v>
      </c>
      <c r="F103" s="297">
        <v>424951.03999999998</v>
      </c>
      <c r="G103" s="297">
        <v>21487</v>
      </c>
      <c r="H103" s="297">
        <v>24530.05</v>
      </c>
      <c r="I103">
        <v>394278.12</v>
      </c>
      <c r="J103">
        <v>447535.19</v>
      </c>
      <c r="K103" s="297">
        <v>3000</v>
      </c>
      <c r="M103" s="297">
        <v>151950</v>
      </c>
      <c r="N103" s="297">
        <v>5679.5</v>
      </c>
      <c r="Q103">
        <v>1111445.1100000001</v>
      </c>
      <c r="S103" s="297">
        <v>682223.38</v>
      </c>
      <c r="T103" s="297">
        <v>210050</v>
      </c>
      <c r="U103" s="297">
        <v>407.16</v>
      </c>
      <c r="W103" s="297">
        <v>732196.5</v>
      </c>
      <c r="X103" s="297">
        <v>120700</v>
      </c>
      <c r="Y103">
        <v>912973.5</v>
      </c>
      <c r="AB103">
        <v>339525.24</v>
      </c>
      <c r="AC103">
        <v>188217.01</v>
      </c>
      <c r="AG103">
        <v>12554.5</v>
      </c>
      <c r="AI103" s="242">
        <f t="shared" si="11"/>
        <v>470968.08999999997</v>
      </c>
      <c r="AJ103" s="249">
        <f t="shared" si="12"/>
        <v>160629.5</v>
      </c>
      <c r="AK103" s="262">
        <f t="shared" si="13"/>
        <v>310338.58999999997</v>
      </c>
      <c r="AL103" s="263">
        <f t="shared" si="14"/>
        <v>1745577.04</v>
      </c>
      <c r="AM103" s="263">
        <f t="shared" si="15"/>
        <v>1453270.25</v>
      </c>
      <c r="AN103" s="244">
        <f t="shared" si="10"/>
        <v>292306.79000000004</v>
      </c>
    </row>
    <row r="104" spans="1:40" ht="14.4" thickBot="1" x14ac:dyDescent="0.3">
      <c r="A104" s="232" t="s">
        <v>304</v>
      </c>
      <c r="B104" s="232" t="s">
        <v>33</v>
      </c>
      <c r="C104" s="269">
        <v>2072</v>
      </c>
      <c r="D104" s="270" t="s">
        <v>890</v>
      </c>
      <c r="E104" t="s">
        <v>2781</v>
      </c>
      <c r="F104" s="297">
        <v>202833.43</v>
      </c>
      <c r="G104" s="297">
        <v>37575.5</v>
      </c>
      <c r="H104" s="297">
        <v>6546.27</v>
      </c>
      <c r="I104">
        <v>670980.56000000006</v>
      </c>
      <c r="J104">
        <v>315543.40000000002</v>
      </c>
      <c r="K104" s="297">
        <v>500</v>
      </c>
      <c r="M104" s="297">
        <v>77966</v>
      </c>
      <c r="N104" s="297">
        <v>6435</v>
      </c>
      <c r="Q104">
        <v>-488778.9</v>
      </c>
      <c r="R104">
        <v>1695120.4</v>
      </c>
      <c r="S104" s="297">
        <v>757095.93</v>
      </c>
      <c r="T104" s="297">
        <v>17920</v>
      </c>
      <c r="U104" s="297">
        <v>295.13</v>
      </c>
      <c r="W104" s="297">
        <v>1341557</v>
      </c>
      <c r="Y104">
        <v>1509912</v>
      </c>
      <c r="AB104">
        <v>204493.15</v>
      </c>
      <c r="AC104">
        <v>225163.25</v>
      </c>
      <c r="AG104">
        <v>15723</v>
      </c>
      <c r="AI104" s="242">
        <f t="shared" si="11"/>
        <v>246955.19999999998</v>
      </c>
      <c r="AJ104" s="249">
        <f t="shared" si="12"/>
        <v>84901</v>
      </c>
      <c r="AK104" s="262">
        <f t="shared" si="13"/>
        <v>162054.19999999998</v>
      </c>
      <c r="AL104" s="263">
        <f t="shared" si="14"/>
        <v>2116868.06</v>
      </c>
      <c r="AM104" s="263">
        <f t="shared" si="15"/>
        <v>1955291.4</v>
      </c>
      <c r="AN104" s="244">
        <f t="shared" si="10"/>
        <v>161576.66000000015</v>
      </c>
    </row>
    <row r="105" spans="1:40" ht="14.4" thickBot="1" x14ac:dyDescent="0.3">
      <c r="A105" s="232" t="s">
        <v>23</v>
      </c>
      <c r="B105" s="232" t="s">
        <v>24</v>
      </c>
      <c r="C105" s="269">
        <v>2599</v>
      </c>
      <c r="D105" s="270" t="s">
        <v>891</v>
      </c>
      <c r="E105" t="s">
        <v>2676</v>
      </c>
      <c r="F105" s="297">
        <v>589438.12</v>
      </c>
      <c r="G105" s="297">
        <v>22953.5</v>
      </c>
      <c r="H105" s="297">
        <v>77874.58</v>
      </c>
      <c r="I105">
        <v>497478.08</v>
      </c>
      <c r="J105">
        <v>245523.09</v>
      </c>
      <c r="K105" s="297">
        <v>2900</v>
      </c>
      <c r="L105" s="297">
        <v>-500</v>
      </c>
      <c r="M105" s="297">
        <v>156000</v>
      </c>
      <c r="N105" s="297">
        <v>2480.17</v>
      </c>
      <c r="Q105">
        <v>-192047.28</v>
      </c>
      <c r="R105">
        <v>1187793.3799999999</v>
      </c>
      <c r="S105" s="297">
        <v>1258697.0900000001</v>
      </c>
      <c r="U105" s="297">
        <v>393.78</v>
      </c>
      <c r="W105" s="297">
        <v>938850</v>
      </c>
      <c r="X105" s="297">
        <v>147508</v>
      </c>
      <c r="Y105">
        <v>1246322</v>
      </c>
      <c r="AB105">
        <v>373720.32000000001</v>
      </c>
      <c r="AC105">
        <v>106585.55</v>
      </c>
      <c r="AG105">
        <v>141723.5</v>
      </c>
      <c r="AI105" s="242">
        <f t="shared" si="11"/>
        <v>690266.2</v>
      </c>
      <c r="AJ105" s="249">
        <f t="shared" si="12"/>
        <v>160880.17000000001</v>
      </c>
      <c r="AK105" s="262">
        <f t="shared" si="13"/>
        <v>529386.02999999991</v>
      </c>
      <c r="AL105" s="263">
        <f t="shared" si="14"/>
        <v>2345448.87</v>
      </c>
      <c r="AM105" s="263">
        <f t="shared" si="15"/>
        <v>1868351.37</v>
      </c>
      <c r="AN105" s="244">
        <f t="shared" si="10"/>
        <v>477097.5</v>
      </c>
    </row>
    <row r="106" spans="1:40" ht="14.4" thickBot="1" x14ac:dyDescent="0.3">
      <c r="A106" s="232" t="s">
        <v>23</v>
      </c>
      <c r="B106" s="232" t="s">
        <v>24</v>
      </c>
      <c r="C106" s="269">
        <v>7351</v>
      </c>
      <c r="D106" s="270" t="s">
        <v>892</v>
      </c>
      <c r="E106" t="s">
        <v>2677</v>
      </c>
      <c r="F106" s="297">
        <v>992260.46</v>
      </c>
      <c r="G106" s="297">
        <v>20499.5</v>
      </c>
      <c r="H106" s="297">
        <v>220729.96</v>
      </c>
      <c r="I106">
        <v>-1481626.87</v>
      </c>
      <c r="J106">
        <v>750690.26</v>
      </c>
      <c r="K106" s="297">
        <v>52293</v>
      </c>
      <c r="M106" s="297">
        <v>-57300</v>
      </c>
      <c r="N106" s="297">
        <v>2909.84</v>
      </c>
      <c r="O106">
        <v>165000</v>
      </c>
      <c r="P106">
        <v>-4271385.13</v>
      </c>
      <c r="Q106">
        <v>60263</v>
      </c>
      <c r="R106">
        <v>4005245.62</v>
      </c>
      <c r="S106" s="297">
        <v>2543702.38</v>
      </c>
      <c r="T106" s="297">
        <v>57300</v>
      </c>
      <c r="U106" s="297">
        <v>706.51</v>
      </c>
      <c r="W106" s="297">
        <v>1478120</v>
      </c>
      <c r="X106" s="297">
        <v>454400</v>
      </c>
      <c r="Y106">
        <v>2012531</v>
      </c>
      <c r="AB106">
        <v>963869.68</v>
      </c>
      <c r="AC106">
        <v>281952.28999999998</v>
      </c>
      <c r="AG106">
        <v>403168.94</v>
      </c>
      <c r="AI106" s="242">
        <f t="shared" si="11"/>
        <v>1233489.9199999999</v>
      </c>
      <c r="AJ106" s="249">
        <f t="shared" si="12"/>
        <v>-2097.16</v>
      </c>
      <c r="AK106" s="262">
        <f t="shared" si="13"/>
        <v>1235587.0799999998</v>
      </c>
      <c r="AL106" s="263">
        <f t="shared" si="14"/>
        <v>4534228.8899999997</v>
      </c>
      <c r="AM106" s="263">
        <f t="shared" si="15"/>
        <v>3661521.91</v>
      </c>
      <c r="AN106" s="244">
        <f t="shared" si="10"/>
        <v>872706.97999999952</v>
      </c>
    </row>
    <row r="107" spans="1:40" ht="14.4" thickBot="1" x14ac:dyDescent="0.3">
      <c r="A107" s="232" t="s">
        <v>23</v>
      </c>
      <c r="B107" s="232" t="s">
        <v>24</v>
      </c>
      <c r="C107" s="269">
        <v>6204</v>
      </c>
      <c r="D107" s="270" t="s">
        <v>893</v>
      </c>
      <c r="E107" t="s">
        <v>2678</v>
      </c>
      <c r="F107" s="297">
        <v>570872.11</v>
      </c>
      <c r="G107" s="297">
        <v>32205.25</v>
      </c>
      <c r="H107" s="297">
        <v>48245.19</v>
      </c>
      <c r="I107">
        <v>947653.13</v>
      </c>
      <c r="J107">
        <v>750034.82</v>
      </c>
      <c r="K107" s="297">
        <v>8213</v>
      </c>
      <c r="M107" s="297">
        <v>200000</v>
      </c>
      <c r="N107" s="297">
        <v>3806.01</v>
      </c>
      <c r="Q107">
        <v>-228666.95</v>
      </c>
      <c r="R107">
        <v>2324775.44</v>
      </c>
      <c r="S107" s="297">
        <v>1944501.91</v>
      </c>
      <c r="U107" s="297">
        <v>469.82</v>
      </c>
      <c r="W107" s="297">
        <v>2161360</v>
      </c>
      <c r="X107" s="297">
        <v>48900</v>
      </c>
      <c r="Y107">
        <v>2501682</v>
      </c>
      <c r="Z107">
        <v>4400</v>
      </c>
      <c r="AB107">
        <v>869918.93</v>
      </c>
      <c r="AC107">
        <v>374064.4</v>
      </c>
      <c r="AG107">
        <v>141724</v>
      </c>
      <c r="AI107" s="242">
        <f t="shared" si="11"/>
        <v>651322.55000000005</v>
      </c>
      <c r="AJ107" s="249">
        <f t="shared" si="12"/>
        <v>212019.01</v>
      </c>
      <c r="AK107" s="262">
        <f t="shared" si="13"/>
        <v>439303.54000000004</v>
      </c>
      <c r="AL107" s="263">
        <f t="shared" si="14"/>
        <v>4155231.73</v>
      </c>
      <c r="AM107" s="263">
        <f t="shared" si="15"/>
        <v>3891789.33</v>
      </c>
      <c r="AN107" s="244">
        <f t="shared" si="10"/>
        <v>263442.39999999991</v>
      </c>
    </row>
    <row r="108" spans="1:40" ht="14.4" thickBot="1" x14ac:dyDescent="0.3">
      <c r="A108" s="232" t="s">
        <v>23</v>
      </c>
      <c r="B108" s="232" t="s">
        <v>24</v>
      </c>
      <c r="C108" s="269">
        <v>5587</v>
      </c>
      <c r="D108" s="270" t="s">
        <v>894</v>
      </c>
      <c r="E108" t="s">
        <v>2679</v>
      </c>
      <c r="F108" s="297">
        <v>336886.39</v>
      </c>
      <c r="G108" s="297">
        <v>93054.25</v>
      </c>
      <c r="H108" s="297">
        <v>57295.58</v>
      </c>
      <c r="I108">
        <v>708947.7</v>
      </c>
      <c r="J108">
        <v>946623.31</v>
      </c>
      <c r="K108" s="297">
        <v>9500</v>
      </c>
      <c r="M108" s="297">
        <v>52776</v>
      </c>
      <c r="N108" s="297">
        <v>369.23</v>
      </c>
      <c r="Q108">
        <v>-1441459.5</v>
      </c>
      <c r="R108">
        <v>2620032.73</v>
      </c>
      <c r="S108" s="297">
        <v>2537671.7999999998</v>
      </c>
      <c r="U108" s="297">
        <v>612.04</v>
      </c>
      <c r="W108" s="297">
        <v>982640</v>
      </c>
      <c r="X108" s="297">
        <v>265400</v>
      </c>
      <c r="Y108">
        <v>1534802</v>
      </c>
      <c r="Z108">
        <v>2231.52</v>
      </c>
      <c r="AB108">
        <v>690288.42</v>
      </c>
      <c r="AC108">
        <v>271962.38</v>
      </c>
      <c r="AG108">
        <v>166845.75</v>
      </c>
      <c r="AH108">
        <v>22400</v>
      </c>
      <c r="AI108" s="242">
        <f t="shared" si="11"/>
        <v>487236.22000000003</v>
      </c>
      <c r="AJ108" s="249">
        <f t="shared" si="12"/>
        <v>62645.23</v>
      </c>
      <c r="AK108" s="262">
        <f t="shared" si="13"/>
        <v>424590.99000000005</v>
      </c>
      <c r="AL108" s="263">
        <f t="shared" si="14"/>
        <v>3786323.84</v>
      </c>
      <c r="AM108" s="263">
        <f t="shared" si="15"/>
        <v>2688530.07</v>
      </c>
      <c r="AN108" s="244">
        <f t="shared" si="10"/>
        <v>1097793.77</v>
      </c>
    </row>
    <row r="109" spans="1:40" ht="14.4" thickBot="1" x14ac:dyDescent="0.3">
      <c r="A109" s="232" t="s">
        <v>309</v>
      </c>
      <c r="B109" s="232" t="s">
        <v>34</v>
      </c>
      <c r="C109" s="269">
        <v>3439</v>
      </c>
      <c r="D109" s="270" t="s">
        <v>895</v>
      </c>
      <c r="E109" t="s">
        <v>2680</v>
      </c>
      <c r="F109" s="297">
        <v>681458.28</v>
      </c>
      <c r="G109" s="297">
        <v>5460.8</v>
      </c>
      <c r="H109" s="297">
        <v>97574.42</v>
      </c>
      <c r="I109">
        <v>529.75</v>
      </c>
      <c r="J109">
        <v>149107.6</v>
      </c>
      <c r="K109" s="297">
        <v>150000</v>
      </c>
      <c r="L109" s="297">
        <v>472</v>
      </c>
      <c r="M109" s="297">
        <v>15020</v>
      </c>
      <c r="N109" s="297">
        <v>1665.07</v>
      </c>
      <c r="O109">
        <v>124300</v>
      </c>
      <c r="Q109">
        <v>-203480.12</v>
      </c>
      <c r="R109">
        <v>961037.76</v>
      </c>
      <c r="S109" s="297">
        <v>2676185.88</v>
      </c>
      <c r="T109" s="297">
        <v>45200</v>
      </c>
      <c r="U109" s="297">
        <v>989.97</v>
      </c>
      <c r="W109" s="297">
        <v>1084156.5</v>
      </c>
      <c r="X109" s="297">
        <v>96331.72</v>
      </c>
      <c r="Y109">
        <v>1526087.5</v>
      </c>
      <c r="Z109">
        <v>15000</v>
      </c>
      <c r="AB109">
        <v>1156597.3400000001</v>
      </c>
      <c r="AC109">
        <v>62584.01</v>
      </c>
      <c r="AG109">
        <v>904010.7</v>
      </c>
      <c r="AI109" s="242">
        <f t="shared" si="11"/>
        <v>784493.50000000012</v>
      </c>
      <c r="AJ109" s="249">
        <f t="shared" si="12"/>
        <v>167157.07</v>
      </c>
      <c r="AK109" s="262">
        <f t="shared" si="13"/>
        <v>617336.43000000017</v>
      </c>
      <c r="AL109" s="263">
        <f t="shared" si="14"/>
        <v>3902864.0700000003</v>
      </c>
      <c r="AM109" s="263">
        <f t="shared" si="15"/>
        <v>3664279.55</v>
      </c>
      <c r="AN109" s="244">
        <f t="shared" si="10"/>
        <v>238584.52000000048</v>
      </c>
    </row>
    <row r="110" spans="1:40" ht="14.4" thickBot="1" x14ac:dyDescent="0.3">
      <c r="A110" s="232" t="s">
        <v>309</v>
      </c>
      <c r="B110" s="232" t="s">
        <v>34</v>
      </c>
      <c r="C110" s="269">
        <v>2930</v>
      </c>
      <c r="D110" s="270" t="s">
        <v>896</v>
      </c>
      <c r="E110" t="s">
        <v>2681</v>
      </c>
      <c r="F110" s="297">
        <v>503454.14</v>
      </c>
      <c r="G110" s="297">
        <v>13356</v>
      </c>
      <c r="H110" s="297">
        <v>250173.82</v>
      </c>
      <c r="I110">
        <v>2</v>
      </c>
      <c r="J110">
        <v>321669.76000000001</v>
      </c>
      <c r="K110" s="297">
        <v>0</v>
      </c>
      <c r="M110" s="297">
        <v>13830</v>
      </c>
      <c r="N110" s="297">
        <v>469.73</v>
      </c>
      <c r="O110">
        <v>498260</v>
      </c>
      <c r="Q110">
        <v>-455499.15</v>
      </c>
      <c r="R110">
        <v>852668.5</v>
      </c>
      <c r="S110" s="297">
        <v>1310482.73</v>
      </c>
      <c r="T110" s="297">
        <v>113400</v>
      </c>
      <c r="U110" s="297">
        <v>530.41</v>
      </c>
      <c r="W110" s="297">
        <v>1195960.5</v>
      </c>
      <c r="X110" s="297">
        <v>89813.119999999995</v>
      </c>
      <c r="Y110">
        <v>1477275.5</v>
      </c>
      <c r="Z110">
        <v>23120</v>
      </c>
      <c r="AB110">
        <v>677188.6</v>
      </c>
      <c r="AC110">
        <v>55596.23</v>
      </c>
      <c r="AG110">
        <v>11130.5</v>
      </c>
      <c r="AI110" s="242">
        <f t="shared" si="11"/>
        <v>766983.96</v>
      </c>
      <c r="AJ110" s="249">
        <f t="shared" si="12"/>
        <v>14299.73</v>
      </c>
      <c r="AK110" s="262">
        <f t="shared" si="13"/>
        <v>752684.23</v>
      </c>
      <c r="AL110" s="263">
        <f t="shared" si="14"/>
        <v>2710186.76</v>
      </c>
      <c r="AM110" s="263">
        <f t="shared" si="15"/>
        <v>2244310.83</v>
      </c>
      <c r="AN110" s="244">
        <f t="shared" si="10"/>
        <v>465875.9299999997</v>
      </c>
    </row>
    <row r="111" spans="1:40" ht="14.4" thickBot="1" x14ac:dyDescent="0.3">
      <c r="A111" s="232" t="s">
        <v>309</v>
      </c>
      <c r="B111" s="232" t="s">
        <v>34</v>
      </c>
      <c r="C111" s="269">
        <v>1981</v>
      </c>
      <c r="D111" s="270" t="s">
        <v>897</v>
      </c>
      <c r="E111" t="s">
        <v>2682</v>
      </c>
      <c r="F111" s="297">
        <v>687759.95</v>
      </c>
      <c r="G111" s="297">
        <v>119423.21</v>
      </c>
      <c r="H111" s="297">
        <v>121082.22</v>
      </c>
      <c r="I111">
        <v>449852.75</v>
      </c>
      <c r="J111">
        <v>168712.55</v>
      </c>
      <c r="K111" s="297">
        <v>0</v>
      </c>
      <c r="M111" s="297">
        <v>3130</v>
      </c>
      <c r="N111" s="297">
        <v>0</v>
      </c>
      <c r="O111">
        <v>283310</v>
      </c>
      <c r="Q111">
        <v>-781525.36</v>
      </c>
      <c r="R111">
        <v>1993338.97</v>
      </c>
      <c r="S111" s="297">
        <v>1246251.43</v>
      </c>
      <c r="T111" s="297">
        <v>70700</v>
      </c>
      <c r="U111" s="297">
        <v>708.7</v>
      </c>
      <c r="W111" s="297">
        <v>1274525</v>
      </c>
      <c r="X111" s="297">
        <v>60972.56</v>
      </c>
      <c r="Y111">
        <v>1523304</v>
      </c>
      <c r="Z111">
        <v>36520</v>
      </c>
      <c r="AB111">
        <v>505964.45</v>
      </c>
      <c r="AC111">
        <v>87368.67</v>
      </c>
      <c r="AG111">
        <v>209774.8</v>
      </c>
      <c r="AI111" s="242">
        <f t="shared" si="11"/>
        <v>928265.37999999989</v>
      </c>
      <c r="AJ111" s="249">
        <f t="shared" si="12"/>
        <v>3130</v>
      </c>
      <c r="AK111" s="262">
        <f t="shared" si="13"/>
        <v>925135.37999999989</v>
      </c>
      <c r="AL111" s="263">
        <f t="shared" si="14"/>
        <v>2653157.69</v>
      </c>
      <c r="AM111" s="263">
        <f t="shared" si="15"/>
        <v>2362931.92</v>
      </c>
      <c r="AN111" s="244">
        <f t="shared" si="10"/>
        <v>290225.77</v>
      </c>
    </row>
    <row r="112" spans="1:40" ht="14.4" thickBot="1" x14ac:dyDescent="0.3">
      <c r="A112" s="232" t="s">
        <v>309</v>
      </c>
      <c r="B112" s="232" t="s">
        <v>34</v>
      </c>
      <c r="C112" s="269">
        <v>1907</v>
      </c>
      <c r="D112" s="270" t="s">
        <v>898</v>
      </c>
      <c r="E112" t="s">
        <v>2683</v>
      </c>
      <c r="F112" s="297">
        <v>386749.67</v>
      </c>
      <c r="G112" s="297">
        <v>155588.57999999999</v>
      </c>
      <c r="H112" s="297">
        <v>208288.4</v>
      </c>
      <c r="I112">
        <v>5</v>
      </c>
      <c r="J112">
        <v>178580.39</v>
      </c>
      <c r="K112" s="297">
        <v>0</v>
      </c>
      <c r="M112" s="297">
        <v>10580</v>
      </c>
      <c r="N112" s="297">
        <v>2366.5500000000002</v>
      </c>
      <c r="O112">
        <v>196076</v>
      </c>
      <c r="Q112">
        <v>-2555317.38</v>
      </c>
      <c r="R112">
        <v>3276385.87</v>
      </c>
      <c r="S112" s="297">
        <v>1118320.44</v>
      </c>
      <c r="U112" s="297">
        <v>402.57</v>
      </c>
      <c r="W112" s="297">
        <v>943740</v>
      </c>
      <c r="X112" s="297">
        <v>71100</v>
      </c>
      <c r="Y112">
        <v>1276877</v>
      </c>
      <c r="Z112">
        <v>18680</v>
      </c>
      <c r="AB112">
        <v>422603.79</v>
      </c>
      <c r="AC112">
        <v>24716.97</v>
      </c>
      <c r="AG112">
        <v>47803.27</v>
      </c>
      <c r="AI112" s="242">
        <f t="shared" si="11"/>
        <v>750626.65</v>
      </c>
      <c r="AJ112" s="249">
        <f t="shared" si="12"/>
        <v>12946.55</v>
      </c>
      <c r="AK112" s="262">
        <f t="shared" si="13"/>
        <v>737680.1</v>
      </c>
      <c r="AL112" s="263">
        <f t="shared" si="14"/>
        <v>2133563.0099999998</v>
      </c>
      <c r="AM112" s="263">
        <f t="shared" si="15"/>
        <v>1790681.03</v>
      </c>
      <c r="AN112" s="244">
        <f t="shared" si="10"/>
        <v>342881.97999999975</v>
      </c>
    </row>
    <row r="113" spans="1:40" ht="14.4" thickBot="1" x14ac:dyDescent="0.3">
      <c r="A113" s="232" t="s">
        <v>309</v>
      </c>
      <c r="B113" s="232" t="s">
        <v>34</v>
      </c>
      <c r="C113" s="269">
        <v>3127</v>
      </c>
      <c r="D113" s="270" t="s">
        <v>899</v>
      </c>
      <c r="E113" t="s">
        <v>2684</v>
      </c>
      <c r="F113" s="297">
        <v>672004.14</v>
      </c>
      <c r="G113" s="297">
        <v>8068.72</v>
      </c>
      <c r="H113" s="297">
        <v>425960.07</v>
      </c>
      <c r="I113">
        <v>488484.31</v>
      </c>
      <c r="J113">
        <v>426803.09</v>
      </c>
      <c r="K113" s="297">
        <v>0</v>
      </c>
      <c r="N113" s="297">
        <v>3121.47</v>
      </c>
      <c r="O113">
        <v>239592</v>
      </c>
      <c r="Q113">
        <v>-2028687.29</v>
      </c>
      <c r="R113">
        <v>3690825.96</v>
      </c>
      <c r="S113" s="297">
        <v>1687618.3</v>
      </c>
      <c r="T113" s="297">
        <v>33600</v>
      </c>
      <c r="U113" s="297">
        <v>393.38</v>
      </c>
      <c r="W113" s="297">
        <v>1322265</v>
      </c>
      <c r="X113" s="297">
        <v>96197.43</v>
      </c>
      <c r="Y113">
        <v>1587136</v>
      </c>
      <c r="Z113">
        <v>7040</v>
      </c>
      <c r="AB113">
        <v>902824.51</v>
      </c>
      <c r="AC113">
        <v>263520.89</v>
      </c>
      <c r="AG113">
        <v>16103.8</v>
      </c>
      <c r="AI113" s="242">
        <f t="shared" si="11"/>
        <v>1106032.93</v>
      </c>
      <c r="AJ113" s="249">
        <f t="shared" si="12"/>
        <v>3121.47</v>
      </c>
      <c r="AK113" s="262">
        <f t="shared" si="13"/>
        <v>1102911.46</v>
      </c>
      <c r="AL113" s="263">
        <f t="shared" si="14"/>
        <v>3140074.11</v>
      </c>
      <c r="AM113" s="263">
        <f t="shared" si="15"/>
        <v>2776625.1999999997</v>
      </c>
      <c r="AN113" s="244">
        <f t="shared" si="10"/>
        <v>363448.91000000015</v>
      </c>
    </row>
    <row r="114" spans="1:40" ht="14.4" thickBot="1" x14ac:dyDescent="0.3">
      <c r="A114" s="232" t="s">
        <v>309</v>
      </c>
      <c r="B114" s="232" t="s">
        <v>34</v>
      </c>
      <c r="C114" s="269">
        <v>2860</v>
      </c>
      <c r="D114" s="270" t="s">
        <v>900</v>
      </c>
      <c r="E114" t="s">
        <v>2685</v>
      </c>
      <c r="F114" s="297">
        <v>1033429.36</v>
      </c>
      <c r="G114" s="297">
        <v>18814.78</v>
      </c>
      <c r="H114" s="297">
        <v>321997.03999999998</v>
      </c>
      <c r="I114">
        <v>123143.53</v>
      </c>
      <c r="J114">
        <v>253463.21</v>
      </c>
      <c r="K114" s="297">
        <v>0</v>
      </c>
      <c r="M114" s="297">
        <v>3590</v>
      </c>
      <c r="N114" s="297">
        <v>1440</v>
      </c>
      <c r="O114">
        <v>236100</v>
      </c>
      <c r="Q114">
        <v>-474652.86</v>
      </c>
      <c r="R114">
        <v>1854865.59</v>
      </c>
      <c r="S114" s="297">
        <v>1540289.86</v>
      </c>
      <c r="U114" s="297">
        <v>1123.26</v>
      </c>
      <c r="W114" s="297">
        <v>783261.5</v>
      </c>
      <c r="X114" s="297">
        <v>67122.17</v>
      </c>
      <c r="Y114">
        <v>1126383.5</v>
      </c>
      <c r="Z114">
        <v>20264</v>
      </c>
      <c r="AB114">
        <v>538147.79</v>
      </c>
      <c r="AC114">
        <v>72762.759999999995</v>
      </c>
      <c r="AG114">
        <v>248687.45</v>
      </c>
      <c r="AI114" s="242">
        <f t="shared" si="11"/>
        <v>1374241.18</v>
      </c>
      <c r="AJ114" s="249">
        <f t="shared" si="12"/>
        <v>5030</v>
      </c>
      <c r="AK114" s="262">
        <f t="shared" si="13"/>
        <v>1369211.18</v>
      </c>
      <c r="AL114" s="263">
        <f t="shared" si="14"/>
        <v>2391796.79</v>
      </c>
      <c r="AM114" s="263">
        <f t="shared" si="15"/>
        <v>2006245.5</v>
      </c>
      <c r="AN114" s="244">
        <f t="shared" si="10"/>
        <v>385551.29000000004</v>
      </c>
    </row>
    <row r="115" spans="1:40" ht="14.4" thickBot="1" x14ac:dyDescent="0.3">
      <c r="A115" s="232" t="s">
        <v>309</v>
      </c>
      <c r="B115" s="232" t="s">
        <v>34</v>
      </c>
      <c r="C115" s="269">
        <v>3321</v>
      </c>
      <c r="D115" s="270" t="s">
        <v>901</v>
      </c>
      <c r="E115" t="s">
        <v>2686</v>
      </c>
      <c r="F115" s="297">
        <v>810873.39</v>
      </c>
      <c r="G115" s="297">
        <v>56893.5</v>
      </c>
      <c r="H115" s="297">
        <v>598493.67000000004</v>
      </c>
      <c r="I115">
        <v>131222.01</v>
      </c>
      <c r="J115">
        <v>714352.42</v>
      </c>
      <c r="K115" s="297">
        <v>0</v>
      </c>
      <c r="M115" s="297">
        <v>5000</v>
      </c>
      <c r="N115" s="297">
        <v>1149.8</v>
      </c>
      <c r="O115">
        <v>232174.8</v>
      </c>
      <c r="Q115">
        <v>43365.43</v>
      </c>
      <c r="R115">
        <v>1808375.97</v>
      </c>
      <c r="S115" s="297">
        <v>1398822.05</v>
      </c>
      <c r="T115" s="297">
        <v>236500</v>
      </c>
      <c r="U115" s="297">
        <v>929.02</v>
      </c>
      <c r="W115" s="297">
        <v>1186300.5</v>
      </c>
      <c r="X115" s="297">
        <v>68556.240000000005</v>
      </c>
      <c r="Y115">
        <v>1552620.5</v>
      </c>
      <c r="Z115">
        <v>12200</v>
      </c>
      <c r="AB115">
        <v>572416.12</v>
      </c>
      <c r="AC115">
        <v>190370.95</v>
      </c>
      <c r="AG115">
        <v>45932.55</v>
      </c>
      <c r="AI115" s="242">
        <f t="shared" si="11"/>
        <v>1466260.56</v>
      </c>
      <c r="AJ115" s="249">
        <f t="shared" si="12"/>
        <v>6149.8</v>
      </c>
      <c r="AK115" s="262">
        <f t="shared" si="13"/>
        <v>1460110.76</v>
      </c>
      <c r="AL115" s="263">
        <f t="shared" si="14"/>
        <v>2891107.8100000005</v>
      </c>
      <c r="AM115" s="263">
        <f t="shared" si="15"/>
        <v>2373540.12</v>
      </c>
      <c r="AN115" s="244">
        <f t="shared" si="10"/>
        <v>517567.69000000041</v>
      </c>
    </row>
    <row r="116" spans="1:40" ht="14.4" thickBot="1" x14ac:dyDescent="0.3">
      <c r="A116" s="232" t="s">
        <v>309</v>
      </c>
      <c r="B116" s="232" t="s">
        <v>34</v>
      </c>
      <c r="C116" s="269">
        <v>3558</v>
      </c>
      <c r="D116" s="270" t="s">
        <v>902</v>
      </c>
      <c r="E116" t="s">
        <v>2687</v>
      </c>
      <c r="F116" s="297">
        <v>2163904.5099999998</v>
      </c>
      <c r="G116" s="297">
        <v>4803.12</v>
      </c>
      <c r="H116" s="297">
        <v>462252.15</v>
      </c>
      <c r="I116">
        <v>278187.26</v>
      </c>
      <c r="J116">
        <v>293923.94</v>
      </c>
      <c r="K116" s="297">
        <v>0</v>
      </c>
      <c r="L116" s="297">
        <v>0</v>
      </c>
      <c r="M116" s="297">
        <v>22890</v>
      </c>
      <c r="N116" s="297">
        <v>302.8</v>
      </c>
      <c r="O116">
        <v>970558.5</v>
      </c>
      <c r="Q116">
        <v>-533990.11</v>
      </c>
      <c r="R116">
        <v>2329931.42</v>
      </c>
      <c r="S116" s="297">
        <v>1598501.82</v>
      </c>
      <c r="T116" s="297">
        <v>146070</v>
      </c>
      <c r="U116" s="297">
        <v>1509.02</v>
      </c>
      <c r="W116" s="297">
        <v>1141301</v>
      </c>
      <c r="X116" s="297">
        <v>90327.42</v>
      </c>
      <c r="Y116">
        <v>1475494</v>
      </c>
      <c r="Z116">
        <v>12200</v>
      </c>
      <c r="AB116">
        <v>537251.93999999994</v>
      </c>
      <c r="AC116">
        <v>181263.2</v>
      </c>
      <c r="AG116">
        <v>60661.25</v>
      </c>
      <c r="AI116" s="242">
        <f t="shared" si="11"/>
        <v>2630959.7799999998</v>
      </c>
      <c r="AJ116" s="249">
        <f t="shared" si="12"/>
        <v>23192.799999999999</v>
      </c>
      <c r="AK116" s="262">
        <f t="shared" si="13"/>
        <v>2607766.98</v>
      </c>
      <c r="AL116" s="263">
        <f t="shared" si="14"/>
        <v>2977709.26</v>
      </c>
      <c r="AM116" s="263">
        <f t="shared" si="15"/>
        <v>2266870.39</v>
      </c>
      <c r="AN116" s="244">
        <f t="shared" si="10"/>
        <v>710838.86999999965</v>
      </c>
    </row>
    <row r="117" spans="1:40" ht="14.4" thickBot="1" x14ac:dyDescent="0.3">
      <c r="A117" s="232" t="s">
        <v>309</v>
      </c>
      <c r="B117" s="232" t="s">
        <v>34</v>
      </c>
      <c r="C117" s="269">
        <v>1774</v>
      </c>
      <c r="D117" s="270" t="s">
        <v>903</v>
      </c>
      <c r="E117" t="s">
        <v>2688</v>
      </c>
      <c r="F117" s="297">
        <v>524197.16</v>
      </c>
      <c r="G117" s="297">
        <v>10075.32</v>
      </c>
      <c r="H117" s="297">
        <v>41136.449999999997</v>
      </c>
      <c r="I117">
        <v>1179187.07</v>
      </c>
      <c r="J117">
        <v>285209.43</v>
      </c>
      <c r="K117" s="297">
        <v>104000</v>
      </c>
      <c r="M117" s="297">
        <v>18420</v>
      </c>
      <c r="N117" s="297">
        <v>0</v>
      </c>
      <c r="O117">
        <v>118700</v>
      </c>
      <c r="Q117">
        <v>775924.69</v>
      </c>
      <c r="R117">
        <v>857017.52</v>
      </c>
      <c r="S117" s="297">
        <v>1147221.73</v>
      </c>
      <c r="U117" s="297">
        <v>455.11</v>
      </c>
      <c r="W117" s="297">
        <v>886084.5</v>
      </c>
      <c r="X117" s="297">
        <v>270462.15000000002</v>
      </c>
      <c r="Y117">
        <v>1269219.5</v>
      </c>
      <c r="Z117">
        <v>16240</v>
      </c>
      <c r="AB117">
        <v>379876.4</v>
      </c>
      <c r="AC117">
        <v>154628.28</v>
      </c>
      <c r="AG117">
        <v>30071.19</v>
      </c>
      <c r="AI117" s="242">
        <f t="shared" si="11"/>
        <v>575408.92999999993</v>
      </c>
      <c r="AJ117" s="249">
        <f t="shared" si="12"/>
        <v>122420</v>
      </c>
      <c r="AK117" s="262">
        <f t="shared" si="13"/>
        <v>452988.92999999993</v>
      </c>
      <c r="AL117" s="263">
        <f t="shared" si="14"/>
        <v>2304223.4900000002</v>
      </c>
      <c r="AM117" s="263">
        <f t="shared" si="15"/>
        <v>1850035.3699999999</v>
      </c>
      <c r="AN117" s="244">
        <f t="shared" si="10"/>
        <v>454188.12000000034</v>
      </c>
    </row>
    <row r="118" spans="1:40" ht="14.4" thickBot="1" x14ac:dyDescent="0.3">
      <c r="A118" s="232" t="s">
        <v>309</v>
      </c>
      <c r="B118" s="232" t="s">
        <v>34</v>
      </c>
      <c r="C118" s="269">
        <v>1942</v>
      </c>
      <c r="D118" s="270" t="s">
        <v>904</v>
      </c>
      <c r="E118" t="s">
        <v>2782</v>
      </c>
      <c r="F118" s="297">
        <v>501290.91</v>
      </c>
      <c r="G118" s="297">
        <v>1553.15</v>
      </c>
      <c r="H118" s="297">
        <v>239484.81</v>
      </c>
      <c r="I118">
        <v>2245489.6800000002</v>
      </c>
      <c r="J118">
        <v>71456.929999999993</v>
      </c>
      <c r="K118" s="297">
        <v>137920</v>
      </c>
      <c r="L118" s="297">
        <v>270</v>
      </c>
      <c r="N118" s="297">
        <v>655.16</v>
      </c>
      <c r="O118">
        <v>87200</v>
      </c>
      <c r="Q118">
        <v>-45306.95</v>
      </c>
      <c r="R118">
        <v>2768353.45</v>
      </c>
      <c r="S118" s="297">
        <v>1235438.54</v>
      </c>
      <c r="T118" s="297">
        <v>35880</v>
      </c>
      <c r="U118" s="297">
        <v>676.95</v>
      </c>
      <c r="W118" s="297">
        <v>529809</v>
      </c>
      <c r="X118" s="297">
        <v>55388.24</v>
      </c>
      <c r="Y118">
        <v>774094</v>
      </c>
      <c r="Z118">
        <v>12040</v>
      </c>
      <c r="AB118">
        <v>606242.35</v>
      </c>
      <c r="AC118">
        <v>132084.91</v>
      </c>
      <c r="AG118">
        <v>11876.25</v>
      </c>
      <c r="AI118" s="242">
        <f t="shared" si="11"/>
        <v>742328.87</v>
      </c>
      <c r="AJ118" s="249">
        <f t="shared" si="12"/>
        <v>138845.16</v>
      </c>
      <c r="AK118" s="262">
        <f t="shared" si="13"/>
        <v>603483.71</v>
      </c>
      <c r="AL118" s="263">
        <f t="shared" si="14"/>
        <v>1857192.73</v>
      </c>
      <c r="AM118" s="263">
        <f t="shared" si="15"/>
        <v>1536337.51</v>
      </c>
      <c r="AN118" s="244">
        <f t="shared" si="10"/>
        <v>320855.21999999997</v>
      </c>
    </row>
    <row r="119" spans="1:40" ht="14.4" thickBot="1" x14ac:dyDescent="0.3">
      <c r="A119" s="232" t="s">
        <v>309</v>
      </c>
      <c r="B119" s="232" t="s">
        <v>34</v>
      </c>
      <c r="C119" s="269">
        <v>2702</v>
      </c>
      <c r="D119" s="270" t="s">
        <v>905</v>
      </c>
      <c r="E119" t="s">
        <v>2783</v>
      </c>
      <c r="F119" s="297">
        <v>729280.58</v>
      </c>
      <c r="G119" s="297">
        <v>41206.239999999998</v>
      </c>
      <c r="H119" s="297">
        <v>49349.31</v>
      </c>
      <c r="I119">
        <v>256550.47</v>
      </c>
      <c r="J119">
        <v>52010.55</v>
      </c>
      <c r="K119" s="297">
        <v>4000</v>
      </c>
      <c r="M119" s="297">
        <v>5120</v>
      </c>
      <c r="N119" s="297">
        <v>1456.44</v>
      </c>
      <c r="O119">
        <v>236200</v>
      </c>
      <c r="Q119">
        <v>-2245169.67</v>
      </c>
      <c r="R119">
        <v>3313708.59</v>
      </c>
      <c r="S119" s="297">
        <v>1367896.51</v>
      </c>
      <c r="U119" s="297">
        <v>851.25</v>
      </c>
      <c r="W119" s="297">
        <v>1676790.5</v>
      </c>
      <c r="X119" s="297">
        <v>102818.34</v>
      </c>
      <c r="Y119">
        <v>1941769.5</v>
      </c>
      <c r="Z119">
        <v>18680</v>
      </c>
      <c r="AB119">
        <v>718777.79</v>
      </c>
      <c r="AC119">
        <v>72108.72</v>
      </c>
      <c r="AG119">
        <v>244438.8</v>
      </c>
      <c r="AI119" s="242">
        <f t="shared" si="11"/>
        <v>819836.12999999989</v>
      </c>
      <c r="AJ119" s="249">
        <f t="shared" si="12"/>
        <v>10576.44</v>
      </c>
      <c r="AK119" s="262">
        <f t="shared" si="13"/>
        <v>809259.69</v>
      </c>
      <c r="AL119" s="263">
        <f t="shared" si="14"/>
        <v>3148356.5999999996</v>
      </c>
      <c r="AM119" s="263">
        <f t="shared" si="15"/>
        <v>2995774.81</v>
      </c>
      <c r="AN119" s="244">
        <f t="shared" si="10"/>
        <v>152581.78999999957</v>
      </c>
    </row>
    <row r="120" spans="1:40" ht="14.4" thickBot="1" x14ac:dyDescent="0.3">
      <c r="A120" s="232" t="s">
        <v>309</v>
      </c>
      <c r="B120" s="232" t="s">
        <v>34</v>
      </c>
      <c r="C120" s="269">
        <v>2772</v>
      </c>
      <c r="D120" s="270" t="s">
        <v>906</v>
      </c>
      <c r="E120" t="s">
        <v>2795</v>
      </c>
      <c r="F120" s="297">
        <v>746499.78</v>
      </c>
      <c r="G120" s="297">
        <v>19396.95</v>
      </c>
      <c r="H120" s="297">
        <v>154410.29999999999</v>
      </c>
      <c r="I120">
        <v>258207.24</v>
      </c>
      <c r="J120">
        <v>181493.72</v>
      </c>
      <c r="K120" s="297">
        <v>3500</v>
      </c>
      <c r="M120" s="297">
        <v>120000</v>
      </c>
      <c r="N120" s="297">
        <v>37.380000000000003</v>
      </c>
      <c r="O120">
        <v>133665</v>
      </c>
      <c r="Q120">
        <v>-2523579.8199999998</v>
      </c>
      <c r="R120">
        <v>3532326.06</v>
      </c>
      <c r="S120" s="297">
        <v>1420071.92</v>
      </c>
      <c r="U120" s="297">
        <v>700.43</v>
      </c>
      <c r="W120" s="297">
        <v>232701</v>
      </c>
      <c r="X120" s="297">
        <v>79589.899999999994</v>
      </c>
      <c r="Y120">
        <v>616314</v>
      </c>
      <c r="Z120">
        <v>21120</v>
      </c>
      <c r="AB120">
        <v>543443.57999999996</v>
      </c>
      <c r="AC120">
        <v>166267.75</v>
      </c>
      <c r="AG120">
        <v>36829.85</v>
      </c>
      <c r="AI120" s="242">
        <f t="shared" si="11"/>
        <v>920307.03</v>
      </c>
      <c r="AJ120" s="249">
        <f t="shared" si="12"/>
        <v>123537.38</v>
      </c>
      <c r="AK120" s="262">
        <f t="shared" si="13"/>
        <v>796769.65</v>
      </c>
      <c r="AL120" s="263">
        <f t="shared" si="14"/>
        <v>1733063.2499999998</v>
      </c>
      <c r="AM120" s="263">
        <f t="shared" si="15"/>
        <v>1383975.1800000002</v>
      </c>
      <c r="AN120" s="244">
        <f t="shared" si="10"/>
        <v>349088.0699999996</v>
      </c>
    </row>
    <row r="121" spans="1:40" ht="14.4" thickBot="1" x14ac:dyDescent="0.3">
      <c r="A121" s="232" t="s">
        <v>25</v>
      </c>
      <c r="B121" s="232" t="s">
        <v>26</v>
      </c>
      <c r="C121" s="269">
        <v>6140</v>
      </c>
      <c r="D121" s="270" t="s">
        <v>907</v>
      </c>
      <c r="E121" t="s">
        <v>2689</v>
      </c>
      <c r="F121" s="297">
        <v>270641.67</v>
      </c>
      <c r="G121" s="297">
        <v>0</v>
      </c>
      <c r="H121" s="297">
        <v>143423.48000000001</v>
      </c>
      <c r="I121">
        <v>981184.45</v>
      </c>
      <c r="J121">
        <v>169631.32</v>
      </c>
      <c r="K121" s="297">
        <v>-3900</v>
      </c>
      <c r="N121" s="297">
        <v>23.6</v>
      </c>
      <c r="O121">
        <v>273350</v>
      </c>
      <c r="P121">
        <v>201641.54</v>
      </c>
      <c r="R121">
        <v>1454124.22</v>
      </c>
      <c r="S121" s="297">
        <v>1361204.99</v>
      </c>
      <c r="U121" s="297">
        <v>308.14999999999998</v>
      </c>
      <c r="W121" s="297">
        <v>1244701.5</v>
      </c>
      <c r="X121" s="297">
        <v>177200</v>
      </c>
      <c r="Y121">
        <v>1787694.5</v>
      </c>
      <c r="Z121">
        <v>1130</v>
      </c>
      <c r="AA121">
        <v>2235</v>
      </c>
      <c r="AB121">
        <v>761518.25</v>
      </c>
      <c r="AC121">
        <v>181865.33</v>
      </c>
      <c r="AG121">
        <v>51370</v>
      </c>
      <c r="AI121" s="242">
        <f t="shared" si="11"/>
        <v>414065.15</v>
      </c>
      <c r="AJ121" s="249">
        <f t="shared" si="12"/>
        <v>-3876.4</v>
      </c>
      <c r="AK121" s="262">
        <f t="shared" si="13"/>
        <v>417941.55000000005</v>
      </c>
      <c r="AL121" s="263">
        <f t="shared" si="14"/>
        <v>2783414.6399999997</v>
      </c>
      <c r="AM121" s="263">
        <f t="shared" si="15"/>
        <v>2785813.08</v>
      </c>
      <c r="AN121" s="244">
        <f t="shared" si="10"/>
        <v>-2398.4400000004098</v>
      </c>
    </row>
    <row r="122" spans="1:40" ht="14.4" thickBot="1" x14ac:dyDescent="0.3">
      <c r="A122" s="232" t="s">
        <v>25</v>
      </c>
      <c r="B122" s="232" t="s">
        <v>26</v>
      </c>
      <c r="C122" s="269">
        <v>5316</v>
      </c>
      <c r="D122" s="270" t="s">
        <v>908</v>
      </c>
      <c r="E122" t="s">
        <v>2690</v>
      </c>
      <c r="F122" s="297">
        <v>411885.01</v>
      </c>
      <c r="G122" s="297">
        <v>0</v>
      </c>
      <c r="H122" s="297">
        <v>125637.55</v>
      </c>
      <c r="I122">
        <v>70797.119999999995</v>
      </c>
      <c r="J122">
        <v>98937.56</v>
      </c>
      <c r="K122" s="297">
        <v>4000</v>
      </c>
      <c r="N122" s="297">
        <v>180.3</v>
      </c>
      <c r="P122">
        <v>344369.91999999998</v>
      </c>
      <c r="Q122">
        <v>-4717709.96</v>
      </c>
      <c r="R122">
        <v>5145573.0199999996</v>
      </c>
      <c r="S122" s="297">
        <v>1101104.54</v>
      </c>
      <c r="T122" s="297">
        <v>37500</v>
      </c>
      <c r="U122" s="297">
        <v>702.68</v>
      </c>
      <c r="W122" s="297">
        <v>1724180</v>
      </c>
      <c r="X122" s="297">
        <v>121600</v>
      </c>
      <c r="Y122">
        <v>2177575</v>
      </c>
      <c r="AB122">
        <v>326953.15000000002</v>
      </c>
      <c r="AC122">
        <v>58615.99</v>
      </c>
      <c r="AG122">
        <v>83893.75</v>
      </c>
      <c r="AI122" s="242">
        <f t="shared" si="11"/>
        <v>537522.56000000006</v>
      </c>
      <c r="AJ122" s="249">
        <f t="shared" si="12"/>
        <v>4180.3</v>
      </c>
      <c r="AK122" s="262">
        <f t="shared" si="13"/>
        <v>533342.26</v>
      </c>
      <c r="AL122" s="263">
        <f t="shared" si="14"/>
        <v>2985087.2199999997</v>
      </c>
      <c r="AM122" s="263">
        <f t="shared" si="15"/>
        <v>2647037.89</v>
      </c>
      <c r="AN122" s="244">
        <f t="shared" si="10"/>
        <v>338049.32999999961</v>
      </c>
    </row>
    <row r="123" spans="1:40" ht="14.4" thickBot="1" x14ac:dyDescent="0.3">
      <c r="A123" s="232" t="s">
        <v>25</v>
      </c>
      <c r="B123" s="232" t="s">
        <v>26</v>
      </c>
      <c r="C123" s="269">
        <v>1456</v>
      </c>
      <c r="D123" s="270" t="s">
        <v>909</v>
      </c>
      <c r="E123" t="s">
        <v>2691</v>
      </c>
      <c r="F123" s="297">
        <v>169687.69</v>
      </c>
      <c r="G123" s="297">
        <v>7020</v>
      </c>
      <c r="H123" s="297">
        <v>76363.92</v>
      </c>
      <c r="I123">
        <v>1</v>
      </c>
      <c r="J123">
        <v>-136924.94</v>
      </c>
      <c r="N123" s="297">
        <v>-2076</v>
      </c>
      <c r="P123">
        <v>2649119.54</v>
      </c>
      <c r="Q123">
        <v>-5153797.42</v>
      </c>
      <c r="R123">
        <v>2682356.15</v>
      </c>
      <c r="S123" s="297">
        <v>485703.3</v>
      </c>
      <c r="T123" s="297">
        <v>49000</v>
      </c>
      <c r="U123" s="297">
        <v>320.63</v>
      </c>
      <c r="W123" s="297">
        <v>132490</v>
      </c>
      <c r="X123" s="297">
        <v>85400</v>
      </c>
      <c r="Y123">
        <v>291820</v>
      </c>
      <c r="AB123">
        <v>259164</v>
      </c>
      <c r="AC123">
        <v>3749.94</v>
      </c>
      <c r="AI123" s="242">
        <f t="shared" si="11"/>
        <v>253071.61</v>
      </c>
      <c r="AJ123" s="249">
        <f t="shared" si="12"/>
        <v>-2076</v>
      </c>
      <c r="AK123" s="262">
        <f t="shared" si="13"/>
        <v>255147.61</v>
      </c>
      <c r="AL123" s="263">
        <f t="shared" si="14"/>
        <v>752913.93</v>
      </c>
      <c r="AM123" s="263">
        <f t="shared" si="15"/>
        <v>554733.93999999994</v>
      </c>
      <c r="AN123" s="244">
        <f t="shared" si="10"/>
        <v>198179.99000000011</v>
      </c>
    </row>
    <row r="124" spans="1:40" ht="14.4" thickBot="1" x14ac:dyDescent="0.3">
      <c r="A124" s="232" t="s">
        <v>25</v>
      </c>
      <c r="B124" s="232" t="s">
        <v>26</v>
      </c>
      <c r="C124" s="269">
        <v>2839</v>
      </c>
      <c r="D124" s="270" t="s">
        <v>910</v>
      </c>
      <c r="E124" t="s">
        <v>2692</v>
      </c>
      <c r="F124" s="297">
        <v>496380.68</v>
      </c>
      <c r="G124" s="297">
        <v>58860</v>
      </c>
      <c r="H124" s="297">
        <v>64950.77</v>
      </c>
      <c r="I124">
        <v>-17156.98</v>
      </c>
      <c r="J124">
        <v>17395.990000000002</v>
      </c>
      <c r="K124" s="297">
        <v>2500</v>
      </c>
      <c r="N124" s="297">
        <v>-167.6</v>
      </c>
      <c r="O124">
        <v>80000</v>
      </c>
      <c r="P124">
        <v>102744.59</v>
      </c>
      <c r="Q124">
        <v>-1873194.25</v>
      </c>
      <c r="R124">
        <v>2132666.9300000002</v>
      </c>
      <c r="S124" s="297">
        <v>860148.07</v>
      </c>
      <c r="T124" s="297">
        <v>65000</v>
      </c>
      <c r="U124" s="297">
        <v>633.49</v>
      </c>
      <c r="W124" s="297">
        <v>926460</v>
      </c>
      <c r="X124" s="297">
        <v>93040</v>
      </c>
      <c r="Y124">
        <v>1194434</v>
      </c>
      <c r="AB124">
        <v>289844.09999999998</v>
      </c>
      <c r="AC124">
        <v>43838.46</v>
      </c>
      <c r="AG124">
        <v>3240</v>
      </c>
      <c r="AI124" s="242">
        <f t="shared" si="11"/>
        <v>620191.44999999995</v>
      </c>
      <c r="AJ124" s="249">
        <f t="shared" si="12"/>
        <v>2332.4</v>
      </c>
      <c r="AK124" s="262">
        <f t="shared" si="13"/>
        <v>617859.04999999993</v>
      </c>
      <c r="AL124" s="263">
        <f t="shared" si="14"/>
        <v>1945281.56</v>
      </c>
      <c r="AM124" s="263">
        <f t="shared" si="15"/>
        <v>1531356.56</v>
      </c>
      <c r="AN124" s="244">
        <f t="shared" si="10"/>
        <v>413925</v>
      </c>
    </row>
    <row r="125" spans="1:40" ht="14.4" thickBot="1" x14ac:dyDescent="0.3">
      <c r="A125" s="232" t="s">
        <v>25</v>
      </c>
      <c r="B125" s="232" t="s">
        <v>26</v>
      </c>
      <c r="C125" s="269">
        <v>4801</v>
      </c>
      <c r="D125" s="270" t="s">
        <v>911</v>
      </c>
      <c r="E125" t="s">
        <v>2693</v>
      </c>
      <c r="F125" s="297">
        <v>768839.21</v>
      </c>
      <c r="G125" s="297">
        <v>0</v>
      </c>
      <c r="H125" s="297">
        <v>81658.39</v>
      </c>
      <c r="I125">
        <v>835028.87</v>
      </c>
      <c r="J125">
        <v>55174.559999999998</v>
      </c>
      <c r="K125" s="297">
        <v>0</v>
      </c>
      <c r="N125" s="297">
        <v>875.67</v>
      </c>
      <c r="Q125">
        <v>-940100.83</v>
      </c>
      <c r="R125">
        <v>2748053.22</v>
      </c>
      <c r="S125" s="297">
        <v>1318186.22</v>
      </c>
      <c r="T125" s="297">
        <v>80000</v>
      </c>
      <c r="U125" s="297">
        <v>1090.8699999999999</v>
      </c>
      <c r="W125" s="297">
        <v>1559533.52</v>
      </c>
      <c r="X125" s="297">
        <v>133510</v>
      </c>
      <c r="Y125">
        <v>1924551.52</v>
      </c>
      <c r="Z125">
        <v>16570</v>
      </c>
      <c r="AA125">
        <v>7778</v>
      </c>
      <c r="AB125">
        <v>586787.69999999995</v>
      </c>
      <c r="AC125">
        <v>74569.820000000007</v>
      </c>
      <c r="AG125">
        <v>167757.9</v>
      </c>
      <c r="AI125" s="242">
        <f t="shared" si="11"/>
        <v>850497.6</v>
      </c>
      <c r="AJ125" s="249">
        <f t="shared" si="12"/>
        <v>875.67</v>
      </c>
      <c r="AK125" s="262">
        <f t="shared" si="13"/>
        <v>849621.92999999993</v>
      </c>
      <c r="AL125" s="263">
        <f t="shared" si="14"/>
        <v>3092320.6100000003</v>
      </c>
      <c r="AM125" s="263">
        <f t="shared" si="15"/>
        <v>2778014.9399999995</v>
      </c>
      <c r="AN125" s="244">
        <f t="shared" si="10"/>
        <v>314305.67000000086</v>
      </c>
    </row>
    <row r="126" spans="1:40" ht="14.4" thickBot="1" x14ac:dyDescent="0.3">
      <c r="A126" s="232" t="s">
        <v>25</v>
      </c>
      <c r="B126" s="232" t="s">
        <v>26</v>
      </c>
      <c r="C126" s="269">
        <v>3761</v>
      </c>
      <c r="D126" s="270" t="s">
        <v>912</v>
      </c>
      <c r="E126" t="s">
        <v>2694</v>
      </c>
      <c r="F126" s="297">
        <v>1133710.1499999999</v>
      </c>
      <c r="G126" s="297">
        <v>0</v>
      </c>
      <c r="H126" s="297">
        <v>108352.19</v>
      </c>
      <c r="I126">
        <v>272720.88</v>
      </c>
      <c r="J126">
        <v>441826.47</v>
      </c>
      <c r="K126" s="297">
        <v>0</v>
      </c>
      <c r="N126" s="297">
        <v>5000</v>
      </c>
      <c r="P126">
        <v>596494.93999999994</v>
      </c>
      <c r="Q126">
        <v>-1335662.26</v>
      </c>
      <c r="R126">
        <v>2407634.36</v>
      </c>
      <c r="S126" s="297">
        <v>739452.27</v>
      </c>
      <c r="T126" s="297">
        <v>78000</v>
      </c>
      <c r="U126" s="297">
        <v>1346.23</v>
      </c>
      <c r="W126" s="297">
        <v>1092577.5</v>
      </c>
      <c r="X126" s="297">
        <v>89800</v>
      </c>
      <c r="Y126">
        <v>1229708.5</v>
      </c>
      <c r="AB126">
        <v>293479.05</v>
      </c>
      <c r="AC126">
        <v>33755.129999999997</v>
      </c>
      <c r="AG126">
        <v>19339.5</v>
      </c>
      <c r="AI126" s="242">
        <f t="shared" si="11"/>
        <v>1242062.3399999999</v>
      </c>
      <c r="AJ126" s="249">
        <f t="shared" si="12"/>
        <v>5000</v>
      </c>
      <c r="AK126" s="262">
        <f t="shared" si="13"/>
        <v>1237062.3399999999</v>
      </c>
      <c r="AL126" s="263">
        <f t="shared" si="14"/>
        <v>2001176</v>
      </c>
      <c r="AM126" s="263">
        <f t="shared" si="15"/>
        <v>1576282.18</v>
      </c>
      <c r="AN126" s="244">
        <f t="shared" si="10"/>
        <v>424893.82000000007</v>
      </c>
    </row>
    <row r="127" spans="1:40" ht="14.4" thickBot="1" x14ac:dyDescent="0.3">
      <c r="A127" s="232" t="s">
        <v>25</v>
      </c>
      <c r="B127" s="232" t="s">
        <v>26</v>
      </c>
      <c r="C127" s="269">
        <v>4191</v>
      </c>
      <c r="D127" s="270" t="s">
        <v>913</v>
      </c>
      <c r="E127" t="s">
        <v>2695</v>
      </c>
      <c r="F127" s="297">
        <v>165205.54999999999</v>
      </c>
      <c r="G127" s="297">
        <v>0</v>
      </c>
      <c r="H127" s="297">
        <v>72084.899999999994</v>
      </c>
      <c r="I127">
        <v>2149293.73</v>
      </c>
      <c r="J127">
        <v>73697.55</v>
      </c>
      <c r="K127" s="297">
        <v>0</v>
      </c>
      <c r="N127" s="297">
        <v>0</v>
      </c>
      <c r="Q127">
        <v>-912322.39</v>
      </c>
      <c r="R127">
        <v>3580405.02</v>
      </c>
      <c r="S127" s="297">
        <v>938247</v>
      </c>
      <c r="U127" s="297">
        <v>378.91</v>
      </c>
      <c r="W127" s="297">
        <v>1456339.5</v>
      </c>
      <c r="X127" s="297">
        <v>88800</v>
      </c>
      <c r="Y127">
        <v>1917905.5</v>
      </c>
      <c r="AB127">
        <v>368450.58</v>
      </c>
      <c r="AC127">
        <v>61871.77</v>
      </c>
      <c r="AG127">
        <v>6424</v>
      </c>
      <c r="AI127" s="242">
        <f t="shared" si="11"/>
        <v>237290.44999999998</v>
      </c>
      <c r="AJ127" s="249">
        <f t="shared" si="12"/>
        <v>0</v>
      </c>
      <c r="AK127" s="262">
        <f t="shared" si="13"/>
        <v>237290.44999999998</v>
      </c>
      <c r="AL127" s="263">
        <f t="shared" si="14"/>
        <v>2483765.41</v>
      </c>
      <c r="AM127" s="263">
        <f t="shared" si="15"/>
        <v>2354651.85</v>
      </c>
      <c r="AN127" s="244">
        <f t="shared" si="10"/>
        <v>129113.56000000006</v>
      </c>
    </row>
    <row r="128" spans="1:40" ht="14.4" thickBot="1" x14ac:dyDescent="0.3">
      <c r="A128" s="232" t="s">
        <v>25</v>
      </c>
      <c r="B128" s="232" t="s">
        <v>26</v>
      </c>
      <c r="C128" s="269">
        <v>1988</v>
      </c>
      <c r="D128" s="270" t="s">
        <v>914</v>
      </c>
      <c r="E128" t="s">
        <v>2696</v>
      </c>
      <c r="F128" s="297">
        <v>1118045.31</v>
      </c>
      <c r="G128" s="297">
        <v>58648</v>
      </c>
      <c r="H128" s="297">
        <v>53160.55</v>
      </c>
      <c r="I128">
        <v>197190.58</v>
      </c>
      <c r="J128">
        <v>43631.519999999997</v>
      </c>
      <c r="N128" s="297">
        <v>216700</v>
      </c>
      <c r="P128">
        <v>1388545.52</v>
      </c>
      <c r="Q128">
        <v>-2413945.5</v>
      </c>
      <c r="R128">
        <v>2242898.44</v>
      </c>
      <c r="S128" s="297">
        <v>633803.69999999995</v>
      </c>
      <c r="T128" s="297">
        <v>64950</v>
      </c>
      <c r="U128" s="297">
        <v>1371.28</v>
      </c>
      <c r="W128" s="297">
        <v>909810</v>
      </c>
      <c r="X128" s="297">
        <v>46000</v>
      </c>
      <c r="Y128">
        <v>1008484</v>
      </c>
      <c r="Z128">
        <v>76600</v>
      </c>
      <c r="AB128">
        <v>269806.98</v>
      </c>
      <c r="AC128">
        <v>72366.5</v>
      </c>
      <c r="AI128" s="242">
        <f t="shared" si="11"/>
        <v>1229853.8600000001</v>
      </c>
      <c r="AJ128" s="249">
        <f t="shared" si="12"/>
        <v>216700</v>
      </c>
      <c r="AK128" s="262">
        <f t="shared" si="13"/>
        <v>1013153.8600000001</v>
      </c>
      <c r="AL128" s="263">
        <f t="shared" si="14"/>
        <v>1655934.98</v>
      </c>
      <c r="AM128" s="263">
        <f t="shared" si="15"/>
        <v>1427257.48</v>
      </c>
      <c r="AN128" s="244">
        <f t="shared" si="10"/>
        <v>228677.5</v>
      </c>
    </row>
    <row r="129" spans="1:40" ht="14.4" thickBot="1" x14ac:dyDescent="0.3">
      <c r="A129" s="232" t="s">
        <v>25</v>
      </c>
      <c r="B129" s="232" t="s">
        <v>26</v>
      </c>
      <c r="C129" s="269">
        <v>2809</v>
      </c>
      <c r="D129" s="270" t="s">
        <v>915</v>
      </c>
      <c r="E129" t="s">
        <v>2784</v>
      </c>
      <c r="F129" s="297">
        <v>292841.53999999998</v>
      </c>
      <c r="G129" s="297">
        <v>73440</v>
      </c>
      <c r="H129" s="297">
        <v>205637.37</v>
      </c>
      <c r="I129">
        <v>108035</v>
      </c>
      <c r="J129">
        <v>596191.22</v>
      </c>
      <c r="N129" s="297">
        <v>8383</v>
      </c>
      <c r="P129">
        <v>-4189079.08</v>
      </c>
      <c r="Q129">
        <v>1483739.32</v>
      </c>
      <c r="R129">
        <v>3888577.01</v>
      </c>
      <c r="S129" s="297">
        <v>816319.81</v>
      </c>
      <c r="U129" s="297">
        <v>578.49</v>
      </c>
      <c r="W129" s="297">
        <v>1018257.4</v>
      </c>
      <c r="X129" s="297">
        <v>44400</v>
      </c>
      <c r="Y129">
        <v>1128149.3999999999</v>
      </c>
      <c r="AB129">
        <v>373421.42</v>
      </c>
      <c r="AC129">
        <v>40800</v>
      </c>
      <c r="AI129" s="242">
        <f t="shared" si="11"/>
        <v>571918.90999999992</v>
      </c>
      <c r="AJ129" s="249">
        <f t="shared" si="12"/>
        <v>8383</v>
      </c>
      <c r="AK129" s="262">
        <f t="shared" si="13"/>
        <v>563535.90999999992</v>
      </c>
      <c r="AL129" s="263">
        <f t="shared" si="14"/>
        <v>1879555.7000000002</v>
      </c>
      <c r="AM129" s="263">
        <f t="shared" si="15"/>
        <v>1542370.8199999998</v>
      </c>
      <c r="AN129" s="244">
        <f t="shared" si="10"/>
        <v>337184.88000000035</v>
      </c>
    </row>
    <row r="130" spans="1:40" ht="14.4" thickBot="1" x14ac:dyDescent="0.3">
      <c r="A130" s="232" t="s">
        <v>25</v>
      </c>
      <c r="B130" s="232" t="s">
        <v>26</v>
      </c>
      <c r="C130" s="269">
        <v>2809</v>
      </c>
      <c r="D130" s="270" t="s">
        <v>916</v>
      </c>
      <c r="E130" t="s">
        <v>2785</v>
      </c>
      <c r="F130" s="297">
        <v>77688.31</v>
      </c>
      <c r="G130" s="297">
        <v>20520</v>
      </c>
      <c r="H130" s="297">
        <v>32060.82</v>
      </c>
      <c r="I130">
        <v>3222458.86</v>
      </c>
      <c r="J130">
        <v>205567.56</v>
      </c>
      <c r="K130" s="297">
        <v>4974</v>
      </c>
      <c r="N130" s="297">
        <v>56150</v>
      </c>
      <c r="P130">
        <v>-3565905.4</v>
      </c>
      <c r="Q130">
        <v>1241273.02</v>
      </c>
      <c r="R130">
        <v>6097995.7300000004</v>
      </c>
      <c r="S130" s="297">
        <v>677383.78</v>
      </c>
      <c r="T130" s="297">
        <v>56150</v>
      </c>
      <c r="U130" s="297">
        <v>142.34</v>
      </c>
      <c r="W130" s="297">
        <v>796028.4</v>
      </c>
      <c r="X130" s="297">
        <v>52400</v>
      </c>
      <c r="Y130">
        <v>1022719.4</v>
      </c>
      <c r="AB130">
        <v>310615.78000000003</v>
      </c>
      <c r="AC130">
        <v>186090.55</v>
      </c>
      <c r="AG130">
        <v>23660.68</v>
      </c>
      <c r="AI130" s="242">
        <f t="shared" si="11"/>
        <v>130269.13</v>
      </c>
      <c r="AJ130" s="249">
        <f t="shared" si="12"/>
        <v>61124</v>
      </c>
      <c r="AK130" s="262">
        <f t="shared" si="13"/>
        <v>69145.13</v>
      </c>
      <c r="AL130" s="263">
        <f t="shared" si="14"/>
        <v>1582104.52</v>
      </c>
      <c r="AM130" s="263">
        <f t="shared" si="15"/>
        <v>1543086.4100000001</v>
      </c>
      <c r="AN130" s="244">
        <f t="shared" si="10"/>
        <v>39018.10999999987</v>
      </c>
    </row>
    <row r="131" spans="1:40" ht="14.4" thickBot="1" x14ac:dyDescent="0.3">
      <c r="A131" s="232" t="s">
        <v>314</v>
      </c>
      <c r="B131" s="232" t="s">
        <v>35</v>
      </c>
      <c r="C131" s="269">
        <v>8788</v>
      </c>
      <c r="D131" s="270" t="s">
        <v>917</v>
      </c>
      <c r="E131" t="s">
        <v>2697</v>
      </c>
      <c r="F131" s="297">
        <v>760172.16</v>
      </c>
      <c r="G131" s="297">
        <v>166013</v>
      </c>
      <c r="H131" s="297">
        <v>341165.62</v>
      </c>
      <c r="I131">
        <v>407823.64</v>
      </c>
      <c r="J131">
        <v>87750.33</v>
      </c>
      <c r="K131" s="297">
        <v>0</v>
      </c>
      <c r="N131" s="297">
        <v>1863.85</v>
      </c>
      <c r="O131">
        <v>169320</v>
      </c>
      <c r="Q131">
        <v>-2880324.88</v>
      </c>
      <c r="R131">
        <v>3801437.29</v>
      </c>
      <c r="S131" s="297">
        <v>1687547.41</v>
      </c>
      <c r="U131" s="297">
        <v>687.65</v>
      </c>
      <c r="W131" s="297">
        <v>1032223.1</v>
      </c>
      <c r="X131" s="297">
        <v>981031.34</v>
      </c>
      <c r="Y131">
        <v>1648133.1</v>
      </c>
      <c r="AB131">
        <v>737327.26</v>
      </c>
      <c r="AC131">
        <v>47309.75</v>
      </c>
      <c r="AG131">
        <v>180223</v>
      </c>
      <c r="AI131" s="242">
        <f t="shared" si="11"/>
        <v>1267350.78</v>
      </c>
      <c r="AJ131" s="249">
        <f t="shared" si="12"/>
        <v>1863.85</v>
      </c>
      <c r="AK131" s="262">
        <f t="shared" si="13"/>
        <v>1265486.93</v>
      </c>
      <c r="AL131" s="263">
        <f t="shared" si="14"/>
        <v>3701489.4999999995</v>
      </c>
      <c r="AM131" s="263">
        <f t="shared" si="15"/>
        <v>2612993.1100000003</v>
      </c>
      <c r="AN131" s="244">
        <f t="shared" si="10"/>
        <v>1088496.3899999992</v>
      </c>
    </row>
    <row r="132" spans="1:40" ht="14.4" thickBot="1" x14ac:dyDescent="0.3">
      <c r="A132" s="232" t="s">
        <v>314</v>
      </c>
      <c r="B132" s="232" t="s">
        <v>35</v>
      </c>
      <c r="C132" s="269">
        <v>4890</v>
      </c>
      <c r="D132" s="270" t="s">
        <v>918</v>
      </c>
      <c r="E132" t="s">
        <v>2698</v>
      </c>
      <c r="F132" s="297">
        <v>230568.44</v>
      </c>
      <c r="G132" s="297">
        <v>20061.5</v>
      </c>
      <c r="H132" s="297">
        <v>603352.66</v>
      </c>
      <c r="I132">
        <v>356491.35</v>
      </c>
      <c r="J132">
        <v>138280.1</v>
      </c>
      <c r="K132" s="297">
        <v>4500</v>
      </c>
      <c r="N132" s="297">
        <v>1290</v>
      </c>
      <c r="O132">
        <v>53200</v>
      </c>
      <c r="Q132">
        <v>-1258859.77</v>
      </c>
      <c r="R132">
        <v>2453088.7400000002</v>
      </c>
      <c r="S132" s="297">
        <v>1353227.17</v>
      </c>
      <c r="T132" s="297">
        <v>189831</v>
      </c>
      <c r="U132" s="297">
        <v>680.8</v>
      </c>
      <c r="W132" s="297">
        <v>1026715.25</v>
      </c>
      <c r="X132" s="297">
        <v>290450</v>
      </c>
      <c r="Y132">
        <v>1607788.25</v>
      </c>
      <c r="Z132">
        <v>21860</v>
      </c>
      <c r="AB132">
        <v>671293.25</v>
      </c>
      <c r="AC132">
        <v>37471.03</v>
      </c>
      <c r="AG132">
        <v>106962.42</v>
      </c>
      <c r="AI132" s="242">
        <f t="shared" si="11"/>
        <v>853982.60000000009</v>
      </c>
      <c r="AJ132" s="249">
        <f t="shared" si="12"/>
        <v>5790</v>
      </c>
      <c r="AK132" s="262">
        <f t="shared" si="13"/>
        <v>848192.60000000009</v>
      </c>
      <c r="AL132" s="263">
        <f t="shared" si="14"/>
        <v>2860904.2199999997</v>
      </c>
      <c r="AM132" s="263">
        <f t="shared" si="15"/>
        <v>2445374.9499999997</v>
      </c>
      <c r="AN132" s="244">
        <f t="shared" ref="AN132:AN195" si="16">AL132-AM132</f>
        <v>415529.27</v>
      </c>
    </row>
    <row r="133" spans="1:40" ht="14.4" thickBot="1" x14ac:dyDescent="0.3">
      <c r="A133" s="232" t="s">
        <v>314</v>
      </c>
      <c r="B133" s="232" t="s">
        <v>35</v>
      </c>
      <c r="C133" s="269">
        <v>8526</v>
      </c>
      <c r="D133" s="270" t="s">
        <v>919</v>
      </c>
      <c r="E133" t="s">
        <v>2699</v>
      </c>
      <c r="F133" s="297">
        <v>651373.02</v>
      </c>
      <c r="G133" s="297">
        <v>22401.73</v>
      </c>
      <c r="H133" s="297">
        <v>398563.5</v>
      </c>
      <c r="I133">
        <v>276237.33</v>
      </c>
      <c r="J133">
        <v>539163.36</v>
      </c>
      <c r="K133" s="297">
        <v>1000</v>
      </c>
      <c r="N133" s="297">
        <v>1115.23</v>
      </c>
      <c r="O133">
        <v>0</v>
      </c>
      <c r="Q133">
        <v>-1680276.9</v>
      </c>
      <c r="R133">
        <v>3154881.69</v>
      </c>
      <c r="S133" s="297">
        <v>2025110.62</v>
      </c>
      <c r="T133" s="297">
        <v>373031.03</v>
      </c>
      <c r="U133" s="297">
        <v>980.12</v>
      </c>
      <c r="W133" s="297">
        <v>2157753</v>
      </c>
      <c r="X133" s="297">
        <v>462701.86</v>
      </c>
      <c r="Y133">
        <v>2506220</v>
      </c>
      <c r="AB133">
        <v>1394273.2</v>
      </c>
      <c r="AC133">
        <v>120398.49</v>
      </c>
      <c r="AG133">
        <v>152799.88</v>
      </c>
      <c r="AI133" s="242">
        <f t="shared" si="11"/>
        <v>1072338.25</v>
      </c>
      <c r="AJ133" s="249">
        <f t="shared" si="12"/>
        <v>2115.23</v>
      </c>
      <c r="AK133" s="262">
        <f t="shared" si="13"/>
        <v>1070223.02</v>
      </c>
      <c r="AL133" s="263">
        <f t="shared" si="14"/>
        <v>5019576.6300000008</v>
      </c>
      <c r="AM133" s="263">
        <f t="shared" si="15"/>
        <v>4173691.5700000003</v>
      </c>
      <c r="AN133" s="244">
        <f t="shared" si="16"/>
        <v>845885.06000000052</v>
      </c>
    </row>
    <row r="134" spans="1:40" ht="14.4" thickBot="1" x14ac:dyDescent="0.3">
      <c r="A134" s="232" t="s">
        <v>314</v>
      </c>
      <c r="B134" s="232" t="s">
        <v>35</v>
      </c>
      <c r="C134" s="269">
        <v>6442</v>
      </c>
      <c r="D134" s="270" t="s">
        <v>920</v>
      </c>
      <c r="E134" t="s">
        <v>2700</v>
      </c>
      <c r="F134" s="297">
        <v>668121.24</v>
      </c>
      <c r="G134" s="297">
        <v>124645.5</v>
      </c>
      <c r="H134" s="297">
        <v>105968.23</v>
      </c>
      <c r="I134">
        <v>81486.38</v>
      </c>
      <c r="J134">
        <v>253801.61</v>
      </c>
      <c r="K134" s="297">
        <v>0</v>
      </c>
      <c r="N134" s="297">
        <v>1310</v>
      </c>
      <c r="O134">
        <v>148772</v>
      </c>
      <c r="P134">
        <v>-134551.09</v>
      </c>
      <c r="Q134">
        <v>1950</v>
      </c>
      <c r="R134">
        <v>1192306.58</v>
      </c>
      <c r="S134" s="297">
        <v>2090455.76</v>
      </c>
      <c r="T134" s="297">
        <v>69024</v>
      </c>
      <c r="U134" s="297">
        <v>838.51</v>
      </c>
      <c r="W134" s="297">
        <v>789075</v>
      </c>
      <c r="X134" s="297">
        <v>312372.96000000002</v>
      </c>
      <c r="Y134">
        <v>1423332</v>
      </c>
      <c r="Z134">
        <v>8610</v>
      </c>
      <c r="AB134">
        <v>988028.15</v>
      </c>
      <c r="AC134">
        <v>51633.72</v>
      </c>
      <c r="AG134">
        <v>406782.85</v>
      </c>
      <c r="AI134" s="242">
        <f t="shared" si="11"/>
        <v>898734.97</v>
      </c>
      <c r="AJ134" s="249">
        <f t="shared" si="12"/>
        <v>1310</v>
      </c>
      <c r="AK134" s="262">
        <f t="shared" si="13"/>
        <v>897424.97</v>
      </c>
      <c r="AL134" s="263">
        <f t="shared" si="14"/>
        <v>3261766.2299999995</v>
      </c>
      <c r="AM134" s="263">
        <f t="shared" si="15"/>
        <v>2878386.72</v>
      </c>
      <c r="AN134" s="244">
        <f t="shared" si="16"/>
        <v>383379.50999999931</v>
      </c>
    </row>
    <row r="135" spans="1:40" ht="14.4" thickBot="1" x14ac:dyDescent="0.3">
      <c r="A135" s="232" t="s">
        <v>314</v>
      </c>
      <c r="B135" s="232" t="s">
        <v>35</v>
      </c>
      <c r="C135" s="269">
        <v>3652</v>
      </c>
      <c r="D135" s="270" t="s">
        <v>921</v>
      </c>
      <c r="E135" t="s">
        <v>2701</v>
      </c>
      <c r="F135" s="297">
        <v>930531.53</v>
      </c>
      <c r="G135" s="297">
        <v>43758.5</v>
      </c>
      <c r="H135" s="297">
        <v>107118.65</v>
      </c>
      <c r="I135">
        <v>502984.32</v>
      </c>
      <c r="J135">
        <v>260064.54</v>
      </c>
      <c r="K135" s="297">
        <v>0</v>
      </c>
      <c r="N135" s="297">
        <v>636.04</v>
      </c>
      <c r="O135">
        <v>58400</v>
      </c>
      <c r="Q135">
        <v>-540543.19999999995</v>
      </c>
      <c r="R135">
        <v>2072080.16</v>
      </c>
      <c r="S135" s="297">
        <v>1135859.3999999999</v>
      </c>
      <c r="U135" s="297">
        <v>949.52</v>
      </c>
      <c r="W135" s="297">
        <v>1216585.69</v>
      </c>
      <c r="X135" s="297">
        <v>389016.65</v>
      </c>
      <c r="Y135">
        <v>1501148.69</v>
      </c>
      <c r="AB135">
        <v>459772.28</v>
      </c>
      <c r="AC135">
        <v>110365.77</v>
      </c>
      <c r="AG135">
        <v>143993</v>
      </c>
      <c r="AI135" s="242">
        <f t="shared" si="11"/>
        <v>1081408.68</v>
      </c>
      <c r="AJ135" s="249">
        <f t="shared" si="12"/>
        <v>636.04</v>
      </c>
      <c r="AK135" s="262">
        <f t="shared" si="13"/>
        <v>1080772.6399999999</v>
      </c>
      <c r="AL135" s="263">
        <f t="shared" si="14"/>
        <v>2742411.26</v>
      </c>
      <c r="AM135" s="263">
        <f t="shared" si="15"/>
        <v>2215279.7400000002</v>
      </c>
      <c r="AN135" s="244">
        <f t="shared" si="16"/>
        <v>527131.51999999955</v>
      </c>
    </row>
    <row r="136" spans="1:40" ht="14.4" thickBot="1" x14ac:dyDescent="0.3">
      <c r="A136" s="232" t="s">
        <v>314</v>
      </c>
      <c r="B136" s="232" t="s">
        <v>35</v>
      </c>
      <c r="C136" s="269">
        <v>7302</v>
      </c>
      <c r="D136" s="270" t="s">
        <v>922</v>
      </c>
      <c r="E136" t="s">
        <v>2702</v>
      </c>
      <c r="F136" s="297">
        <v>764040.73</v>
      </c>
      <c r="G136" s="297">
        <v>23128</v>
      </c>
      <c r="H136" s="297">
        <v>895479.16</v>
      </c>
      <c r="I136">
        <v>366903.25</v>
      </c>
      <c r="J136">
        <v>153482.19</v>
      </c>
      <c r="K136" s="297">
        <v>30527</v>
      </c>
      <c r="N136" s="297">
        <v>660</v>
      </c>
      <c r="O136">
        <v>0</v>
      </c>
      <c r="Q136">
        <v>-1434575.66</v>
      </c>
      <c r="R136">
        <v>3517785.78</v>
      </c>
      <c r="S136" s="297">
        <v>2958574.52</v>
      </c>
      <c r="T136" s="297">
        <v>105100</v>
      </c>
      <c r="U136" s="297">
        <v>1060.1400000000001</v>
      </c>
      <c r="W136" s="297">
        <v>756822.5</v>
      </c>
      <c r="X136" s="297">
        <v>250150</v>
      </c>
      <c r="Y136">
        <v>1061630.5</v>
      </c>
      <c r="AB136">
        <v>1038122.74</v>
      </c>
      <c r="AC136">
        <v>27943.02</v>
      </c>
      <c r="AG136">
        <v>1486097.11</v>
      </c>
      <c r="AI136" s="242">
        <f t="shared" si="11"/>
        <v>1682647.8900000001</v>
      </c>
      <c r="AJ136" s="249">
        <f t="shared" si="12"/>
        <v>31187</v>
      </c>
      <c r="AK136" s="262">
        <f t="shared" si="13"/>
        <v>1651460.8900000001</v>
      </c>
      <c r="AL136" s="263">
        <f t="shared" si="14"/>
        <v>4071707.16</v>
      </c>
      <c r="AM136" s="263">
        <f t="shared" si="15"/>
        <v>3613793.37</v>
      </c>
      <c r="AN136" s="244">
        <f t="shared" si="16"/>
        <v>457913.79000000004</v>
      </c>
    </row>
    <row r="137" spans="1:40" ht="14.4" thickBot="1" x14ac:dyDescent="0.3">
      <c r="A137" s="232" t="s">
        <v>314</v>
      </c>
      <c r="B137" s="232" t="s">
        <v>35</v>
      </c>
      <c r="C137" s="269">
        <v>3122</v>
      </c>
      <c r="D137" s="270" t="s">
        <v>923</v>
      </c>
      <c r="E137" t="s">
        <v>2703</v>
      </c>
      <c r="F137" s="297">
        <v>416586.01</v>
      </c>
      <c r="G137" s="297">
        <v>143154.5</v>
      </c>
      <c r="H137" s="297">
        <v>107517.81</v>
      </c>
      <c r="I137">
        <v>424909.3</v>
      </c>
      <c r="J137">
        <v>185024.05</v>
      </c>
      <c r="K137" s="297">
        <v>0</v>
      </c>
      <c r="N137" s="297">
        <v>622</v>
      </c>
      <c r="O137">
        <v>129775</v>
      </c>
      <c r="Q137">
        <v>-1414609.76</v>
      </c>
      <c r="R137">
        <v>2461639.23</v>
      </c>
      <c r="S137" s="297">
        <v>1232353.95</v>
      </c>
      <c r="T137" s="297">
        <v>132000</v>
      </c>
      <c r="U137" s="297">
        <v>614.61</v>
      </c>
      <c r="W137" s="297">
        <v>1464340.3</v>
      </c>
      <c r="X137" s="297">
        <v>153450</v>
      </c>
      <c r="Y137">
        <v>1763786.3</v>
      </c>
      <c r="Z137">
        <v>1200</v>
      </c>
      <c r="AB137">
        <v>565562.92000000004</v>
      </c>
      <c r="AC137">
        <v>135709.04</v>
      </c>
      <c r="AG137">
        <v>208215.67</v>
      </c>
      <c r="AI137" s="242">
        <f t="shared" si="11"/>
        <v>667258.32000000007</v>
      </c>
      <c r="AJ137" s="249">
        <f t="shared" si="12"/>
        <v>622</v>
      </c>
      <c r="AK137" s="262">
        <f t="shared" si="13"/>
        <v>666636.32000000007</v>
      </c>
      <c r="AL137" s="263">
        <f t="shared" si="14"/>
        <v>2982758.8600000003</v>
      </c>
      <c r="AM137" s="263">
        <f t="shared" si="15"/>
        <v>2674473.9300000002</v>
      </c>
      <c r="AN137" s="244">
        <f t="shared" si="16"/>
        <v>308284.93000000017</v>
      </c>
    </row>
    <row r="138" spans="1:40" ht="14.4" thickBot="1" x14ac:dyDescent="0.3">
      <c r="A138" s="232" t="s">
        <v>314</v>
      </c>
      <c r="B138" s="232" t="s">
        <v>35</v>
      </c>
      <c r="C138" s="269">
        <v>3540</v>
      </c>
      <c r="D138" s="270" t="s">
        <v>924</v>
      </c>
      <c r="E138" t="s">
        <v>2704</v>
      </c>
      <c r="F138" s="297">
        <v>335350.42</v>
      </c>
      <c r="G138" s="297">
        <v>10053</v>
      </c>
      <c r="H138" s="297">
        <v>235292.43</v>
      </c>
      <c r="I138">
        <v>1646911.91</v>
      </c>
      <c r="J138">
        <v>118718.56</v>
      </c>
      <c r="K138" s="297">
        <v>0</v>
      </c>
      <c r="N138" s="297">
        <v>546</v>
      </c>
      <c r="O138">
        <v>203700</v>
      </c>
      <c r="Q138">
        <v>740326.99</v>
      </c>
      <c r="R138">
        <v>1490475.39</v>
      </c>
      <c r="S138" s="297">
        <v>941853.27</v>
      </c>
      <c r="T138" s="297">
        <v>84900</v>
      </c>
      <c r="U138" s="297">
        <v>434.55</v>
      </c>
      <c r="W138" s="297">
        <v>1242960</v>
      </c>
      <c r="X138" s="297">
        <v>306396.5</v>
      </c>
      <c r="Y138">
        <v>1574511.5</v>
      </c>
      <c r="AB138">
        <v>566105.24</v>
      </c>
      <c r="AC138">
        <v>134312.29</v>
      </c>
      <c r="AG138">
        <v>140742.35</v>
      </c>
      <c r="AI138" s="242">
        <f t="shared" si="11"/>
        <v>580695.85</v>
      </c>
      <c r="AJ138" s="249">
        <f t="shared" si="12"/>
        <v>546</v>
      </c>
      <c r="AK138" s="262">
        <f t="shared" si="13"/>
        <v>580149.85</v>
      </c>
      <c r="AL138" s="263">
        <f t="shared" si="14"/>
        <v>2576544.3200000003</v>
      </c>
      <c r="AM138" s="263">
        <f t="shared" si="15"/>
        <v>2415671.3800000004</v>
      </c>
      <c r="AN138" s="244">
        <f t="shared" si="16"/>
        <v>160872.93999999994</v>
      </c>
    </row>
    <row r="139" spans="1:40" ht="14.4" thickBot="1" x14ac:dyDescent="0.3">
      <c r="A139" s="232" t="s">
        <v>314</v>
      </c>
      <c r="B139" s="232" t="s">
        <v>35</v>
      </c>
      <c r="C139" s="269">
        <v>8043</v>
      </c>
      <c r="D139" s="270" t="s">
        <v>925</v>
      </c>
      <c r="E139" t="s">
        <v>2705</v>
      </c>
      <c r="F139" s="297">
        <v>298243.07</v>
      </c>
      <c r="G139" s="297">
        <v>42043.4</v>
      </c>
      <c r="H139" s="297">
        <v>434243.88</v>
      </c>
      <c r="I139">
        <v>1083193.3799999999</v>
      </c>
      <c r="J139">
        <v>397374.39</v>
      </c>
      <c r="K139" s="297">
        <v>-23438</v>
      </c>
      <c r="N139" s="297">
        <v>109</v>
      </c>
      <c r="O139">
        <v>95690</v>
      </c>
      <c r="Q139">
        <v>-1568739.96</v>
      </c>
      <c r="R139">
        <v>3529981.97</v>
      </c>
      <c r="S139" s="297">
        <v>1837905.4</v>
      </c>
      <c r="T139" s="297">
        <v>9000</v>
      </c>
      <c r="U139" s="297">
        <v>397.5</v>
      </c>
      <c r="W139" s="297">
        <v>1791108.5</v>
      </c>
      <c r="X139" s="297">
        <v>720390.46</v>
      </c>
      <c r="Y139">
        <v>2364440.5</v>
      </c>
      <c r="AB139">
        <v>1096572.1399999999</v>
      </c>
      <c r="AC139">
        <v>117712.13</v>
      </c>
      <c r="AG139">
        <v>97032.6</v>
      </c>
      <c r="AI139" s="242">
        <f t="shared" ref="AI139:AI202" si="17">SUM(F139:H139)</f>
        <v>774530.35000000009</v>
      </c>
      <c r="AJ139" s="249">
        <f t="shared" ref="AJ139:AJ202" si="18">SUM(K139:N139)</f>
        <v>-23329</v>
      </c>
      <c r="AK139" s="262">
        <f t="shared" ref="AK139:AK202" si="19">AI139-AJ139</f>
        <v>797859.35000000009</v>
      </c>
      <c r="AL139" s="263">
        <f t="shared" ref="AL139:AL202" si="20">SUM(S139:X139)</f>
        <v>4358801.8599999994</v>
      </c>
      <c r="AM139" s="263">
        <f t="shared" ref="AM139:AM202" si="21">SUM(Y139:AH139)</f>
        <v>3675757.3699999996</v>
      </c>
      <c r="AN139" s="244">
        <f t="shared" si="16"/>
        <v>683044.48999999976</v>
      </c>
    </row>
    <row r="140" spans="1:40" ht="14.4" thickBot="1" x14ac:dyDescent="0.3">
      <c r="A140" s="232" t="s">
        <v>314</v>
      </c>
      <c r="B140" s="232" t="s">
        <v>35</v>
      </c>
      <c r="C140" s="269">
        <v>4264</v>
      </c>
      <c r="D140" s="270" t="s">
        <v>926</v>
      </c>
      <c r="E140" t="s">
        <v>2706</v>
      </c>
      <c r="F140" s="297">
        <v>736590.79</v>
      </c>
      <c r="G140" s="297">
        <v>270635.75</v>
      </c>
      <c r="H140" s="297">
        <v>196682.83</v>
      </c>
      <c r="I140">
        <v>313335.67999999999</v>
      </c>
      <c r="J140">
        <v>186061.98</v>
      </c>
      <c r="K140" s="297">
        <v>0</v>
      </c>
      <c r="N140" s="297">
        <v>2567.9499999999998</v>
      </c>
      <c r="O140">
        <v>121100</v>
      </c>
      <c r="Q140">
        <v>-134751.92000000001</v>
      </c>
      <c r="R140">
        <v>1467910.57</v>
      </c>
      <c r="S140" s="297">
        <v>3736404.27</v>
      </c>
      <c r="T140" s="297">
        <v>166800</v>
      </c>
      <c r="U140" s="297">
        <v>889.06</v>
      </c>
      <c r="W140" s="297">
        <v>1198038</v>
      </c>
      <c r="X140" s="297">
        <v>397776.79</v>
      </c>
      <c r="Y140">
        <v>1391494</v>
      </c>
      <c r="AB140">
        <v>1043914.34</v>
      </c>
      <c r="AC140">
        <v>54721.52</v>
      </c>
      <c r="AG140">
        <v>2370991.62</v>
      </c>
      <c r="AI140" s="242">
        <f t="shared" si="17"/>
        <v>1203909.3700000001</v>
      </c>
      <c r="AJ140" s="249">
        <f t="shared" si="18"/>
        <v>2567.9499999999998</v>
      </c>
      <c r="AK140" s="262">
        <f t="shared" si="19"/>
        <v>1201341.4200000002</v>
      </c>
      <c r="AL140" s="263">
        <f t="shared" si="20"/>
        <v>5499908.1200000001</v>
      </c>
      <c r="AM140" s="263">
        <f t="shared" si="21"/>
        <v>4861121.4800000004</v>
      </c>
      <c r="AN140" s="244">
        <f t="shared" si="16"/>
        <v>638786.63999999966</v>
      </c>
    </row>
    <row r="141" spans="1:40" ht="14.4" thickBot="1" x14ac:dyDescent="0.3">
      <c r="A141" s="232" t="s">
        <v>314</v>
      </c>
      <c r="B141" s="232" t="s">
        <v>35</v>
      </c>
      <c r="C141" s="269">
        <v>4475</v>
      </c>
      <c r="D141" s="270" t="s">
        <v>927</v>
      </c>
      <c r="E141" t="s">
        <v>2707</v>
      </c>
      <c r="F141" s="297">
        <v>553227.86</v>
      </c>
      <c r="G141" s="297">
        <v>15756.5</v>
      </c>
      <c r="H141" s="297">
        <v>38513.120000000003</v>
      </c>
      <c r="I141">
        <v>231353.84</v>
      </c>
      <c r="J141">
        <v>182580.15</v>
      </c>
      <c r="N141" s="297">
        <v>774</v>
      </c>
      <c r="O141">
        <v>32505</v>
      </c>
      <c r="Q141">
        <v>226909</v>
      </c>
      <c r="R141">
        <v>431311.75</v>
      </c>
      <c r="S141" s="297">
        <v>2310518.46</v>
      </c>
      <c r="U141" s="297">
        <v>348.72</v>
      </c>
      <c r="W141" s="297">
        <v>974150.5</v>
      </c>
      <c r="X141" s="297">
        <v>451490</v>
      </c>
      <c r="Y141">
        <v>1339021.5</v>
      </c>
      <c r="AB141">
        <v>672954.32</v>
      </c>
      <c r="AC141">
        <v>57009.84</v>
      </c>
      <c r="AG141">
        <v>1041601.5</v>
      </c>
      <c r="AI141" s="242">
        <f t="shared" si="17"/>
        <v>607497.48</v>
      </c>
      <c r="AJ141" s="249">
        <f t="shared" si="18"/>
        <v>774</v>
      </c>
      <c r="AK141" s="262">
        <f t="shared" si="19"/>
        <v>606723.48</v>
      </c>
      <c r="AL141" s="263">
        <f t="shared" si="20"/>
        <v>3736507.68</v>
      </c>
      <c r="AM141" s="263">
        <f t="shared" si="21"/>
        <v>3110587.16</v>
      </c>
      <c r="AN141" s="244">
        <f t="shared" si="16"/>
        <v>625920.52</v>
      </c>
    </row>
    <row r="142" spans="1:40" ht="14.4" thickBot="1" x14ac:dyDescent="0.3">
      <c r="A142" s="232" t="s">
        <v>314</v>
      </c>
      <c r="B142" s="232" t="s">
        <v>35</v>
      </c>
      <c r="C142" s="269">
        <v>4153</v>
      </c>
      <c r="D142" s="270" t="s">
        <v>928</v>
      </c>
      <c r="E142" t="s">
        <v>2708</v>
      </c>
      <c r="F142" s="297">
        <v>475658.32</v>
      </c>
      <c r="G142" s="297">
        <v>129072.7</v>
      </c>
      <c r="H142" s="297">
        <v>198298.01</v>
      </c>
      <c r="I142">
        <v>429559.76</v>
      </c>
      <c r="J142">
        <v>392229.38</v>
      </c>
      <c r="K142" s="297">
        <v>2000</v>
      </c>
      <c r="N142" s="297">
        <v>932.71</v>
      </c>
      <c r="O142">
        <v>121970</v>
      </c>
      <c r="Q142">
        <v>-781596.61</v>
      </c>
      <c r="R142">
        <v>2115546</v>
      </c>
      <c r="S142" s="297">
        <v>1279517.06</v>
      </c>
      <c r="T142" s="297">
        <v>51600</v>
      </c>
      <c r="U142" s="297">
        <v>515.27</v>
      </c>
      <c r="W142" s="297">
        <v>1179664.5</v>
      </c>
      <c r="X142" s="297">
        <v>293859.63</v>
      </c>
      <c r="Y142">
        <v>1424553.5</v>
      </c>
      <c r="AB142">
        <v>604335.72</v>
      </c>
      <c r="AC142">
        <v>173718.3</v>
      </c>
      <c r="AG142">
        <v>135518.20000000001</v>
      </c>
      <c r="AI142" s="242">
        <f t="shared" si="17"/>
        <v>803029.03</v>
      </c>
      <c r="AJ142" s="249">
        <f t="shared" si="18"/>
        <v>2932.71</v>
      </c>
      <c r="AK142" s="262">
        <f t="shared" si="19"/>
        <v>800096.32000000007</v>
      </c>
      <c r="AL142" s="263">
        <f t="shared" si="20"/>
        <v>2805156.46</v>
      </c>
      <c r="AM142" s="263">
        <f t="shared" si="21"/>
        <v>2338125.7200000002</v>
      </c>
      <c r="AN142" s="244">
        <f t="shared" si="16"/>
        <v>467030.73999999976</v>
      </c>
    </row>
    <row r="143" spans="1:40" ht="14.4" thickBot="1" x14ac:dyDescent="0.3">
      <c r="A143" s="232" t="s">
        <v>314</v>
      </c>
      <c r="B143" s="232" t="s">
        <v>35</v>
      </c>
      <c r="C143" s="269">
        <v>2552</v>
      </c>
      <c r="D143" s="270" t="s">
        <v>929</v>
      </c>
      <c r="E143" t="s">
        <v>2709</v>
      </c>
      <c r="F143" s="297">
        <v>127121.47</v>
      </c>
      <c r="G143" s="297">
        <v>29151.35</v>
      </c>
      <c r="H143" s="297">
        <v>201014.9</v>
      </c>
      <c r="I143">
        <v>858978.78</v>
      </c>
      <c r="J143">
        <v>90798.86</v>
      </c>
      <c r="K143" s="297">
        <v>0</v>
      </c>
      <c r="N143" s="297">
        <v>802</v>
      </c>
      <c r="O143">
        <v>51300</v>
      </c>
      <c r="Q143">
        <v>-922108.81</v>
      </c>
      <c r="R143">
        <v>2263113.85</v>
      </c>
      <c r="S143" s="297">
        <v>926395.72</v>
      </c>
      <c r="T143" s="297">
        <v>41300</v>
      </c>
      <c r="U143" s="297">
        <v>229.85</v>
      </c>
      <c r="W143" s="297">
        <v>889153</v>
      </c>
      <c r="X143" s="297">
        <v>217450</v>
      </c>
      <c r="Y143">
        <v>1252969</v>
      </c>
      <c r="AB143">
        <v>367463.14</v>
      </c>
      <c r="AC143">
        <v>144362.51999999999</v>
      </c>
      <c r="AG143">
        <v>123938.78</v>
      </c>
      <c r="AI143" s="242">
        <f t="shared" si="17"/>
        <v>357287.72</v>
      </c>
      <c r="AJ143" s="249">
        <f t="shared" si="18"/>
        <v>802</v>
      </c>
      <c r="AK143" s="262">
        <f t="shared" si="19"/>
        <v>356485.72</v>
      </c>
      <c r="AL143" s="263">
        <f t="shared" si="20"/>
        <v>2074528.5699999998</v>
      </c>
      <c r="AM143" s="263">
        <f t="shared" si="21"/>
        <v>1888733.4400000002</v>
      </c>
      <c r="AN143" s="244">
        <f t="shared" si="16"/>
        <v>185795.12999999966</v>
      </c>
    </row>
    <row r="144" spans="1:40" ht="14.4" thickBot="1" x14ac:dyDescent="0.3">
      <c r="A144" s="232" t="s">
        <v>314</v>
      </c>
      <c r="B144" s="232" t="s">
        <v>35</v>
      </c>
      <c r="C144" s="269">
        <v>5199</v>
      </c>
      <c r="D144" s="270" t="s">
        <v>930</v>
      </c>
      <c r="E144" t="s">
        <v>2710</v>
      </c>
      <c r="F144" s="297">
        <v>242405.97</v>
      </c>
      <c r="G144" s="297">
        <v>129975.6</v>
      </c>
      <c r="H144" s="297">
        <v>607731.61</v>
      </c>
      <c r="I144">
        <v>609762.19999999995</v>
      </c>
      <c r="J144">
        <v>161843.10999999999</v>
      </c>
      <c r="K144" s="297">
        <v>0</v>
      </c>
      <c r="N144" s="297">
        <v>564</v>
      </c>
      <c r="O144">
        <v>27500</v>
      </c>
      <c r="Q144">
        <v>-1205844.57</v>
      </c>
      <c r="R144">
        <v>2512572.4500000002</v>
      </c>
      <c r="S144" s="297">
        <v>1400144.52</v>
      </c>
      <c r="T144" s="297">
        <v>27000</v>
      </c>
      <c r="U144" s="297">
        <v>260.61</v>
      </c>
      <c r="W144" s="297">
        <v>1963245</v>
      </c>
      <c r="X144" s="297">
        <v>532386.01</v>
      </c>
      <c r="Y144">
        <v>2222261</v>
      </c>
      <c r="AB144">
        <v>725512.69</v>
      </c>
      <c r="AC144">
        <v>68620.490000000005</v>
      </c>
      <c r="AF144">
        <v>26284</v>
      </c>
      <c r="AG144">
        <v>201880</v>
      </c>
      <c r="AI144" s="242">
        <f t="shared" si="17"/>
        <v>980113.17999999993</v>
      </c>
      <c r="AJ144" s="249">
        <f t="shared" si="18"/>
        <v>564</v>
      </c>
      <c r="AK144" s="262">
        <f t="shared" si="19"/>
        <v>979549.17999999993</v>
      </c>
      <c r="AL144" s="263">
        <f t="shared" si="20"/>
        <v>3923036.1399999997</v>
      </c>
      <c r="AM144" s="263">
        <f t="shared" si="21"/>
        <v>3244558.18</v>
      </c>
      <c r="AN144" s="244">
        <f t="shared" si="16"/>
        <v>678477.9599999995</v>
      </c>
    </row>
    <row r="145" spans="1:40" ht="14.4" thickBot="1" x14ac:dyDescent="0.3">
      <c r="A145" s="232" t="s">
        <v>314</v>
      </c>
      <c r="B145" s="232" t="s">
        <v>35</v>
      </c>
      <c r="C145" s="269">
        <v>7299</v>
      </c>
      <c r="D145" s="270" t="s">
        <v>931</v>
      </c>
      <c r="E145" t="s">
        <v>2711</v>
      </c>
      <c r="F145" s="297">
        <v>1024334.88</v>
      </c>
      <c r="G145" s="297">
        <v>148244.71</v>
      </c>
      <c r="H145" s="297">
        <v>88151.2</v>
      </c>
      <c r="I145">
        <v>1656771.48</v>
      </c>
      <c r="J145">
        <v>388259.86</v>
      </c>
      <c r="K145" s="297">
        <v>0</v>
      </c>
      <c r="N145" s="297">
        <v>1080</v>
      </c>
      <c r="O145">
        <v>218600</v>
      </c>
      <c r="Q145">
        <v>1556181.84</v>
      </c>
      <c r="R145">
        <v>1298036.29</v>
      </c>
      <c r="S145" s="297">
        <v>1853489.74</v>
      </c>
      <c r="T145" s="297">
        <v>140460</v>
      </c>
      <c r="U145" s="297">
        <v>1064.92</v>
      </c>
      <c r="W145" s="297">
        <v>1167920.6000000001</v>
      </c>
      <c r="X145" s="297">
        <v>442395.11</v>
      </c>
      <c r="Y145">
        <v>1687332.6</v>
      </c>
      <c r="AB145">
        <v>1042804.49</v>
      </c>
      <c r="AC145">
        <v>185618.27</v>
      </c>
      <c r="AG145">
        <v>83849.97</v>
      </c>
      <c r="AI145" s="242">
        <f t="shared" si="17"/>
        <v>1260730.79</v>
      </c>
      <c r="AJ145" s="249">
        <f t="shared" si="18"/>
        <v>1080</v>
      </c>
      <c r="AK145" s="262">
        <f t="shared" si="19"/>
        <v>1259650.79</v>
      </c>
      <c r="AL145" s="263">
        <f t="shared" si="20"/>
        <v>3605330.3699999996</v>
      </c>
      <c r="AM145" s="263">
        <f t="shared" si="21"/>
        <v>2999605.33</v>
      </c>
      <c r="AN145" s="244">
        <f t="shared" si="16"/>
        <v>605725.03999999957</v>
      </c>
    </row>
    <row r="146" spans="1:40" ht="14.4" thickBot="1" x14ac:dyDescent="0.3">
      <c r="A146" s="232" t="s">
        <v>318</v>
      </c>
      <c r="B146" s="232" t="s">
        <v>36</v>
      </c>
      <c r="C146" s="269">
        <v>3325</v>
      </c>
      <c r="D146" s="270" t="s">
        <v>932</v>
      </c>
      <c r="E146" t="s">
        <v>2712</v>
      </c>
      <c r="F146" s="297">
        <v>491356.68</v>
      </c>
      <c r="G146" s="297">
        <v>76290.78</v>
      </c>
      <c r="H146" s="297">
        <v>683365.59</v>
      </c>
      <c r="I146">
        <v>684971.07</v>
      </c>
      <c r="J146">
        <v>438008.81</v>
      </c>
      <c r="K146" s="297">
        <v>4800</v>
      </c>
      <c r="N146" s="297">
        <v>0</v>
      </c>
      <c r="Q146">
        <v>593992.44999999995</v>
      </c>
      <c r="R146">
        <v>1854562.35</v>
      </c>
      <c r="S146" s="297">
        <v>987992.03</v>
      </c>
      <c r="T146" s="297">
        <v>75700</v>
      </c>
      <c r="U146" s="297">
        <v>601.45000000000005</v>
      </c>
      <c r="W146" s="297">
        <v>1331988</v>
      </c>
      <c r="X146" s="297">
        <v>279944.08</v>
      </c>
      <c r="Y146">
        <v>1565846</v>
      </c>
      <c r="AB146">
        <v>484985.69</v>
      </c>
      <c r="AC146">
        <v>107609.37</v>
      </c>
      <c r="AD146">
        <v>136000</v>
      </c>
      <c r="AG146">
        <v>26503.97</v>
      </c>
      <c r="AI146" s="242">
        <f t="shared" si="17"/>
        <v>1251013.0499999998</v>
      </c>
      <c r="AJ146" s="249">
        <f t="shared" si="18"/>
        <v>4800</v>
      </c>
      <c r="AK146" s="262">
        <f t="shared" si="19"/>
        <v>1246213.0499999998</v>
      </c>
      <c r="AL146" s="263">
        <f t="shared" si="20"/>
        <v>2676225.56</v>
      </c>
      <c r="AM146" s="263">
        <f t="shared" si="21"/>
        <v>2320945.0300000003</v>
      </c>
      <c r="AN146" s="244">
        <f t="shared" si="16"/>
        <v>355280.5299999998</v>
      </c>
    </row>
    <row r="147" spans="1:40" ht="14.4" thickBot="1" x14ac:dyDescent="0.3">
      <c r="A147" s="232" t="s">
        <v>318</v>
      </c>
      <c r="B147" s="232" t="s">
        <v>36</v>
      </c>
      <c r="C147" s="269">
        <v>5397</v>
      </c>
      <c r="D147" s="270" t="s">
        <v>933</v>
      </c>
      <c r="E147" t="s">
        <v>2713</v>
      </c>
      <c r="F147" s="297">
        <v>1782521.07</v>
      </c>
      <c r="G147" s="297">
        <v>151369.5</v>
      </c>
      <c r="H147" s="297">
        <v>66677.42</v>
      </c>
      <c r="I147">
        <v>485576.83</v>
      </c>
      <c r="J147">
        <v>543936.75</v>
      </c>
      <c r="K147" s="297">
        <v>5570</v>
      </c>
      <c r="N147" s="297">
        <v>0</v>
      </c>
      <c r="Q147">
        <v>-812374.56</v>
      </c>
      <c r="R147">
        <v>3974625.34</v>
      </c>
      <c r="S147" s="297">
        <v>1567617.94</v>
      </c>
      <c r="T147" s="297">
        <v>178500</v>
      </c>
      <c r="U147" s="297">
        <v>2306.59</v>
      </c>
      <c r="W147" s="297">
        <v>1241257.5</v>
      </c>
      <c r="X147" s="297">
        <v>499954.85</v>
      </c>
      <c r="Y147">
        <v>1706877.75</v>
      </c>
      <c r="Z147">
        <v>5160</v>
      </c>
      <c r="AB147">
        <v>688490.39</v>
      </c>
      <c r="AC147">
        <v>312725.59999999998</v>
      </c>
      <c r="AD147">
        <v>291500</v>
      </c>
      <c r="AG147">
        <v>163118.35</v>
      </c>
      <c r="AI147" s="242">
        <f t="shared" si="17"/>
        <v>2000567.99</v>
      </c>
      <c r="AJ147" s="249">
        <f t="shared" si="18"/>
        <v>5570</v>
      </c>
      <c r="AK147" s="262">
        <f t="shared" si="19"/>
        <v>1994997.99</v>
      </c>
      <c r="AL147" s="263">
        <f t="shared" si="20"/>
        <v>3489636.8800000004</v>
      </c>
      <c r="AM147" s="263">
        <f t="shared" si="21"/>
        <v>3167872.0900000003</v>
      </c>
      <c r="AN147" s="244">
        <f t="shared" si="16"/>
        <v>321764.79000000004</v>
      </c>
    </row>
    <row r="148" spans="1:40" ht="14.4" thickBot="1" x14ac:dyDescent="0.3">
      <c r="A148" s="232" t="s">
        <v>318</v>
      </c>
      <c r="B148" s="232" t="s">
        <v>36</v>
      </c>
      <c r="C148" s="269">
        <v>2048</v>
      </c>
      <c r="D148" s="270" t="s">
        <v>934</v>
      </c>
      <c r="E148" t="s">
        <v>2714</v>
      </c>
      <c r="F148" s="297">
        <v>448105.49</v>
      </c>
      <c r="G148" s="297">
        <v>12818.5</v>
      </c>
      <c r="H148" s="297">
        <v>51917.09</v>
      </c>
      <c r="I148">
        <v>890286.18</v>
      </c>
      <c r="J148">
        <v>482518.34</v>
      </c>
      <c r="K148" s="297">
        <v>10000</v>
      </c>
      <c r="N148" s="297">
        <v>206</v>
      </c>
      <c r="Q148">
        <v>1953319.05</v>
      </c>
      <c r="S148" s="297">
        <v>1010580.4</v>
      </c>
      <c r="U148" s="297">
        <v>767.99</v>
      </c>
      <c r="W148" s="297">
        <v>1291367.5</v>
      </c>
      <c r="X148" s="297">
        <v>251150.28</v>
      </c>
      <c r="Y148">
        <v>1695085.5</v>
      </c>
      <c r="AB148">
        <v>561327.59</v>
      </c>
      <c r="AC148">
        <v>226411.88</v>
      </c>
      <c r="AE148">
        <v>37965.699999999997</v>
      </c>
      <c r="AG148">
        <v>9080</v>
      </c>
      <c r="AI148" s="242">
        <f t="shared" si="17"/>
        <v>512841.07999999996</v>
      </c>
      <c r="AJ148" s="249">
        <f t="shared" si="18"/>
        <v>10206</v>
      </c>
      <c r="AK148" s="262">
        <f t="shared" si="19"/>
        <v>502635.07999999996</v>
      </c>
      <c r="AL148" s="263">
        <f t="shared" si="20"/>
        <v>2553866.17</v>
      </c>
      <c r="AM148" s="263">
        <f t="shared" si="21"/>
        <v>2529870.67</v>
      </c>
      <c r="AN148" s="244">
        <f t="shared" si="16"/>
        <v>23995.5</v>
      </c>
    </row>
    <row r="149" spans="1:40" ht="14.4" thickBot="1" x14ac:dyDescent="0.3">
      <c r="A149" s="232" t="s">
        <v>318</v>
      </c>
      <c r="B149" s="232" t="s">
        <v>36</v>
      </c>
      <c r="C149" s="269">
        <v>5559</v>
      </c>
      <c r="D149" s="270" t="s">
        <v>935</v>
      </c>
      <c r="E149" t="s">
        <v>2715</v>
      </c>
      <c r="F149" s="297">
        <v>1271243.6399999999</v>
      </c>
      <c r="G149" s="297">
        <v>225009.01</v>
      </c>
      <c r="H149" s="297">
        <v>42929.99</v>
      </c>
      <c r="I149">
        <v>476921.9</v>
      </c>
      <c r="J149">
        <v>413806.71</v>
      </c>
      <c r="K149" s="297">
        <v>-2345</v>
      </c>
      <c r="L149" s="297">
        <v>1003.5</v>
      </c>
      <c r="N149" s="297">
        <v>9018.9699999999993</v>
      </c>
      <c r="Q149">
        <v>385994.01</v>
      </c>
      <c r="R149">
        <v>2538450.7999999998</v>
      </c>
      <c r="S149" s="297">
        <v>811948.27</v>
      </c>
      <c r="T149" s="297">
        <v>181350</v>
      </c>
      <c r="W149" s="297">
        <v>1334465.5</v>
      </c>
      <c r="X149" s="297">
        <v>84807.3</v>
      </c>
      <c r="Y149">
        <v>1671794.85</v>
      </c>
      <c r="Z149">
        <v>500</v>
      </c>
      <c r="AB149">
        <v>542140.05000000005</v>
      </c>
      <c r="AC149">
        <v>308559.17</v>
      </c>
      <c r="AI149" s="242">
        <f t="shared" si="17"/>
        <v>1539182.64</v>
      </c>
      <c r="AJ149" s="249">
        <f t="shared" si="18"/>
        <v>7677.4699999999993</v>
      </c>
      <c r="AK149" s="262">
        <f t="shared" si="19"/>
        <v>1531505.17</v>
      </c>
      <c r="AL149" s="263">
        <f t="shared" si="20"/>
        <v>2412571.0699999998</v>
      </c>
      <c r="AM149" s="263">
        <f t="shared" si="21"/>
        <v>2522994.0700000003</v>
      </c>
      <c r="AN149" s="244">
        <f t="shared" si="16"/>
        <v>-110423.00000000047</v>
      </c>
    </row>
    <row r="150" spans="1:40" ht="14.4" thickBot="1" x14ac:dyDescent="0.3">
      <c r="A150" s="232" t="s">
        <v>318</v>
      </c>
      <c r="B150" s="232" t="s">
        <v>36</v>
      </c>
      <c r="C150" s="269">
        <v>3394</v>
      </c>
      <c r="D150" s="270" t="s">
        <v>936</v>
      </c>
      <c r="E150" t="s">
        <v>2716</v>
      </c>
      <c r="F150" s="297">
        <v>1630915.01</v>
      </c>
      <c r="G150" s="297">
        <v>103397.04</v>
      </c>
      <c r="H150" s="297">
        <v>727382.59</v>
      </c>
      <c r="I150">
        <v>872365.29</v>
      </c>
      <c r="J150">
        <v>284553.84999999998</v>
      </c>
      <c r="K150" s="297">
        <v>2000</v>
      </c>
      <c r="N150" s="297">
        <v>0</v>
      </c>
      <c r="Q150">
        <v>213308.06</v>
      </c>
      <c r="R150">
        <v>3053279.47</v>
      </c>
      <c r="S150" s="297">
        <v>1866554.19</v>
      </c>
      <c r="T150" s="297">
        <v>398960</v>
      </c>
      <c r="U150" s="297">
        <v>1692.57</v>
      </c>
      <c r="W150" s="297">
        <v>1462270</v>
      </c>
      <c r="X150" s="297">
        <v>475035.52</v>
      </c>
      <c r="Y150">
        <v>2090672</v>
      </c>
      <c r="Z150">
        <v>4400</v>
      </c>
      <c r="AB150">
        <v>782987.97</v>
      </c>
      <c r="AC150">
        <v>103004.87</v>
      </c>
      <c r="AD150">
        <v>237500</v>
      </c>
      <c r="AG150">
        <v>174465.25</v>
      </c>
      <c r="AI150" s="242">
        <f t="shared" si="17"/>
        <v>2461694.64</v>
      </c>
      <c r="AJ150" s="249">
        <f t="shared" si="18"/>
        <v>2000</v>
      </c>
      <c r="AK150" s="262">
        <f t="shared" si="19"/>
        <v>2459694.64</v>
      </c>
      <c r="AL150" s="263">
        <f t="shared" si="20"/>
        <v>4204512.2799999993</v>
      </c>
      <c r="AM150" s="263">
        <f t="shared" si="21"/>
        <v>3393030.09</v>
      </c>
      <c r="AN150" s="244">
        <f t="shared" si="16"/>
        <v>811482.18999999948</v>
      </c>
    </row>
    <row r="151" spans="1:40" ht="14.4" thickBot="1" x14ac:dyDescent="0.3">
      <c r="A151" s="232" t="s">
        <v>318</v>
      </c>
      <c r="B151" s="232" t="s">
        <v>36</v>
      </c>
      <c r="C151" s="269">
        <v>4182</v>
      </c>
      <c r="D151" s="270" t="s">
        <v>937</v>
      </c>
      <c r="E151" t="s">
        <v>2717</v>
      </c>
      <c r="F151" s="297">
        <v>1128721.51</v>
      </c>
      <c r="G151" s="297">
        <v>44228.63</v>
      </c>
      <c r="H151" s="297">
        <v>106933.96</v>
      </c>
      <c r="I151">
        <v>209580.02</v>
      </c>
      <c r="J151">
        <v>222943.4</v>
      </c>
      <c r="K151" s="297">
        <v>3000</v>
      </c>
      <c r="N151" s="297">
        <v>0</v>
      </c>
      <c r="Q151">
        <v>-387366.34</v>
      </c>
      <c r="R151">
        <v>1819262.69</v>
      </c>
      <c r="S151" s="297">
        <v>1577458.14</v>
      </c>
      <c r="T151" s="297">
        <v>119640</v>
      </c>
      <c r="U151" s="297">
        <v>1417.93</v>
      </c>
      <c r="W151" s="297">
        <v>1084902</v>
      </c>
      <c r="X151" s="297">
        <v>307836.64</v>
      </c>
      <c r="Y151">
        <v>1490458</v>
      </c>
      <c r="Z151">
        <v>1160</v>
      </c>
      <c r="AB151">
        <v>580409.42000000004</v>
      </c>
      <c r="AC151">
        <v>82185.179999999993</v>
      </c>
      <c r="AD151">
        <v>131500</v>
      </c>
      <c r="AG151">
        <v>102998.94</v>
      </c>
      <c r="AH151">
        <v>10000</v>
      </c>
      <c r="AI151" s="242">
        <f t="shared" si="17"/>
        <v>1279884.0999999999</v>
      </c>
      <c r="AJ151" s="249">
        <f t="shared" si="18"/>
        <v>3000</v>
      </c>
      <c r="AK151" s="262">
        <f t="shared" si="19"/>
        <v>1276884.0999999999</v>
      </c>
      <c r="AL151" s="263">
        <f t="shared" si="20"/>
        <v>3091254.71</v>
      </c>
      <c r="AM151" s="263">
        <f t="shared" si="21"/>
        <v>2398711.54</v>
      </c>
      <c r="AN151" s="244">
        <f t="shared" si="16"/>
        <v>692543.16999999993</v>
      </c>
    </row>
    <row r="152" spans="1:40" ht="14.4" thickBot="1" x14ac:dyDescent="0.3">
      <c r="A152" s="232" t="s">
        <v>318</v>
      </c>
      <c r="B152" s="232" t="s">
        <v>36</v>
      </c>
      <c r="C152" s="269">
        <v>4497</v>
      </c>
      <c r="D152" s="270" t="s">
        <v>938</v>
      </c>
      <c r="E152" t="s">
        <v>2718</v>
      </c>
      <c r="F152" s="297">
        <v>230320.45</v>
      </c>
      <c r="G152" s="297">
        <v>20367.349999999999</v>
      </c>
      <c r="H152" s="297">
        <v>637083.01</v>
      </c>
      <c r="I152">
        <v>699167.63</v>
      </c>
      <c r="J152">
        <v>264396.09999999998</v>
      </c>
      <c r="K152" s="297">
        <v>1000</v>
      </c>
      <c r="N152" s="297">
        <v>233</v>
      </c>
      <c r="Q152">
        <v>-278811.15000000002</v>
      </c>
      <c r="R152">
        <v>2522678.58</v>
      </c>
      <c r="S152" s="297">
        <v>1043317.64</v>
      </c>
      <c r="T152" s="297">
        <v>196700</v>
      </c>
      <c r="U152" s="297">
        <v>505.15</v>
      </c>
      <c r="W152" s="297">
        <v>1524072.5</v>
      </c>
      <c r="X152" s="297">
        <v>211982.64</v>
      </c>
      <c r="Y152">
        <v>1866722.5</v>
      </c>
      <c r="AB152">
        <v>1004638.23</v>
      </c>
      <c r="AC152">
        <v>164518.82999999999</v>
      </c>
      <c r="AG152">
        <v>37667.26</v>
      </c>
      <c r="AI152" s="242">
        <f t="shared" si="17"/>
        <v>887770.81</v>
      </c>
      <c r="AJ152" s="249">
        <f t="shared" si="18"/>
        <v>1233</v>
      </c>
      <c r="AK152" s="262">
        <f t="shared" si="19"/>
        <v>886537.81</v>
      </c>
      <c r="AL152" s="263">
        <f t="shared" si="20"/>
        <v>2976577.93</v>
      </c>
      <c r="AM152" s="263">
        <f t="shared" si="21"/>
        <v>3073546.82</v>
      </c>
      <c r="AN152" s="244">
        <f t="shared" si="16"/>
        <v>-96968.889999999665</v>
      </c>
    </row>
    <row r="153" spans="1:40" ht="14.4" thickBot="1" x14ac:dyDescent="0.3">
      <c r="A153" s="232" t="s">
        <v>318</v>
      </c>
      <c r="B153" s="232" t="s">
        <v>36</v>
      </c>
      <c r="C153" s="269">
        <v>4239</v>
      </c>
      <c r="D153" s="270" t="s">
        <v>939</v>
      </c>
      <c r="E153" t="s">
        <v>2719</v>
      </c>
      <c r="F153" s="297">
        <v>461811.89</v>
      </c>
      <c r="G153" s="297">
        <v>10687.75</v>
      </c>
      <c r="H153" s="297">
        <v>137297.99</v>
      </c>
      <c r="I153">
        <v>641754.43000000005</v>
      </c>
      <c r="J153">
        <v>340659.54</v>
      </c>
      <c r="K153" s="297">
        <v>4500</v>
      </c>
      <c r="N153" s="297">
        <v>0</v>
      </c>
      <c r="Q153">
        <v>-3036639.06</v>
      </c>
      <c r="R153">
        <v>4801199.47</v>
      </c>
      <c r="S153" s="297">
        <v>1020797.62</v>
      </c>
      <c r="U153" s="297">
        <v>554.65</v>
      </c>
      <c r="W153" s="297">
        <v>603886.5</v>
      </c>
      <c r="X153" s="297">
        <v>411108.16</v>
      </c>
      <c r="Y153">
        <v>810744.5</v>
      </c>
      <c r="AB153">
        <v>466609.95</v>
      </c>
      <c r="AC153">
        <v>288560.19</v>
      </c>
      <c r="AD153">
        <v>237000</v>
      </c>
      <c r="AG153">
        <v>33337.4</v>
      </c>
      <c r="AI153" s="242">
        <f t="shared" si="17"/>
        <v>609797.63</v>
      </c>
      <c r="AJ153" s="249">
        <f t="shared" si="18"/>
        <v>4500</v>
      </c>
      <c r="AK153" s="262">
        <f t="shared" si="19"/>
        <v>605297.63</v>
      </c>
      <c r="AL153" s="263">
        <f t="shared" si="20"/>
        <v>2036346.93</v>
      </c>
      <c r="AM153" s="263">
        <f t="shared" si="21"/>
        <v>1836252.0399999998</v>
      </c>
      <c r="AN153" s="244">
        <f t="shared" si="16"/>
        <v>200094.89000000013</v>
      </c>
    </row>
    <row r="154" spans="1:40" ht="14.4" thickBot="1" x14ac:dyDescent="0.3">
      <c r="A154" s="232" t="s">
        <v>318</v>
      </c>
      <c r="B154" s="232" t="s">
        <v>36</v>
      </c>
      <c r="C154" s="269">
        <v>3891</v>
      </c>
      <c r="D154" s="270" t="s">
        <v>940</v>
      </c>
      <c r="E154" t="s">
        <v>2720</v>
      </c>
      <c r="F154" s="297">
        <v>313862.73</v>
      </c>
      <c r="G154" s="297">
        <v>16849.55</v>
      </c>
      <c r="H154" s="297">
        <v>462480.12</v>
      </c>
      <c r="I154">
        <v>728713.6</v>
      </c>
      <c r="J154">
        <v>455746.79</v>
      </c>
      <c r="K154" s="297">
        <v>5000</v>
      </c>
      <c r="N154" s="297">
        <v>2731.09</v>
      </c>
      <c r="Q154">
        <v>-2942727.27</v>
      </c>
      <c r="R154">
        <v>5209136.26</v>
      </c>
      <c r="S154" s="297">
        <v>1017965.28</v>
      </c>
      <c r="U154" s="297">
        <v>496.08</v>
      </c>
      <c r="W154" s="297">
        <v>1678764</v>
      </c>
      <c r="X154" s="297">
        <v>255317.52</v>
      </c>
      <c r="Y154">
        <v>1965245</v>
      </c>
      <c r="Z154">
        <v>1040</v>
      </c>
      <c r="AB154">
        <v>520721.98</v>
      </c>
      <c r="AC154">
        <v>392248.04</v>
      </c>
      <c r="AD154">
        <v>91500</v>
      </c>
      <c r="AG154">
        <v>42569.75</v>
      </c>
      <c r="AI154" s="242">
        <f t="shared" si="17"/>
        <v>793192.39999999991</v>
      </c>
      <c r="AJ154" s="249">
        <f t="shared" si="18"/>
        <v>7731.09</v>
      </c>
      <c r="AK154" s="262">
        <f t="shared" si="19"/>
        <v>785461.30999999994</v>
      </c>
      <c r="AL154" s="263">
        <f t="shared" si="20"/>
        <v>2952542.88</v>
      </c>
      <c r="AM154" s="263">
        <f t="shared" si="21"/>
        <v>3013324.77</v>
      </c>
      <c r="AN154" s="244">
        <f t="shared" si="16"/>
        <v>-60781.89000000013</v>
      </c>
    </row>
    <row r="155" spans="1:40" ht="14.4" thickBot="1" x14ac:dyDescent="0.3">
      <c r="A155" s="232" t="s">
        <v>318</v>
      </c>
      <c r="B155" s="232" t="s">
        <v>36</v>
      </c>
      <c r="C155" s="269">
        <v>3687</v>
      </c>
      <c r="D155" s="270" t="s">
        <v>941</v>
      </c>
      <c r="E155" t="s">
        <v>2721</v>
      </c>
      <c r="F155" s="297">
        <v>841712.57</v>
      </c>
      <c r="G155" s="297">
        <v>31410.98</v>
      </c>
      <c r="H155" s="297">
        <v>493238.5</v>
      </c>
      <c r="I155">
        <v>532689.76</v>
      </c>
      <c r="J155">
        <v>357711.17</v>
      </c>
      <c r="K155" s="297">
        <v>4500</v>
      </c>
      <c r="N155" s="297">
        <v>0</v>
      </c>
      <c r="Q155">
        <v>-141025.79</v>
      </c>
      <c r="R155">
        <v>2453318.4700000002</v>
      </c>
      <c r="S155" s="297">
        <v>997525.09</v>
      </c>
      <c r="U155" s="297">
        <v>1128.24</v>
      </c>
      <c r="W155" s="297">
        <v>980633.5</v>
      </c>
      <c r="X155" s="297">
        <v>232772.41</v>
      </c>
      <c r="Y155">
        <v>1189932.75</v>
      </c>
      <c r="Z155">
        <v>1980</v>
      </c>
      <c r="AB155">
        <v>437614.59</v>
      </c>
      <c r="AC155">
        <v>187256.81</v>
      </c>
      <c r="AD155">
        <v>106000</v>
      </c>
      <c r="AG155">
        <v>23055.86</v>
      </c>
      <c r="AI155" s="242">
        <f t="shared" si="17"/>
        <v>1366362.0499999998</v>
      </c>
      <c r="AJ155" s="249">
        <f t="shared" si="18"/>
        <v>4500</v>
      </c>
      <c r="AK155" s="262">
        <f t="shared" si="19"/>
        <v>1361862.0499999998</v>
      </c>
      <c r="AL155" s="263">
        <f t="shared" si="20"/>
        <v>2212059.2400000002</v>
      </c>
      <c r="AM155" s="263">
        <f t="shared" si="21"/>
        <v>1945840.0100000002</v>
      </c>
      <c r="AN155" s="244">
        <f t="shared" si="16"/>
        <v>266219.23</v>
      </c>
    </row>
    <row r="156" spans="1:40" ht="14.4" thickBot="1" x14ac:dyDescent="0.3">
      <c r="A156" s="232" t="s">
        <v>318</v>
      </c>
      <c r="B156" s="232" t="s">
        <v>36</v>
      </c>
      <c r="C156" s="269">
        <v>7013</v>
      </c>
      <c r="D156" s="270" t="s">
        <v>942</v>
      </c>
      <c r="E156" t="s">
        <v>2722</v>
      </c>
      <c r="F156" s="297">
        <v>2750851.57</v>
      </c>
      <c r="G156" s="297">
        <v>101584.46</v>
      </c>
      <c r="H156" s="297">
        <v>900161.89</v>
      </c>
      <c r="I156">
        <v>287693.69</v>
      </c>
      <c r="J156">
        <v>1636328.33</v>
      </c>
      <c r="K156" s="297">
        <v>6000</v>
      </c>
      <c r="N156" s="297">
        <v>0</v>
      </c>
      <c r="Q156">
        <v>721127.78</v>
      </c>
      <c r="R156">
        <v>4517827.99</v>
      </c>
      <c r="S156" s="297">
        <v>2233245.08</v>
      </c>
      <c r="T156" s="297">
        <v>491150</v>
      </c>
      <c r="U156" s="297">
        <v>2965.13</v>
      </c>
      <c r="W156" s="297">
        <v>2010914.5</v>
      </c>
      <c r="X156" s="297">
        <v>599913.6</v>
      </c>
      <c r="Y156">
        <v>2702892.5</v>
      </c>
      <c r="Z156">
        <v>4700</v>
      </c>
      <c r="AB156">
        <v>843920.67</v>
      </c>
      <c r="AC156">
        <v>322289.5</v>
      </c>
      <c r="AD156">
        <v>277500</v>
      </c>
      <c r="AG156">
        <v>173370.17</v>
      </c>
      <c r="AI156" s="242">
        <f t="shared" si="17"/>
        <v>3752597.92</v>
      </c>
      <c r="AJ156" s="249">
        <f t="shared" si="18"/>
        <v>6000</v>
      </c>
      <c r="AK156" s="262">
        <f t="shared" si="19"/>
        <v>3746597.92</v>
      </c>
      <c r="AL156" s="263">
        <f t="shared" si="20"/>
        <v>5338188.3099999996</v>
      </c>
      <c r="AM156" s="263">
        <f t="shared" si="21"/>
        <v>4324672.84</v>
      </c>
      <c r="AN156" s="244">
        <f t="shared" si="16"/>
        <v>1013515.4699999997</v>
      </c>
    </row>
    <row r="157" spans="1:40" ht="14.4" thickBot="1" x14ac:dyDescent="0.3">
      <c r="A157" s="232" t="s">
        <v>318</v>
      </c>
      <c r="B157" s="232" t="s">
        <v>36</v>
      </c>
      <c r="C157" s="269">
        <v>4588</v>
      </c>
      <c r="D157" s="270" t="s">
        <v>943</v>
      </c>
      <c r="E157" t="s">
        <v>2723</v>
      </c>
      <c r="F157" s="297">
        <v>473024.3</v>
      </c>
      <c r="G157" s="297">
        <v>46223</v>
      </c>
      <c r="H157" s="297">
        <v>56036.08</v>
      </c>
      <c r="I157">
        <v>488712.69</v>
      </c>
      <c r="J157">
        <v>262831.14</v>
      </c>
      <c r="K157" s="297">
        <v>0</v>
      </c>
      <c r="Q157">
        <v>-1518657.96</v>
      </c>
      <c r="R157">
        <v>3061336.79</v>
      </c>
      <c r="S157" s="297">
        <v>1142053.8999999999</v>
      </c>
      <c r="T157" s="297">
        <v>159720</v>
      </c>
      <c r="U157" s="297">
        <v>476.55</v>
      </c>
      <c r="W157" s="297">
        <v>1198206.5</v>
      </c>
      <c r="X157" s="297">
        <v>273375.59999999998</v>
      </c>
      <c r="Y157">
        <v>1397836.5</v>
      </c>
      <c r="AB157">
        <v>748600.44</v>
      </c>
      <c r="AC157">
        <v>212003.73</v>
      </c>
      <c r="AD157">
        <v>44000</v>
      </c>
      <c r="AG157">
        <v>65454.5</v>
      </c>
      <c r="AI157" s="242">
        <f t="shared" si="17"/>
        <v>575283.38</v>
      </c>
      <c r="AJ157" s="249">
        <f t="shared" si="18"/>
        <v>0</v>
      </c>
      <c r="AK157" s="262">
        <f t="shared" si="19"/>
        <v>575283.38</v>
      </c>
      <c r="AL157" s="263">
        <f t="shared" si="20"/>
        <v>2773832.5500000003</v>
      </c>
      <c r="AM157" s="263">
        <f t="shared" si="21"/>
        <v>2467895.17</v>
      </c>
      <c r="AN157" s="244">
        <f t="shared" si="16"/>
        <v>305937.38000000035</v>
      </c>
    </row>
    <row r="158" spans="1:40" ht="14.4" thickBot="1" x14ac:dyDescent="0.3">
      <c r="A158" s="232" t="s">
        <v>318</v>
      </c>
      <c r="B158" s="232" t="s">
        <v>36</v>
      </c>
      <c r="C158" s="269">
        <v>2353</v>
      </c>
      <c r="D158" s="270" t="s">
        <v>944</v>
      </c>
      <c r="E158" t="s">
        <v>2724</v>
      </c>
      <c r="F158" s="297">
        <v>645529.61</v>
      </c>
      <c r="G158" s="297">
        <v>35966.400000000001</v>
      </c>
      <c r="H158" s="297">
        <v>451763.9</v>
      </c>
      <c r="I158">
        <v>1681426.18</v>
      </c>
      <c r="J158">
        <v>586780.65</v>
      </c>
      <c r="K158" s="297">
        <v>0</v>
      </c>
      <c r="N158" s="297">
        <v>254</v>
      </c>
      <c r="Q158">
        <v>1166410.47</v>
      </c>
      <c r="R158">
        <v>2227904.62</v>
      </c>
      <c r="S158" s="297">
        <v>879400.15</v>
      </c>
      <c r="T158" s="297">
        <v>90280</v>
      </c>
      <c r="U158" s="297">
        <v>258.20999999999998</v>
      </c>
      <c r="W158" s="297">
        <v>987490</v>
      </c>
      <c r="X158" s="297">
        <v>198684.79999999999</v>
      </c>
      <c r="Y158">
        <v>1238415</v>
      </c>
      <c r="AB158">
        <v>502790.86</v>
      </c>
      <c r="AC158">
        <v>12433.61</v>
      </c>
      <c r="AD158">
        <v>55000</v>
      </c>
      <c r="AG158">
        <v>36708.15</v>
      </c>
      <c r="AI158" s="242">
        <f t="shared" si="17"/>
        <v>1133259.9100000001</v>
      </c>
      <c r="AJ158" s="249">
        <f t="shared" si="18"/>
        <v>254</v>
      </c>
      <c r="AK158" s="262">
        <f t="shared" si="19"/>
        <v>1133005.9100000001</v>
      </c>
      <c r="AL158" s="263">
        <f t="shared" si="20"/>
        <v>2156113.1599999997</v>
      </c>
      <c r="AM158" s="263">
        <f t="shared" si="21"/>
        <v>1845347.6199999999</v>
      </c>
      <c r="AN158" s="244">
        <f t="shared" si="16"/>
        <v>310765.5399999998</v>
      </c>
    </row>
    <row r="159" spans="1:40" ht="14.4" thickBot="1" x14ac:dyDescent="0.3">
      <c r="A159" s="232" t="s">
        <v>318</v>
      </c>
      <c r="B159" s="232" t="s">
        <v>36</v>
      </c>
      <c r="C159" s="269">
        <v>3206</v>
      </c>
      <c r="D159" s="270" t="s">
        <v>945</v>
      </c>
      <c r="E159" t="s">
        <v>2725</v>
      </c>
      <c r="F159" s="297">
        <v>847574.8</v>
      </c>
      <c r="G159" s="297">
        <v>13017</v>
      </c>
      <c r="H159" s="297">
        <v>535805.56999999995</v>
      </c>
      <c r="I159">
        <v>1346476.43</v>
      </c>
      <c r="J159">
        <v>290975.68</v>
      </c>
      <c r="K159" s="297">
        <v>5500</v>
      </c>
      <c r="N159" s="297">
        <v>0</v>
      </c>
      <c r="Q159">
        <v>1434617.93</v>
      </c>
      <c r="R159">
        <v>1652500.79</v>
      </c>
      <c r="S159" s="297">
        <v>795042.97</v>
      </c>
      <c r="T159" s="297">
        <v>141970</v>
      </c>
      <c r="U159" s="297">
        <v>969.51</v>
      </c>
      <c r="W159" s="297">
        <v>1112596.5</v>
      </c>
      <c r="X159" s="297">
        <v>166335.20000000001</v>
      </c>
      <c r="Y159">
        <v>1328101.5</v>
      </c>
      <c r="Z159">
        <v>3800</v>
      </c>
      <c r="AB159">
        <v>445514.95</v>
      </c>
      <c r="AC159">
        <v>104766.97</v>
      </c>
      <c r="AD159">
        <v>10000</v>
      </c>
      <c r="AI159" s="242">
        <f t="shared" si="17"/>
        <v>1396397.37</v>
      </c>
      <c r="AJ159" s="249">
        <f t="shared" si="18"/>
        <v>5500</v>
      </c>
      <c r="AK159" s="262">
        <f t="shared" si="19"/>
        <v>1390897.37</v>
      </c>
      <c r="AL159" s="263">
        <f t="shared" si="20"/>
        <v>2216914.1800000002</v>
      </c>
      <c r="AM159" s="263">
        <f t="shared" si="21"/>
        <v>1892183.42</v>
      </c>
      <c r="AN159" s="244">
        <f t="shared" si="16"/>
        <v>324730.76000000024</v>
      </c>
    </row>
    <row r="160" spans="1:40" ht="14.4" thickBot="1" x14ac:dyDescent="0.3">
      <c r="A160" s="232" t="s">
        <v>318</v>
      </c>
      <c r="B160" s="232" t="s">
        <v>36</v>
      </c>
      <c r="C160" s="269">
        <v>2498</v>
      </c>
      <c r="D160" s="270" t="s">
        <v>946</v>
      </c>
      <c r="E160" t="s">
        <v>2726</v>
      </c>
      <c r="F160" s="297">
        <v>381128.92</v>
      </c>
      <c r="G160" s="297">
        <v>22060</v>
      </c>
      <c r="H160" s="297">
        <v>290317.59000000003</v>
      </c>
      <c r="I160">
        <v>1115006.67</v>
      </c>
      <c r="J160">
        <v>466500.06</v>
      </c>
      <c r="N160" s="297">
        <v>0</v>
      </c>
      <c r="Q160">
        <v>186935.9</v>
      </c>
      <c r="R160">
        <v>2038406.69</v>
      </c>
      <c r="S160" s="297">
        <v>788460.59</v>
      </c>
      <c r="T160" s="297">
        <v>165860</v>
      </c>
      <c r="U160" s="297">
        <v>539.86</v>
      </c>
      <c r="W160" s="297">
        <v>1574284.5</v>
      </c>
      <c r="X160" s="297">
        <v>250706.72</v>
      </c>
      <c r="Y160">
        <v>1827774.5</v>
      </c>
      <c r="AB160">
        <v>467631.1</v>
      </c>
      <c r="AC160">
        <v>154738.29</v>
      </c>
      <c r="AI160" s="242">
        <f t="shared" si="17"/>
        <v>693506.51</v>
      </c>
      <c r="AJ160" s="249">
        <f t="shared" si="18"/>
        <v>0</v>
      </c>
      <c r="AK160" s="262">
        <f t="shared" si="19"/>
        <v>693506.51</v>
      </c>
      <c r="AL160" s="263">
        <f t="shared" si="20"/>
        <v>2779851.6700000004</v>
      </c>
      <c r="AM160" s="263">
        <f t="shared" si="21"/>
        <v>2450143.89</v>
      </c>
      <c r="AN160" s="244">
        <f t="shared" si="16"/>
        <v>329707.78000000026</v>
      </c>
    </row>
    <row r="161" spans="1:40" ht="14.4" thickBot="1" x14ac:dyDescent="0.3">
      <c r="A161" s="232" t="s">
        <v>318</v>
      </c>
      <c r="B161" s="232" t="s">
        <v>36</v>
      </c>
      <c r="C161" s="269">
        <v>4052</v>
      </c>
      <c r="D161" s="270" t="s">
        <v>947</v>
      </c>
      <c r="E161" t="s">
        <v>2727</v>
      </c>
      <c r="F161" s="297">
        <v>951296.45</v>
      </c>
      <c r="G161" s="297">
        <v>5049.1000000000004</v>
      </c>
      <c r="H161" s="297">
        <v>74882.850000000006</v>
      </c>
      <c r="I161">
        <v>1109633.69</v>
      </c>
      <c r="J161">
        <v>558622.9</v>
      </c>
      <c r="K161" s="297">
        <v>0</v>
      </c>
      <c r="N161" s="297">
        <v>177</v>
      </c>
      <c r="Q161">
        <v>203749.15</v>
      </c>
      <c r="R161">
        <v>2546107.46</v>
      </c>
      <c r="S161" s="297">
        <v>1130800.7</v>
      </c>
      <c r="T161" s="297">
        <v>70140</v>
      </c>
      <c r="U161" s="297">
        <v>1180.55</v>
      </c>
      <c r="W161" s="297">
        <v>1140265</v>
      </c>
      <c r="X161" s="297">
        <v>379589.22</v>
      </c>
      <c r="Y161">
        <v>1300528.5</v>
      </c>
      <c r="AB161">
        <v>583312.66</v>
      </c>
      <c r="AC161">
        <v>277962.78000000003</v>
      </c>
      <c r="AD161">
        <v>194500</v>
      </c>
      <c r="AG161">
        <v>42831.73</v>
      </c>
      <c r="AI161" s="242">
        <f t="shared" si="17"/>
        <v>1031228.3999999999</v>
      </c>
      <c r="AJ161" s="249">
        <f t="shared" si="18"/>
        <v>177</v>
      </c>
      <c r="AK161" s="262">
        <f t="shared" si="19"/>
        <v>1031051.3999999999</v>
      </c>
      <c r="AL161" s="263">
        <f t="shared" si="20"/>
        <v>2721975.4699999997</v>
      </c>
      <c r="AM161" s="263">
        <f t="shared" si="21"/>
        <v>2399135.6700000004</v>
      </c>
      <c r="AN161" s="244">
        <f t="shared" si="16"/>
        <v>322839.79999999935</v>
      </c>
    </row>
    <row r="162" spans="1:40" ht="14.4" thickBot="1" x14ac:dyDescent="0.3">
      <c r="A162" s="232" t="s">
        <v>318</v>
      </c>
      <c r="B162" s="232" t="s">
        <v>36</v>
      </c>
      <c r="C162" s="269">
        <v>2478</v>
      </c>
      <c r="D162" s="270" t="s">
        <v>948</v>
      </c>
      <c r="E162" t="s">
        <v>2728</v>
      </c>
      <c r="F162" s="297">
        <v>567498.92000000004</v>
      </c>
      <c r="G162" s="297">
        <v>42482.54</v>
      </c>
      <c r="H162" s="297">
        <v>131028.54</v>
      </c>
      <c r="I162">
        <v>213335.93</v>
      </c>
      <c r="J162">
        <v>579800.1</v>
      </c>
      <c r="K162" s="297">
        <v>49057</v>
      </c>
      <c r="N162" s="297">
        <v>2856</v>
      </c>
      <c r="Q162">
        <v>-1414221.85</v>
      </c>
      <c r="R162">
        <v>2320392.7599999998</v>
      </c>
      <c r="S162" s="297">
        <v>1107899.21</v>
      </c>
      <c r="T162" s="297">
        <v>50000</v>
      </c>
      <c r="U162" s="297">
        <v>698.36</v>
      </c>
      <c r="W162" s="297">
        <v>771052.5</v>
      </c>
      <c r="X162" s="297">
        <v>283762.71999999997</v>
      </c>
      <c r="Y162">
        <v>939639.5</v>
      </c>
      <c r="AB162">
        <v>352880.44</v>
      </c>
      <c r="AC162">
        <v>46026.64</v>
      </c>
      <c r="AD162">
        <v>159000</v>
      </c>
      <c r="AG162">
        <v>21245.84</v>
      </c>
      <c r="AI162" s="242">
        <f t="shared" si="17"/>
        <v>741010.00000000012</v>
      </c>
      <c r="AJ162" s="249">
        <f t="shared" si="18"/>
        <v>51913</v>
      </c>
      <c r="AK162" s="262">
        <f t="shared" si="19"/>
        <v>689097.00000000012</v>
      </c>
      <c r="AL162" s="263">
        <f t="shared" si="20"/>
        <v>2213412.79</v>
      </c>
      <c r="AM162" s="263">
        <f t="shared" si="21"/>
        <v>1518792.42</v>
      </c>
      <c r="AN162" s="244">
        <f t="shared" si="16"/>
        <v>694620.37000000011</v>
      </c>
    </row>
    <row r="163" spans="1:40" ht="14.4" thickBot="1" x14ac:dyDescent="0.3">
      <c r="A163" s="232" t="s">
        <v>318</v>
      </c>
      <c r="B163" s="232" t="s">
        <v>36</v>
      </c>
      <c r="C163" s="269">
        <v>2353</v>
      </c>
      <c r="D163" s="270" t="s">
        <v>949</v>
      </c>
      <c r="E163" t="s">
        <v>2788</v>
      </c>
      <c r="F163" s="297">
        <v>515674.35</v>
      </c>
      <c r="G163" s="297">
        <v>13351</v>
      </c>
      <c r="H163" s="297">
        <v>203651</v>
      </c>
      <c r="I163">
        <v>677743.83</v>
      </c>
      <c r="J163">
        <v>299674.86</v>
      </c>
      <c r="K163" s="297">
        <v>5000</v>
      </c>
      <c r="N163" s="297">
        <v>229</v>
      </c>
      <c r="Q163">
        <v>-762225.74</v>
      </c>
      <c r="R163">
        <v>2754433.99</v>
      </c>
      <c r="S163" s="297">
        <v>916786.83</v>
      </c>
      <c r="T163" s="297">
        <v>74470</v>
      </c>
      <c r="U163" s="297">
        <v>725.4</v>
      </c>
      <c r="W163" s="297">
        <v>1171096.5</v>
      </c>
      <c r="X163" s="297">
        <v>276561.2</v>
      </c>
      <c r="Y163">
        <v>1370975.5</v>
      </c>
      <c r="AB163">
        <v>525036.01</v>
      </c>
      <c r="AC163">
        <v>287624.93</v>
      </c>
      <c r="AD163">
        <v>164000</v>
      </c>
      <c r="AG163">
        <v>22977</v>
      </c>
      <c r="AI163" s="242">
        <f t="shared" si="17"/>
        <v>732676.35</v>
      </c>
      <c r="AJ163" s="249">
        <f t="shared" si="18"/>
        <v>5229</v>
      </c>
      <c r="AK163" s="262">
        <f t="shared" si="19"/>
        <v>727447.35</v>
      </c>
      <c r="AL163" s="263">
        <f t="shared" si="20"/>
        <v>2439639.9300000002</v>
      </c>
      <c r="AM163" s="263">
        <f t="shared" si="21"/>
        <v>2370613.44</v>
      </c>
      <c r="AN163" s="244">
        <f t="shared" si="16"/>
        <v>69026.490000000224</v>
      </c>
    </row>
    <row r="164" spans="1:40" ht="14.4" thickBot="1" x14ac:dyDescent="0.3">
      <c r="A164" s="232" t="s">
        <v>318</v>
      </c>
      <c r="B164" s="232" t="s">
        <v>36</v>
      </c>
      <c r="C164" s="269">
        <v>5363</v>
      </c>
      <c r="D164" s="270" t="s">
        <v>950</v>
      </c>
      <c r="E164" t="s">
        <v>2792</v>
      </c>
      <c r="F164" s="297">
        <v>678205.36</v>
      </c>
      <c r="G164" s="297">
        <v>1149.48</v>
      </c>
      <c r="H164" s="297">
        <v>106131.33</v>
      </c>
      <c r="I164">
        <v>481130</v>
      </c>
      <c r="J164">
        <v>261913.38</v>
      </c>
      <c r="K164" s="297">
        <v>5000</v>
      </c>
      <c r="N164" s="297">
        <v>493</v>
      </c>
      <c r="Q164">
        <v>-2841774.7</v>
      </c>
      <c r="R164">
        <v>4163724</v>
      </c>
      <c r="S164" s="297">
        <v>1470500.78</v>
      </c>
      <c r="U164" s="297">
        <v>924.84</v>
      </c>
      <c r="W164" s="297">
        <v>1108465</v>
      </c>
      <c r="X164" s="297">
        <v>310608.92</v>
      </c>
      <c r="Y164">
        <v>1219644</v>
      </c>
      <c r="AA164">
        <v>2520</v>
      </c>
      <c r="AB164">
        <v>719938.62</v>
      </c>
      <c r="AC164">
        <v>57928.53</v>
      </c>
      <c r="AD164">
        <v>121000</v>
      </c>
      <c r="AG164">
        <v>65458.74</v>
      </c>
      <c r="AI164" s="242">
        <f t="shared" si="17"/>
        <v>785486.16999999993</v>
      </c>
      <c r="AJ164" s="249">
        <f t="shared" si="18"/>
        <v>5493</v>
      </c>
      <c r="AK164" s="262">
        <f t="shared" si="19"/>
        <v>779993.16999999993</v>
      </c>
      <c r="AL164" s="263">
        <f t="shared" si="20"/>
        <v>2890499.54</v>
      </c>
      <c r="AM164" s="263">
        <f t="shared" si="21"/>
        <v>2186489.8900000006</v>
      </c>
      <c r="AN164" s="244">
        <f t="shared" si="16"/>
        <v>704009.64999999944</v>
      </c>
    </row>
    <row r="165" spans="1:40" ht="14.4" thickBot="1" x14ac:dyDescent="0.3">
      <c r="A165" s="232" t="s">
        <v>318</v>
      </c>
      <c r="B165" s="232" t="s">
        <v>36</v>
      </c>
      <c r="C165" s="269">
        <v>2121</v>
      </c>
      <c r="D165" s="270" t="s">
        <v>951</v>
      </c>
      <c r="E165" t="s">
        <v>2796</v>
      </c>
      <c r="F165" s="297">
        <v>500128.49</v>
      </c>
      <c r="G165" s="297">
        <v>51840.61</v>
      </c>
      <c r="H165" s="297">
        <v>895720.97</v>
      </c>
      <c r="I165">
        <v>629122.26</v>
      </c>
      <c r="J165">
        <v>485470.32</v>
      </c>
      <c r="K165" s="297">
        <v>11200</v>
      </c>
      <c r="N165" s="297">
        <v>2579</v>
      </c>
      <c r="Q165">
        <v>-1082917.8799999999</v>
      </c>
      <c r="R165">
        <v>3254719.47</v>
      </c>
      <c r="S165" s="297">
        <v>1134963.3500000001</v>
      </c>
      <c r="U165" s="297">
        <v>453.82</v>
      </c>
      <c r="W165" s="297">
        <v>1111971</v>
      </c>
      <c r="X165" s="297">
        <v>172305.2</v>
      </c>
      <c r="Y165">
        <v>1292497</v>
      </c>
      <c r="AB165">
        <v>181060.22</v>
      </c>
      <c r="AC165">
        <v>171531.97</v>
      </c>
      <c r="AD165">
        <v>1680</v>
      </c>
      <c r="AG165">
        <v>22975.200000000001</v>
      </c>
      <c r="AI165" s="242">
        <f t="shared" si="17"/>
        <v>1447690.0699999998</v>
      </c>
      <c r="AJ165" s="249">
        <f t="shared" si="18"/>
        <v>13779</v>
      </c>
      <c r="AK165" s="262">
        <f t="shared" si="19"/>
        <v>1433911.0699999998</v>
      </c>
      <c r="AL165" s="263">
        <f t="shared" si="20"/>
        <v>2419693.37</v>
      </c>
      <c r="AM165" s="263">
        <f t="shared" si="21"/>
        <v>1669744.39</v>
      </c>
      <c r="AN165" s="244">
        <f t="shared" si="16"/>
        <v>749948.98000000021</v>
      </c>
    </row>
    <row r="166" spans="1:40" ht="14.4" thickBot="1" x14ac:dyDescent="0.3">
      <c r="A166" s="232" t="s">
        <v>320</v>
      </c>
      <c r="B166" s="232" t="s">
        <v>37</v>
      </c>
      <c r="C166" s="269">
        <v>5006</v>
      </c>
      <c r="D166" s="270" t="s">
        <v>952</v>
      </c>
      <c r="E166" t="s">
        <v>2729</v>
      </c>
      <c r="F166" s="297">
        <v>937301.14</v>
      </c>
      <c r="G166" s="297">
        <v>1374006.75</v>
      </c>
      <c r="H166" s="297">
        <v>100213.19</v>
      </c>
      <c r="I166">
        <v>273104.58</v>
      </c>
      <c r="J166">
        <v>272904.90000000002</v>
      </c>
      <c r="K166" s="297">
        <v>3000</v>
      </c>
      <c r="N166" s="297">
        <v>587.98</v>
      </c>
      <c r="Q166">
        <v>-2597590.71</v>
      </c>
      <c r="R166">
        <v>5043639.74</v>
      </c>
      <c r="S166" s="297">
        <v>1677005.7</v>
      </c>
      <c r="T166" s="297">
        <v>296290</v>
      </c>
      <c r="U166" s="297">
        <v>930.62</v>
      </c>
      <c r="W166" s="297">
        <v>1590831.9</v>
      </c>
      <c r="X166" s="297">
        <v>2400</v>
      </c>
      <c r="Y166">
        <v>2012519.9</v>
      </c>
      <c r="AA166">
        <v>2520</v>
      </c>
      <c r="AB166">
        <v>563579.09</v>
      </c>
      <c r="AC166">
        <v>98026.98</v>
      </c>
      <c r="AG166">
        <v>0</v>
      </c>
      <c r="AI166" s="242">
        <f t="shared" si="17"/>
        <v>2411521.08</v>
      </c>
      <c r="AJ166" s="249">
        <f t="shared" si="18"/>
        <v>3587.98</v>
      </c>
      <c r="AK166" s="262">
        <f t="shared" si="19"/>
        <v>2407933.1</v>
      </c>
      <c r="AL166" s="263">
        <f t="shared" si="20"/>
        <v>3567458.2199999997</v>
      </c>
      <c r="AM166" s="263">
        <f t="shared" si="21"/>
        <v>2676645.9699999997</v>
      </c>
      <c r="AN166" s="244">
        <f t="shared" si="16"/>
        <v>890812.25</v>
      </c>
    </row>
    <row r="167" spans="1:40" ht="14.4" thickBot="1" x14ac:dyDescent="0.3">
      <c r="A167" s="232" t="s">
        <v>320</v>
      </c>
      <c r="B167" s="232" t="s">
        <v>37</v>
      </c>
      <c r="C167" s="269">
        <v>2343</v>
      </c>
      <c r="D167" s="270" t="s">
        <v>953</v>
      </c>
      <c r="E167" t="s">
        <v>2730</v>
      </c>
      <c r="F167" s="297">
        <v>158759.06</v>
      </c>
      <c r="G167" s="297">
        <v>54233.7</v>
      </c>
      <c r="H167" s="297">
        <v>12402.33</v>
      </c>
      <c r="I167">
        <v>522409.67</v>
      </c>
      <c r="J167">
        <v>852969.87</v>
      </c>
      <c r="K167" s="297">
        <v>4000</v>
      </c>
      <c r="N167" s="297">
        <v>1337.38</v>
      </c>
      <c r="Q167">
        <v>-2169983.02</v>
      </c>
      <c r="R167">
        <v>3325480.98</v>
      </c>
      <c r="S167" s="297">
        <v>1606151.2</v>
      </c>
      <c r="T167" s="297">
        <v>80675</v>
      </c>
      <c r="U167" s="297">
        <v>385.08</v>
      </c>
      <c r="W167" s="297">
        <v>758740.5</v>
      </c>
      <c r="Y167">
        <v>1008217.5</v>
      </c>
      <c r="Z167">
        <v>400</v>
      </c>
      <c r="AA167">
        <v>4520</v>
      </c>
      <c r="AB167">
        <v>417742.87</v>
      </c>
      <c r="AC167">
        <v>314009.38</v>
      </c>
      <c r="AI167" s="242">
        <f t="shared" si="17"/>
        <v>225395.09</v>
      </c>
      <c r="AJ167" s="249">
        <f t="shared" si="18"/>
        <v>5337.38</v>
      </c>
      <c r="AK167" s="262">
        <f t="shared" si="19"/>
        <v>220057.71</v>
      </c>
      <c r="AL167" s="263">
        <f t="shared" si="20"/>
        <v>2445951.7800000003</v>
      </c>
      <c r="AM167" s="263">
        <f t="shared" si="21"/>
        <v>1744889.75</v>
      </c>
      <c r="AN167" s="244">
        <f t="shared" si="16"/>
        <v>701062.03000000026</v>
      </c>
    </row>
    <row r="168" spans="1:40" ht="14.4" thickBot="1" x14ac:dyDescent="0.3">
      <c r="A168" s="232" t="s">
        <v>320</v>
      </c>
      <c r="B168" s="232" t="s">
        <v>37</v>
      </c>
      <c r="C168" s="269">
        <v>2524</v>
      </c>
      <c r="D168" s="270" t="s">
        <v>954</v>
      </c>
      <c r="E168" t="s">
        <v>2731</v>
      </c>
      <c r="F168" s="297">
        <v>559352.43999999994</v>
      </c>
      <c r="G168" s="297">
        <v>609208.54</v>
      </c>
      <c r="H168" s="297">
        <v>21128.1</v>
      </c>
      <c r="I168">
        <v>517009.74</v>
      </c>
      <c r="J168">
        <v>157102.94</v>
      </c>
      <c r="K168" s="297">
        <v>2000</v>
      </c>
      <c r="N168" s="297">
        <v>3159.21</v>
      </c>
      <c r="Q168">
        <v>-469559.14</v>
      </c>
      <c r="R168">
        <v>2333757.04</v>
      </c>
      <c r="S168" s="297">
        <v>1085251.92</v>
      </c>
      <c r="T168" s="297">
        <v>135312</v>
      </c>
      <c r="U168" s="297">
        <v>791.99</v>
      </c>
      <c r="W168" s="297">
        <v>1261165.5</v>
      </c>
      <c r="Y168">
        <v>1444165.5</v>
      </c>
      <c r="Z168">
        <v>320</v>
      </c>
      <c r="AA168">
        <v>700</v>
      </c>
      <c r="AB168">
        <v>527929.24</v>
      </c>
      <c r="AC168">
        <v>153414.82</v>
      </c>
      <c r="AG168">
        <v>56700</v>
      </c>
      <c r="AI168" s="242">
        <f t="shared" si="17"/>
        <v>1189689.08</v>
      </c>
      <c r="AJ168" s="249">
        <f t="shared" si="18"/>
        <v>5159.21</v>
      </c>
      <c r="AK168" s="262">
        <f t="shared" si="19"/>
        <v>1184529.8700000001</v>
      </c>
      <c r="AL168" s="263">
        <f t="shared" si="20"/>
        <v>2482521.41</v>
      </c>
      <c r="AM168" s="263">
        <f t="shared" si="21"/>
        <v>2183229.56</v>
      </c>
      <c r="AN168" s="244">
        <f t="shared" si="16"/>
        <v>299291.85000000009</v>
      </c>
    </row>
    <row r="169" spans="1:40" ht="14.4" thickBot="1" x14ac:dyDescent="0.3">
      <c r="A169" s="232" t="s">
        <v>320</v>
      </c>
      <c r="B169" s="232" t="s">
        <v>37</v>
      </c>
      <c r="C169" s="269">
        <v>6272</v>
      </c>
      <c r="D169" s="270" t="s">
        <v>955</v>
      </c>
      <c r="E169" t="s">
        <v>2732</v>
      </c>
      <c r="F169" s="297">
        <v>2427628.5</v>
      </c>
      <c r="G169" s="297">
        <v>1300727.5</v>
      </c>
      <c r="H169" s="297">
        <v>124855.21</v>
      </c>
      <c r="I169">
        <v>113650.24000000001</v>
      </c>
      <c r="J169">
        <v>857196.64</v>
      </c>
      <c r="K169" s="297">
        <v>4000</v>
      </c>
      <c r="N169" s="297">
        <v>0</v>
      </c>
      <c r="Q169">
        <v>-422750.06</v>
      </c>
      <c r="R169">
        <v>3361619.92</v>
      </c>
      <c r="S169" s="297">
        <v>3583727.9</v>
      </c>
      <c r="T169" s="297">
        <v>199740</v>
      </c>
      <c r="U169" s="297">
        <v>2301.5</v>
      </c>
      <c r="W169" s="297">
        <v>1170130.5</v>
      </c>
      <c r="X169" s="297">
        <v>814</v>
      </c>
      <c r="Y169">
        <v>1881426.5</v>
      </c>
      <c r="Z169">
        <v>160</v>
      </c>
      <c r="AA169">
        <v>500</v>
      </c>
      <c r="AB169">
        <v>571334.71</v>
      </c>
      <c r="AC169">
        <v>146310.07</v>
      </c>
      <c r="AG169">
        <v>59.5</v>
      </c>
      <c r="AI169" s="242">
        <f t="shared" si="17"/>
        <v>3853211.21</v>
      </c>
      <c r="AJ169" s="249">
        <f t="shared" si="18"/>
        <v>4000</v>
      </c>
      <c r="AK169" s="262">
        <f t="shared" si="19"/>
        <v>3849211.21</v>
      </c>
      <c r="AL169" s="263">
        <f t="shared" si="20"/>
        <v>4956713.9000000004</v>
      </c>
      <c r="AM169" s="263">
        <f t="shared" si="21"/>
        <v>2599790.7799999998</v>
      </c>
      <c r="AN169" s="244">
        <f t="shared" si="16"/>
        <v>2356923.1200000006</v>
      </c>
    </row>
    <row r="170" spans="1:40" ht="14.4" thickBot="1" x14ac:dyDescent="0.3">
      <c r="A170" s="232" t="s">
        <v>320</v>
      </c>
      <c r="B170" s="232" t="s">
        <v>37</v>
      </c>
      <c r="C170" s="269">
        <v>5818</v>
      </c>
      <c r="D170" s="270" t="s">
        <v>956</v>
      </c>
      <c r="E170" t="s">
        <v>2733</v>
      </c>
      <c r="F170" s="297">
        <v>1117708.6200000001</v>
      </c>
      <c r="G170" s="297">
        <v>6087244.04</v>
      </c>
      <c r="H170" s="297">
        <v>379966.6</v>
      </c>
      <c r="I170">
        <v>293072.58</v>
      </c>
      <c r="J170">
        <v>443870.48</v>
      </c>
      <c r="K170" s="297">
        <v>2940</v>
      </c>
      <c r="N170" s="297">
        <v>8010.31</v>
      </c>
      <c r="Q170">
        <v>5649455.9000000004</v>
      </c>
      <c r="R170">
        <v>1757958</v>
      </c>
      <c r="S170" s="297">
        <v>2580018.92</v>
      </c>
      <c r="T170" s="297">
        <v>198800</v>
      </c>
      <c r="U170" s="297">
        <v>1804.28</v>
      </c>
      <c r="W170" s="297">
        <v>1071185.3999999999</v>
      </c>
      <c r="Y170">
        <v>1680029.4</v>
      </c>
      <c r="Z170">
        <v>1280</v>
      </c>
      <c r="AA170">
        <v>5760</v>
      </c>
      <c r="AB170">
        <v>552391.04</v>
      </c>
      <c r="AC170">
        <v>208585.01</v>
      </c>
      <c r="AI170" s="242">
        <f t="shared" si="17"/>
        <v>7584919.2599999998</v>
      </c>
      <c r="AJ170" s="249">
        <f t="shared" si="18"/>
        <v>10950.310000000001</v>
      </c>
      <c r="AK170" s="262">
        <f t="shared" si="19"/>
        <v>7573968.9500000002</v>
      </c>
      <c r="AL170" s="263">
        <f t="shared" si="20"/>
        <v>3851808.5999999996</v>
      </c>
      <c r="AM170" s="263">
        <f t="shared" si="21"/>
        <v>2448045.4500000002</v>
      </c>
      <c r="AN170" s="244">
        <f t="shared" si="16"/>
        <v>1403763.1499999994</v>
      </c>
    </row>
    <row r="171" spans="1:40" ht="14.4" thickBot="1" x14ac:dyDescent="0.3">
      <c r="A171" s="232" t="s">
        <v>320</v>
      </c>
      <c r="B171" s="232" t="s">
        <v>37</v>
      </c>
      <c r="C171" s="269">
        <v>3371</v>
      </c>
      <c r="D171" s="270" t="s">
        <v>957</v>
      </c>
      <c r="E171" t="s">
        <v>2734</v>
      </c>
      <c r="F171" s="297">
        <v>595281.86</v>
      </c>
      <c r="G171" s="297">
        <v>636206.4</v>
      </c>
      <c r="H171" s="297">
        <v>46204.480000000003</v>
      </c>
      <c r="I171">
        <v>385008.41</v>
      </c>
      <c r="J171">
        <v>83211.520000000004</v>
      </c>
      <c r="K171" s="297">
        <v>4000</v>
      </c>
      <c r="N171" s="297">
        <v>607.42999999999995</v>
      </c>
      <c r="Q171">
        <v>-728603.16</v>
      </c>
      <c r="R171">
        <v>2322668.0699999998</v>
      </c>
      <c r="S171" s="297">
        <v>1237030.22</v>
      </c>
      <c r="U171" s="297">
        <v>673.68</v>
      </c>
      <c r="W171" s="297">
        <v>1001983.5</v>
      </c>
      <c r="Y171">
        <v>1159516.5</v>
      </c>
      <c r="AB171">
        <v>364510.39</v>
      </c>
      <c r="AC171">
        <v>197207.73</v>
      </c>
      <c r="AI171" s="242">
        <f t="shared" si="17"/>
        <v>1277692.74</v>
      </c>
      <c r="AJ171" s="249">
        <f t="shared" si="18"/>
        <v>4607.43</v>
      </c>
      <c r="AK171" s="262">
        <f t="shared" si="19"/>
        <v>1273085.31</v>
      </c>
      <c r="AL171" s="263">
        <f t="shared" si="20"/>
        <v>2239687.4</v>
      </c>
      <c r="AM171" s="263">
        <f t="shared" si="21"/>
        <v>1721234.62</v>
      </c>
      <c r="AN171" s="244">
        <f t="shared" si="16"/>
        <v>518452.7799999998</v>
      </c>
    </row>
    <row r="172" spans="1:40" ht="14.4" thickBot="1" x14ac:dyDescent="0.3">
      <c r="A172" s="232" t="s">
        <v>320</v>
      </c>
      <c r="B172" s="232" t="s">
        <v>37</v>
      </c>
      <c r="C172" s="269">
        <v>4485</v>
      </c>
      <c r="D172" s="270" t="s">
        <v>958</v>
      </c>
      <c r="E172" t="s">
        <v>2735</v>
      </c>
      <c r="F172" s="297">
        <v>801979.22</v>
      </c>
      <c r="G172" s="297">
        <v>1337152.05</v>
      </c>
      <c r="H172" s="297">
        <v>67304.03</v>
      </c>
      <c r="I172">
        <v>157096.79999999999</v>
      </c>
      <c r="J172">
        <v>721777.11</v>
      </c>
      <c r="K172" s="297">
        <v>4000</v>
      </c>
      <c r="N172" s="297">
        <v>2882.79</v>
      </c>
      <c r="Q172">
        <v>250680.9</v>
      </c>
      <c r="R172">
        <v>2694089.96</v>
      </c>
      <c r="S172" s="297">
        <v>1563779.55</v>
      </c>
      <c r="T172" s="297">
        <v>111340</v>
      </c>
      <c r="U172" s="297">
        <v>922.42</v>
      </c>
      <c r="W172" s="297">
        <v>1013412</v>
      </c>
      <c r="Y172">
        <v>1476995</v>
      </c>
      <c r="Z172">
        <v>960</v>
      </c>
      <c r="AA172">
        <v>4400</v>
      </c>
      <c r="AB172">
        <v>493283.22</v>
      </c>
      <c r="AC172">
        <v>282315.39</v>
      </c>
      <c r="AG172">
        <v>190</v>
      </c>
      <c r="AI172" s="242">
        <f t="shared" si="17"/>
        <v>2206435.2999999998</v>
      </c>
      <c r="AJ172" s="249">
        <f t="shared" si="18"/>
        <v>6882.79</v>
      </c>
      <c r="AK172" s="262">
        <f t="shared" si="19"/>
        <v>2199552.5099999998</v>
      </c>
      <c r="AL172" s="263">
        <f t="shared" si="20"/>
        <v>2689453.9699999997</v>
      </c>
      <c r="AM172" s="263">
        <f t="shared" si="21"/>
        <v>2258143.61</v>
      </c>
      <c r="AN172" s="244">
        <f t="shared" si="16"/>
        <v>431310.35999999987</v>
      </c>
    </row>
    <row r="173" spans="1:40" ht="14.4" thickBot="1" x14ac:dyDescent="0.3">
      <c r="A173" s="232" t="s">
        <v>320</v>
      </c>
      <c r="B173" s="232" t="s">
        <v>37</v>
      </c>
      <c r="C173" s="269">
        <v>2325</v>
      </c>
      <c r="D173" s="270" t="s">
        <v>959</v>
      </c>
      <c r="E173" t="s">
        <v>2786</v>
      </c>
      <c r="F173" s="297">
        <v>424735.22</v>
      </c>
      <c r="G173" s="297">
        <v>499674</v>
      </c>
      <c r="H173" s="297">
        <v>88916.22</v>
      </c>
      <c r="I173">
        <v>335425.28000000003</v>
      </c>
      <c r="J173">
        <v>812265.44</v>
      </c>
      <c r="N173" s="297">
        <v>980</v>
      </c>
      <c r="Q173">
        <v>-379843.11</v>
      </c>
      <c r="R173">
        <v>2583594.75</v>
      </c>
      <c r="S173" s="297">
        <v>930059.23</v>
      </c>
      <c r="T173" s="297">
        <v>82500</v>
      </c>
      <c r="U173" s="297">
        <v>491.47</v>
      </c>
      <c r="W173" s="297">
        <v>552636</v>
      </c>
      <c r="X173" s="297">
        <v>60000</v>
      </c>
      <c r="Y173">
        <v>883063</v>
      </c>
      <c r="Z173">
        <v>160</v>
      </c>
      <c r="AA173">
        <v>800</v>
      </c>
      <c r="AB173">
        <v>323240.25</v>
      </c>
      <c r="AC173">
        <v>238633.93</v>
      </c>
      <c r="AI173" s="242">
        <f t="shared" si="17"/>
        <v>1013325.44</v>
      </c>
      <c r="AJ173" s="249">
        <f t="shared" si="18"/>
        <v>980</v>
      </c>
      <c r="AK173" s="262">
        <f t="shared" si="19"/>
        <v>1012345.44</v>
      </c>
      <c r="AL173" s="263">
        <f t="shared" si="20"/>
        <v>1625686.7</v>
      </c>
      <c r="AM173" s="263">
        <f t="shared" si="21"/>
        <v>1445897.18</v>
      </c>
      <c r="AN173" s="244">
        <f t="shared" si="16"/>
        <v>179789.52000000002</v>
      </c>
    </row>
    <row r="174" spans="1:40" ht="14.4" thickBot="1" x14ac:dyDescent="0.3">
      <c r="A174" s="232" t="s">
        <v>320</v>
      </c>
      <c r="B174" s="232" t="s">
        <v>37</v>
      </c>
      <c r="C174" s="269">
        <v>1480</v>
      </c>
      <c r="D174" s="270" t="s">
        <v>960</v>
      </c>
      <c r="E174" t="s">
        <v>2797</v>
      </c>
      <c r="F174" s="297">
        <v>197641.88</v>
      </c>
      <c r="G174" s="297">
        <v>120903.95</v>
      </c>
      <c r="H174" s="297">
        <v>83481.440000000002</v>
      </c>
      <c r="I174">
        <v>920456.16</v>
      </c>
      <c r="J174">
        <v>79483.27</v>
      </c>
      <c r="N174" s="297">
        <v>699.46</v>
      </c>
      <c r="Q174">
        <v>-2165428.7000000002</v>
      </c>
      <c r="R174">
        <v>3606433.4</v>
      </c>
      <c r="S174" s="297">
        <v>652925.66</v>
      </c>
      <c r="T174" s="297">
        <v>115900</v>
      </c>
      <c r="U174" s="297">
        <v>252.75</v>
      </c>
      <c r="W174" s="297">
        <v>603792</v>
      </c>
      <c r="Y174">
        <v>792736</v>
      </c>
      <c r="Z174">
        <v>160</v>
      </c>
      <c r="AA174">
        <v>700</v>
      </c>
      <c r="AB174">
        <v>231810.99</v>
      </c>
      <c r="AC174">
        <v>153647.18</v>
      </c>
      <c r="AI174" s="242">
        <f t="shared" si="17"/>
        <v>402027.27</v>
      </c>
      <c r="AJ174" s="249">
        <f t="shared" si="18"/>
        <v>699.46</v>
      </c>
      <c r="AK174" s="262">
        <f t="shared" si="19"/>
        <v>401327.81</v>
      </c>
      <c r="AL174" s="263">
        <f t="shared" si="20"/>
        <v>1372870.4100000001</v>
      </c>
      <c r="AM174" s="263">
        <f t="shared" si="21"/>
        <v>1179054.17</v>
      </c>
      <c r="AN174" s="244">
        <f t="shared" si="16"/>
        <v>193816.24000000022</v>
      </c>
    </row>
    <row r="175" spans="1:40" ht="14.4" thickBot="1" x14ac:dyDescent="0.3">
      <c r="A175" s="232" t="s">
        <v>321</v>
      </c>
      <c r="B175" s="232" t="s">
        <v>38</v>
      </c>
      <c r="C175" s="269">
        <v>8344</v>
      </c>
      <c r="D175" s="270" t="s">
        <v>961</v>
      </c>
      <c r="E175" t="s">
        <v>2736</v>
      </c>
      <c r="F175" s="297">
        <v>921649.23</v>
      </c>
      <c r="G175" s="297">
        <v>775555.28</v>
      </c>
      <c r="H175" s="297">
        <v>395550.32</v>
      </c>
      <c r="I175">
        <v>1136148.55</v>
      </c>
      <c r="J175">
        <v>245895.27</v>
      </c>
      <c r="M175" s="297">
        <v>47040</v>
      </c>
      <c r="N175" s="297">
        <v>130</v>
      </c>
      <c r="Q175">
        <v>488871.23</v>
      </c>
      <c r="R175">
        <v>1870843.71</v>
      </c>
      <c r="S175" s="297">
        <v>1460289.01</v>
      </c>
      <c r="W175" s="297">
        <v>176071</v>
      </c>
      <c r="Y175">
        <v>377685</v>
      </c>
      <c r="Z175">
        <v>3000</v>
      </c>
      <c r="AB175">
        <v>246641.59</v>
      </c>
      <c r="AC175">
        <v>130007.45</v>
      </c>
      <c r="AG175">
        <v>244858.23</v>
      </c>
      <c r="AI175" s="242">
        <f t="shared" si="17"/>
        <v>2092754.83</v>
      </c>
      <c r="AJ175" s="249">
        <f t="shared" si="18"/>
        <v>47170</v>
      </c>
      <c r="AK175" s="262">
        <f t="shared" si="19"/>
        <v>2045584.83</v>
      </c>
      <c r="AL175" s="263">
        <f t="shared" si="20"/>
        <v>1636360.01</v>
      </c>
      <c r="AM175" s="263">
        <f t="shared" si="21"/>
        <v>1002192.2699999999</v>
      </c>
      <c r="AN175" s="244">
        <f t="shared" si="16"/>
        <v>634167.74000000011</v>
      </c>
    </row>
    <row r="176" spans="1:40" ht="14.4" thickBot="1" x14ac:dyDescent="0.3">
      <c r="A176" s="232" t="s">
        <v>321</v>
      </c>
      <c r="B176" s="232" t="s">
        <v>38</v>
      </c>
      <c r="C176" s="269">
        <v>3901</v>
      </c>
      <c r="D176" s="270" t="s">
        <v>962</v>
      </c>
      <c r="E176" t="s">
        <v>2737</v>
      </c>
      <c r="F176" s="297">
        <v>599685.51</v>
      </c>
      <c r="G176" s="297">
        <v>78620</v>
      </c>
      <c r="H176" s="297">
        <v>186692.91</v>
      </c>
      <c r="I176">
        <v>652469.6</v>
      </c>
      <c r="J176">
        <v>506749.35</v>
      </c>
      <c r="K176" s="297">
        <v>3200</v>
      </c>
      <c r="N176" s="297">
        <v>23.37</v>
      </c>
      <c r="Q176">
        <v>-1527701.63</v>
      </c>
      <c r="R176">
        <v>3462022.37</v>
      </c>
      <c r="S176" s="297">
        <v>1521742.33</v>
      </c>
      <c r="U176" s="297">
        <v>727.01</v>
      </c>
      <c r="W176" s="297">
        <v>1816550.9</v>
      </c>
      <c r="X176" s="297">
        <v>112900</v>
      </c>
      <c r="Y176">
        <v>2167181.9</v>
      </c>
      <c r="Z176">
        <v>1180</v>
      </c>
      <c r="AB176">
        <v>487579.82</v>
      </c>
      <c r="AC176">
        <v>199826.55</v>
      </c>
      <c r="AG176">
        <v>194020.01</v>
      </c>
      <c r="AI176" s="242">
        <f t="shared" si="17"/>
        <v>864998.42</v>
      </c>
      <c r="AJ176" s="249">
        <f t="shared" si="18"/>
        <v>3223.37</v>
      </c>
      <c r="AK176" s="262">
        <f t="shared" si="19"/>
        <v>861775.05</v>
      </c>
      <c r="AL176" s="263">
        <f t="shared" si="20"/>
        <v>3451920.24</v>
      </c>
      <c r="AM176" s="263">
        <f t="shared" si="21"/>
        <v>3049788.2799999993</v>
      </c>
      <c r="AN176" s="244">
        <f t="shared" si="16"/>
        <v>402131.96000000089</v>
      </c>
    </row>
    <row r="177" spans="1:40" ht="14.4" thickBot="1" x14ac:dyDescent="0.3">
      <c r="A177" s="232" t="s">
        <v>322</v>
      </c>
      <c r="B177" s="232" t="s">
        <v>38</v>
      </c>
      <c r="C177"/>
      <c r="D177" t="s">
        <v>2738</v>
      </c>
      <c r="E177" t="s">
        <v>2738</v>
      </c>
      <c r="F177" s="297">
        <v>839688.81</v>
      </c>
      <c r="G177" s="297">
        <v>45831.03</v>
      </c>
      <c r="H177" s="297">
        <v>147322.76</v>
      </c>
      <c r="I177">
        <v>8692446.4399999995</v>
      </c>
      <c r="J177">
        <v>-298737.34000000003</v>
      </c>
      <c r="K177" s="297">
        <v>6771</v>
      </c>
      <c r="N177" s="297">
        <v>143.07</v>
      </c>
      <c r="Q177">
        <v>12118132.380000001</v>
      </c>
      <c r="S177" s="297">
        <v>2182710.3199999998</v>
      </c>
      <c r="T177" s="297">
        <v>65000</v>
      </c>
      <c r="U177" s="297">
        <v>1614.03</v>
      </c>
      <c r="W177" s="297">
        <v>1388096.78</v>
      </c>
      <c r="Y177">
        <v>2223079.0099999998</v>
      </c>
      <c r="Z177">
        <v>4900</v>
      </c>
      <c r="AB177">
        <v>981920.75</v>
      </c>
      <c r="AC177">
        <v>4675146.4000000004</v>
      </c>
      <c r="AG177">
        <v>180350.18</v>
      </c>
      <c r="AI177" s="242">
        <f t="shared" si="17"/>
        <v>1032842.6000000001</v>
      </c>
      <c r="AJ177" s="249">
        <f t="shared" si="18"/>
        <v>6914.07</v>
      </c>
      <c r="AK177" s="262">
        <f t="shared" si="19"/>
        <v>1025928.5300000001</v>
      </c>
      <c r="AL177" s="263">
        <f t="shared" si="20"/>
        <v>3637421.13</v>
      </c>
      <c r="AM177" s="263">
        <f t="shared" si="21"/>
        <v>8065396.3399999999</v>
      </c>
      <c r="AN177" s="244">
        <f t="shared" si="16"/>
        <v>-4427975.21</v>
      </c>
    </row>
    <row r="178" spans="1:40" ht="14.4" thickBot="1" x14ac:dyDescent="0.3">
      <c r="A178" s="232" t="s">
        <v>321</v>
      </c>
      <c r="B178" s="232" t="s">
        <v>38</v>
      </c>
      <c r="C178" s="269">
        <v>4479</v>
      </c>
      <c r="D178" s="270" t="s">
        <v>963</v>
      </c>
      <c r="E178" t="s">
        <v>2739</v>
      </c>
      <c r="F178" s="297">
        <v>1675241.99</v>
      </c>
      <c r="G178" s="297">
        <v>7156.15</v>
      </c>
      <c r="H178" s="297">
        <v>134186.01</v>
      </c>
      <c r="I178">
        <v>540307.62</v>
      </c>
      <c r="J178">
        <v>3457964.98</v>
      </c>
      <c r="K178" s="297">
        <v>8000</v>
      </c>
      <c r="L178" s="297">
        <v>7007.23</v>
      </c>
      <c r="M178" s="297">
        <v>166102</v>
      </c>
      <c r="N178" s="297">
        <v>0</v>
      </c>
      <c r="Q178">
        <v>-1569320.5</v>
      </c>
      <c r="R178">
        <v>3101018.9</v>
      </c>
      <c r="S178" s="297">
        <v>1559160.42</v>
      </c>
      <c r="T178" s="297">
        <v>1042898</v>
      </c>
      <c r="U178" s="297">
        <v>2751.53</v>
      </c>
      <c r="X178" s="297">
        <v>2117545.2400000002</v>
      </c>
      <c r="Y178">
        <v>2432478</v>
      </c>
      <c r="AB178">
        <v>623959.82999999996</v>
      </c>
      <c r="AC178">
        <v>825197.09</v>
      </c>
      <c r="AG178">
        <v>87844.84</v>
      </c>
      <c r="AI178" s="242">
        <f t="shared" si="17"/>
        <v>1816584.15</v>
      </c>
      <c r="AJ178" s="249">
        <f t="shared" si="18"/>
        <v>181109.23</v>
      </c>
      <c r="AK178" s="262">
        <f t="shared" si="19"/>
        <v>1635474.92</v>
      </c>
      <c r="AL178" s="263">
        <f t="shared" si="20"/>
        <v>4722355.1899999995</v>
      </c>
      <c r="AM178" s="263">
        <f t="shared" si="21"/>
        <v>3969479.76</v>
      </c>
      <c r="AN178" s="244">
        <f t="shared" si="16"/>
        <v>752875.4299999997</v>
      </c>
    </row>
    <row r="179" spans="1:40" ht="14.4" thickBot="1" x14ac:dyDescent="0.3">
      <c r="A179" s="232" t="s">
        <v>321</v>
      </c>
      <c r="B179" s="232" t="s">
        <v>38</v>
      </c>
      <c r="C179" s="269">
        <v>5054</v>
      </c>
      <c r="D179" s="270" t="s">
        <v>964</v>
      </c>
      <c r="E179" t="s">
        <v>2740</v>
      </c>
      <c r="F179" s="297">
        <v>551859.96</v>
      </c>
      <c r="G179" s="297">
        <v>140027.43</v>
      </c>
      <c r="H179" s="297">
        <v>170455.16</v>
      </c>
      <c r="I179">
        <v>-122061.98</v>
      </c>
      <c r="J179">
        <v>567507.35</v>
      </c>
      <c r="K179" s="297">
        <v>4640</v>
      </c>
      <c r="N179" s="297">
        <v>0</v>
      </c>
      <c r="Q179">
        <v>1743674.9</v>
      </c>
      <c r="R179">
        <v>254405.43</v>
      </c>
      <c r="S179" s="297">
        <v>1163163.0900000001</v>
      </c>
      <c r="U179" s="297">
        <v>788.03</v>
      </c>
      <c r="W179" s="297">
        <v>1896777.8</v>
      </c>
      <c r="X179" s="297">
        <v>91000</v>
      </c>
      <c r="Y179">
        <v>2248753.7999999998</v>
      </c>
      <c r="Z179">
        <v>370</v>
      </c>
      <c r="AB179">
        <v>551568.37</v>
      </c>
      <c r="AC179">
        <v>529759.80000000005</v>
      </c>
      <c r="AG179">
        <v>139530.85999999999</v>
      </c>
      <c r="AI179" s="242">
        <f t="shared" si="17"/>
        <v>862342.54999999993</v>
      </c>
      <c r="AJ179" s="249">
        <f t="shared" si="18"/>
        <v>4640</v>
      </c>
      <c r="AK179" s="262">
        <f t="shared" si="19"/>
        <v>857702.54999999993</v>
      </c>
      <c r="AL179" s="263">
        <f t="shared" si="20"/>
        <v>3151728.92</v>
      </c>
      <c r="AM179" s="263">
        <f t="shared" si="21"/>
        <v>3469982.8299999996</v>
      </c>
      <c r="AN179" s="244">
        <f t="shared" si="16"/>
        <v>-318253.90999999968</v>
      </c>
    </row>
    <row r="180" spans="1:40" ht="14.4" thickBot="1" x14ac:dyDescent="0.3">
      <c r="A180" s="232" t="s">
        <v>321</v>
      </c>
      <c r="B180" s="232" t="s">
        <v>38</v>
      </c>
      <c r="C180" s="269">
        <v>5698</v>
      </c>
      <c r="D180" s="270" t="s">
        <v>965</v>
      </c>
      <c r="E180" t="s">
        <v>2741</v>
      </c>
      <c r="F180" s="297">
        <v>494173.84</v>
      </c>
      <c r="G180" s="297">
        <v>96192.75</v>
      </c>
      <c r="H180" s="297">
        <v>278998.33</v>
      </c>
      <c r="I180">
        <v>-1050</v>
      </c>
      <c r="J180">
        <v>615845.81000000006</v>
      </c>
      <c r="K180" s="297">
        <v>211238</v>
      </c>
      <c r="N180" s="297">
        <v>699.37</v>
      </c>
      <c r="Q180">
        <v>-2582631.5699999998</v>
      </c>
      <c r="R180">
        <v>4470863.96</v>
      </c>
      <c r="S180" s="297">
        <v>1382839.41</v>
      </c>
      <c r="U180" s="297">
        <v>859.87</v>
      </c>
      <c r="W180" s="297">
        <v>2224191.4</v>
      </c>
      <c r="X180" s="297">
        <v>193100</v>
      </c>
      <c r="Y180">
        <v>2560703.4</v>
      </c>
      <c r="Z180">
        <v>2380</v>
      </c>
      <c r="AB180">
        <v>858084.57</v>
      </c>
      <c r="AC180">
        <v>158340.76999999999</v>
      </c>
      <c r="AG180">
        <v>359014.21</v>
      </c>
      <c r="AI180" s="242">
        <f t="shared" si="17"/>
        <v>869364.92000000016</v>
      </c>
      <c r="AJ180" s="249">
        <f t="shared" si="18"/>
        <v>211937.37</v>
      </c>
      <c r="AK180" s="262">
        <f t="shared" si="19"/>
        <v>657427.55000000016</v>
      </c>
      <c r="AL180" s="263">
        <f t="shared" si="20"/>
        <v>3800990.6799999997</v>
      </c>
      <c r="AM180" s="263">
        <f t="shared" si="21"/>
        <v>3938522.9499999997</v>
      </c>
      <c r="AN180" s="244">
        <f t="shared" si="16"/>
        <v>-137532.27000000002</v>
      </c>
    </row>
    <row r="181" spans="1:40" ht="14.4" thickBot="1" x14ac:dyDescent="0.3">
      <c r="A181" s="232" t="s">
        <v>321</v>
      </c>
      <c r="B181" s="232" t="s">
        <v>38</v>
      </c>
      <c r="C181" s="269">
        <v>5218</v>
      </c>
      <c r="D181" s="270" t="s">
        <v>966</v>
      </c>
      <c r="E181" t="s">
        <v>2742</v>
      </c>
      <c r="F181" s="297">
        <v>379736.43</v>
      </c>
      <c r="G181" s="297">
        <v>64748.75</v>
      </c>
      <c r="H181" s="297">
        <v>188063.67</v>
      </c>
      <c r="I181">
        <v>6690</v>
      </c>
      <c r="J181">
        <v>272801.28000000003</v>
      </c>
      <c r="K181" s="297">
        <v>2100</v>
      </c>
      <c r="M181" s="297">
        <v>9000</v>
      </c>
      <c r="N181" s="297">
        <v>180.85</v>
      </c>
      <c r="Q181">
        <v>-469741.95</v>
      </c>
      <c r="R181">
        <v>1561169.34</v>
      </c>
      <c r="S181" s="297">
        <v>1326711.06</v>
      </c>
      <c r="T181" s="297">
        <v>27000</v>
      </c>
      <c r="U181" s="297">
        <v>736.5</v>
      </c>
      <c r="W181" s="297">
        <v>2327660.7999999998</v>
      </c>
      <c r="X181" s="297">
        <v>76000</v>
      </c>
      <c r="Y181">
        <v>2843721.8</v>
      </c>
      <c r="Z181">
        <v>1120</v>
      </c>
      <c r="AB181">
        <v>392643.02</v>
      </c>
      <c r="AC181">
        <v>93573.4</v>
      </c>
      <c r="AG181">
        <v>146987.03</v>
      </c>
      <c r="AI181" s="242">
        <f t="shared" si="17"/>
        <v>632548.85</v>
      </c>
      <c r="AJ181" s="249">
        <f t="shared" si="18"/>
        <v>11280.85</v>
      </c>
      <c r="AK181" s="262">
        <f t="shared" si="19"/>
        <v>621268</v>
      </c>
      <c r="AL181" s="263">
        <f t="shared" si="20"/>
        <v>3758108.36</v>
      </c>
      <c r="AM181" s="263">
        <f t="shared" si="21"/>
        <v>3478045.2499999995</v>
      </c>
      <c r="AN181" s="244">
        <f t="shared" si="16"/>
        <v>280063.11000000034</v>
      </c>
    </row>
    <row r="182" spans="1:40" ht="14.4" thickBot="1" x14ac:dyDescent="0.3">
      <c r="A182" s="232" t="s">
        <v>321</v>
      </c>
      <c r="B182" s="232" t="s">
        <v>38</v>
      </c>
      <c r="C182" s="269">
        <v>6468</v>
      </c>
      <c r="D182" s="270" t="s">
        <v>967</v>
      </c>
      <c r="E182" t="s">
        <v>2743</v>
      </c>
      <c r="F182" s="297">
        <v>1029736.09</v>
      </c>
      <c r="G182" s="297">
        <v>47269.25</v>
      </c>
      <c r="H182" s="297">
        <v>314318.28999999998</v>
      </c>
      <c r="I182">
        <v>679209.22</v>
      </c>
      <c r="J182">
        <v>260737.3</v>
      </c>
      <c r="K182" s="297">
        <v>4020</v>
      </c>
      <c r="M182" s="297">
        <v>97865</v>
      </c>
      <c r="N182" s="297">
        <v>820.37</v>
      </c>
      <c r="Q182">
        <v>1645088.45</v>
      </c>
      <c r="R182">
        <v>1137972.49</v>
      </c>
      <c r="S182" s="297">
        <v>1081065.6399999999</v>
      </c>
      <c r="T182" s="297">
        <v>25633.75</v>
      </c>
      <c r="U182" s="297">
        <v>1151.45</v>
      </c>
      <c r="W182" s="297">
        <v>2393325.2000000002</v>
      </c>
      <c r="X182" s="297">
        <v>87000</v>
      </c>
      <c r="Y182">
        <v>2649921.2000000002</v>
      </c>
      <c r="Z182">
        <v>2952</v>
      </c>
      <c r="AB182">
        <v>534145.57999999996</v>
      </c>
      <c r="AC182">
        <v>174602.11</v>
      </c>
      <c r="AG182">
        <v>240698</v>
      </c>
      <c r="AI182" s="242">
        <f t="shared" si="17"/>
        <v>1391323.63</v>
      </c>
      <c r="AJ182" s="249">
        <f t="shared" si="18"/>
        <v>102705.37</v>
      </c>
      <c r="AK182" s="262">
        <f t="shared" si="19"/>
        <v>1288618.2599999998</v>
      </c>
      <c r="AL182" s="263">
        <f t="shared" si="20"/>
        <v>3588176.04</v>
      </c>
      <c r="AM182" s="263">
        <f t="shared" si="21"/>
        <v>3602318.89</v>
      </c>
      <c r="AN182" s="244">
        <f t="shared" si="16"/>
        <v>-14142.850000000093</v>
      </c>
    </row>
    <row r="183" spans="1:40" ht="14.4" thickBot="1" x14ac:dyDescent="0.3">
      <c r="A183" s="232" t="s">
        <v>321</v>
      </c>
      <c r="B183" s="232" t="s">
        <v>38</v>
      </c>
      <c r="C183" s="269">
        <v>8206</v>
      </c>
      <c r="D183" s="270" t="s">
        <v>968</v>
      </c>
      <c r="E183" t="s">
        <v>2744</v>
      </c>
      <c r="F183" s="297">
        <v>561368.02</v>
      </c>
      <c r="G183" s="297">
        <v>62682.77</v>
      </c>
      <c r="H183" s="297">
        <v>200780.31</v>
      </c>
      <c r="I183">
        <v>2209532.7400000002</v>
      </c>
      <c r="J183">
        <v>594535.39</v>
      </c>
      <c r="K183" s="297">
        <v>4900</v>
      </c>
      <c r="N183" s="297">
        <v>227524.4</v>
      </c>
      <c r="O183">
        <v>19500</v>
      </c>
      <c r="Q183">
        <v>1559655.25</v>
      </c>
      <c r="R183">
        <v>2630579.14</v>
      </c>
      <c r="S183" s="297">
        <v>1480231.7</v>
      </c>
      <c r="V183" s="297">
        <v>749.55</v>
      </c>
      <c r="W183" s="297">
        <v>1419490</v>
      </c>
      <c r="X183" s="297">
        <v>198144.6</v>
      </c>
      <c r="Y183">
        <v>2129846.6</v>
      </c>
      <c r="Z183">
        <v>2600</v>
      </c>
      <c r="AB183">
        <v>766717.4</v>
      </c>
      <c r="AC183">
        <v>423097.2</v>
      </c>
      <c r="AF183">
        <v>92351.62</v>
      </c>
      <c r="AH183">
        <v>42800</v>
      </c>
      <c r="AI183" s="242">
        <f t="shared" si="17"/>
        <v>824831.10000000009</v>
      </c>
      <c r="AJ183" s="249">
        <f t="shared" si="18"/>
        <v>232424.4</v>
      </c>
      <c r="AK183" s="262">
        <f t="shared" si="19"/>
        <v>592406.70000000007</v>
      </c>
      <c r="AL183" s="263">
        <f t="shared" si="20"/>
        <v>3098615.85</v>
      </c>
      <c r="AM183" s="263">
        <f t="shared" si="21"/>
        <v>3457412.8200000003</v>
      </c>
      <c r="AN183" s="244">
        <f t="shared" si="16"/>
        <v>-358796.9700000002</v>
      </c>
    </row>
    <row r="184" spans="1:40" ht="14.4" thickBot="1" x14ac:dyDescent="0.3">
      <c r="A184" s="232" t="s">
        <v>321</v>
      </c>
      <c r="B184" s="232" t="s">
        <v>38</v>
      </c>
      <c r="C184" s="269">
        <v>4682</v>
      </c>
      <c r="D184" s="270" t="s">
        <v>969</v>
      </c>
      <c r="E184" t="s">
        <v>2745</v>
      </c>
      <c r="F184" s="297">
        <v>555960.03</v>
      </c>
      <c r="G184" s="297">
        <v>76879.53</v>
      </c>
      <c r="H184" s="297">
        <v>247260.02</v>
      </c>
      <c r="I184">
        <v>1479302.72</v>
      </c>
      <c r="J184">
        <v>371959.45</v>
      </c>
      <c r="K184" s="297">
        <v>5600</v>
      </c>
      <c r="M184" s="297">
        <v>65040</v>
      </c>
      <c r="N184" s="297">
        <v>13216</v>
      </c>
      <c r="Q184">
        <v>-817893.86</v>
      </c>
      <c r="R184">
        <v>4476501.28</v>
      </c>
      <c r="S184" s="297">
        <v>1275800.6100000001</v>
      </c>
      <c r="T184" s="297">
        <v>35000</v>
      </c>
      <c r="U184" s="297">
        <v>615.62</v>
      </c>
      <c r="W184" s="297">
        <v>1173473.3</v>
      </c>
      <c r="X184" s="297">
        <v>91400</v>
      </c>
      <c r="Y184">
        <v>1627148.3</v>
      </c>
      <c r="Z184">
        <v>1680</v>
      </c>
      <c r="AB184">
        <v>525848.93999999994</v>
      </c>
      <c r="AC184">
        <v>186570.97</v>
      </c>
      <c r="AG184">
        <v>139433.72</v>
      </c>
      <c r="AI184" s="242">
        <f t="shared" si="17"/>
        <v>880099.58000000007</v>
      </c>
      <c r="AJ184" s="249">
        <f t="shared" si="18"/>
        <v>83856</v>
      </c>
      <c r="AK184" s="262">
        <f t="shared" si="19"/>
        <v>796243.58000000007</v>
      </c>
      <c r="AL184" s="263">
        <f t="shared" si="20"/>
        <v>2576289.5300000003</v>
      </c>
      <c r="AM184" s="263">
        <f t="shared" si="21"/>
        <v>2480681.9300000006</v>
      </c>
      <c r="AN184" s="244">
        <f t="shared" si="16"/>
        <v>95607.599999999627</v>
      </c>
    </row>
    <row r="185" spans="1:40" ht="14.4" thickBot="1" x14ac:dyDescent="0.3">
      <c r="A185" s="232" t="s">
        <v>321</v>
      </c>
      <c r="B185" s="232" t="s">
        <v>38</v>
      </c>
      <c r="C185" s="269">
        <v>5558</v>
      </c>
      <c r="D185" s="270" t="s">
        <v>970</v>
      </c>
      <c r="E185" t="s">
        <v>2746</v>
      </c>
      <c r="F185" s="297">
        <v>289352.36</v>
      </c>
      <c r="G185" s="297">
        <v>58460.5</v>
      </c>
      <c r="H185" s="297">
        <v>190743.04000000001</v>
      </c>
      <c r="I185">
        <v>162307.44</v>
      </c>
      <c r="J185">
        <v>562212.73</v>
      </c>
      <c r="K185" s="297">
        <v>5100</v>
      </c>
      <c r="M185" s="297">
        <v>81725</v>
      </c>
      <c r="N185" s="297">
        <v>0</v>
      </c>
      <c r="Q185">
        <v>-370901.6</v>
      </c>
      <c r="R185">
        <v>1898710.57</v>
      </c>
      <c r="S185" s="297">
        <v>1211383.8999999999</v>
      </c>
      <c r="T185" s="297">
        <v>69000</v>
      </c>
      <c r="U185" s="297">
        <v>647.72</v>
      </c>
      <c r="W185" s="297">
        <v>2599483.7999999998</v>
      </c>
      <c r="X185" s="297">
        <v>83800</v>
      </c>
      <c r="Y185">
        <v>3008454.8</v>
      </c>
      <c r="Z185">
        <v>25984</v>
      </c>
      <c r="AB185">
        <v>529027.30000000005</v>
      </c>
      <c r="AC185">
        <v>117685.52</v>
      </c>
      <c r="AG185">
        <v>214286.9</v>
      </c>
      <c r="AI185" s="242">
        <f t="shared" si="17"/>
        <v>538555.9</v>
      </c>
      <c r="AJ185" s="249">
        <f t="shared" si="18"/>
        <v>86825</v>
      </c>
      <c r="AK185" s="262">
        <f t="shared" si="19"/>
        <v>451730.9</v>
      </c>
      <c r="AL185" s="263">
        <f t="shared" si="20"/>
        <v>3964315.42</v>
      </c>
      <c r="AM185" s="263">
        <f t="shared" si="21"/>
        <v>3895438.5199999996</v>
      </c>
      <c r="AN185" s="244">
        <f t="shared" si="16"/>
        <v>68876.900000000373</v>
      </c>
    </row>
    <row r="186" spans="1:40" ht="14.4" thickBot="1" x14ac:dyDescent="0.3">
      <c r="A186" s="232" t="s">
        <v>321</v>
      </c>
      <c r="B186" s="232" t="s">
        <v>38</v>
      </c>
      <c r="C186" s="269">
        <v>4731</v>
      </c>
      <c r="D186" s="270" t="s">
        <v>971</v>
      </c>
      <c r="E186" t="s">
        <v>2747</v>
      </c>
      <c r="F186" s="297">
        <v>475069.85</v>
      </c>
      <c r="G186" s="297">
        <v>48440</v>
      </c>
      <c r="H186" s="297">
        <v>63319.48</v>
      </c>
      <c r="I186">
        <v>168624.87</v>
      </c>
      <c r="J186">
        <v>851888.69</v>
      </c>
      <c r="K186" s="297">
        <v>5500</v>
      </c>
      <c r="M186" s="297">
        <v>77950</v>
      </c>
      <c r="N186" s="297">
        <v>0</v>
      </c>
      <c r="Q186">
        <v>-1030055.79</v>
      </c>
      <c r="R186">
        <v>2242933.0699999998</v>
      </c>
      <c r="S186" s="297">
        <v>1061348.26</v>
      </c>
      <c r="U186" s="297">
        <v>580.36</v>
      </c>
      <c r="W186" s="297">
        <v>1545770.5</v>
      </c>
      <c r="X186" s="297">
        <v>777000</v>
      </c>
      <c r="Y186">
        <v>1921086.5</v>
      </c>
      <c r="AB186">
        <v>481707.98</v>
      </c>
      <c r="AC186">
        <v>148849.38</v>
      </c>
      <c r="AG186">
        <v>209785.77</v>
      </c>
      <c r="AI186" s="242">
        <f t="shared" si="17"/>
        <v>586829.32999999996</v>
      </c>
      <c r="AJ186" s="249">
        <f t="shared" si="18"/>
        <v>83450</v>
      </c>
      <c r="AK186" s="262">
        <f t="shared" si="19"/>
        <v>503379.32999999996</v>
      </c>
      <c r="AL186" s="263">
        <f t="shared" si="20"/>
        <v>3384699.12</v>
      </c>
      <c r="AM186" s="263">
        <f t="shared" si="21"/>
        <v>2761429.63</v>
      </c>
      <c r="AN186" s="244">
        <f t="shared" si="16"/>
        <v>623269.49000000022</v>
      </c>
    </row>
    <row r="187" spans="1:40" ht="14.4" thickBot="1" x14ac:dyDescent="0.3">
      <c r="A187" s="232" t="s">
        <v>321</v>
      </c>
      <c r="B187" s="232" t="s">
        <v>38</v>
      </c>
      <c r="C187" s="269">
        <v>3338</v>
      </c>
      <c r="D187" s="270" t="s">
        <v>972</v>
      </c>
      <c r="E187" t="s">
        <v>2789</v>
      </c>
      <c r="F187" s="297">
        <v>345600.83</v>
      </c>
      <c r="G187" s="297">
        <v>86101.75</v>
      </c>
      <c r="H187" s="297">
        <v>181519.31</v>
      </c>
      <c r="I187">
        <v>421731.35</v>
      </c>
      <c r="J187">
        <v>367103.88</v>
      </c>
      <c r="K187" s="297">
        <v>14440</v>
      </c>
      <c r="N187" s="297">
        <v>644.01</v>
      </c>
      <c r="Q187">
        <v>-1557379.21</v>
      </c>
      <c r="R187">
        <v>3271789.71</v>
      </c>
      <c r="S187" s="297">
        <v>978806.75</v>
      </c>
      <c r="U187" s="297">
        <v>452.15</v>
      </c>
      <c r="W187" s="297">
        <v>1434586.4</v>
      </c>
      <c r="X187" s="297">
        <v>136800</v>
      </c>
      <c r="Y187">
        <v>1729510.3999999999</v>
      </c>
      <c r="Z187">
        <v>2760</v>
      </c>
      <c r="AB187">
        <v>313772.92</v>
      </c>
      <c r="AC187">
        <v>279450.17</v>
      </c>
      <c r="AG187">
        <v>183721.2</v>
      </c>
      <c r="AI187" s="242">
        <f t="shared" si="17"/>
        <v>613221.89</v>
      </c>
      <c r="AJ187" s="249">
        <f t="shared" si="18"/>
        <v>15084.01</v>
      </c>
      <c r="AK187" s="262">
        <f t="shared" si="19"/>
        <v>598137.88</v>
      </c>
      <c r="AL187" s="263">
        <f t="shared" si="20"/>
        <v>2550645.2999999998</v>
      </c>
      <c r="AM187" s="263">
        <f t="shared" si="21"/>
        <v>2509214.69</v>
      </c>
      <c r="AN187" s="244">
        <f t="shared" si="16"/>
        <v>41430.60999999987</v>
      </c>
    </row>
    <row r="188" spans="1:40" s="268" customFormat="1" ht="14.4" thickBot="1" x14ac:dyDescent="0.3">
      <c r="A188" s="232" t="s">
        <v>321</v>
      </c>
      <c r="B188" s="232" t="s">
        <v>38</v>
      </c>
      <c r="C188" s="269">
        <v>6544</v>
      </c>
      <c r="D188" s="270" t="s">
        <v>973</v>
      </c>
      <c r="E188" t="s">
        <v>2798</v>
      </c>
      <c r="F188" s="297">
        <v>486435.17</v>
      </c>
      <c r="G188" s="297">
        <v>84863.78</v>
      </c>
      <c r="H188" s="297">
        <v>438110.49</v>
      </c>
      <c r="I188">
        <v>1409140.89</v>
      </c>
      <c r="J188">
        <v>277970.96999999997</v>
      </c>
      <c r="K188" s="297">
        <v>21738</v>
      </c>
      <c r="L188" s="297"/>
      <c r="M188" s="297"/>
      <c r="N188" s="297">
        <v>555</v>
      </c>
      <c r="O188"/>
      <c r="P188"/>
      <c r="Q188">
        <v>-114514.92</v>
      </c>
      <c r="R188">
        <v>3600900</v>
      </c>
      <c r="S188" s="297">
        <v>1188477.1000000001</v>
      </c>
      <c r="T188" s="297">
        <v>4045</v>
      </c>
      <c r="U188" s="297">
        <v>1137.1600000000001</v>
      </c>
      <c r="V188" s="297"/>
      <c r="W188" s="297">
        <v>1580938.9</v>
      </c>
      <c r="X188" s="297">
        <v>92000</v>
      </c>
      <c r="Y188">
        <v>1938773.9</v>
      </c>
      <c r="Z188">
        <v>1920</v>
      </c>
      <c r="AA188"/>
      <c r="AB188">
        <v>887240.47</v>
      </c>
      <c r="AC188">
        <v>346544.62</v>
      </c>
      <c r="AD188"/>
      <c r="AE188"/>
      <c r="AF188"/>
      <c r="AG188">
        <v>136322.25</v>
      </c>
      <c r="AH188"/>
      <c r="AI188" s="242">
        <f t="shared" si="17"/>
        <v>1009409.44</v>
      </c>
      <c r="AJ188" s="249">
        <f t="shared" si="18"/>
        <v>22293</v>
      </c>
      <c r="AK188" s="262">
        <f t="shared" si="19"/>
        <v>987116.44</v>
      </c>
      <c r="AL188" s="263">
        <f t="shared" si="20"/>
        <v>2866598.16</v>
      </c>
      <c r="AM188" s="263">
        <f t="shared" si="21"/>
        <v>3310801.24</v>
      </c>
      <c r="AN188" s="244">
        <f t="shared" si="16"/>
        <v>-444203.08000000007</v>
      </c>
    </row>
    <row r="189" spans="1:40" ht="14.4" thickBot="1" x14ac:dyDescent="0.3">
      <c r="A189" s="232" t="s">
        <v>322</v>
      </c>
      <c r="B189" s="232" t="s">
        <v>39</v>
      </c>
      <c r="C189" s="269">
        <v>2511</v>
      </c>
      <c r="D189" s="270" t="s">
        <v>974</v>
      </c>
      <c r="E189" t="s">
        <v>2748</v>
      </c>
      <c r="F189" s="297">
        <v>176367.21</v>
      </c>
      <c r="G189" s="297">
        <v>1367</v>
      </c>
      <c r="H189" s="297">
        <v>123399.31</v>
      </c>
      <c r="I189">
        <v>632405.67000000004</v>
      </c>
      <c r="J189">
        <v>84406.91</v>
      </c>
      <c r="K189" s="297">
        <v>0</v>
      </c>
      <c r="L189" s="297">
        <v>3000</v>
      </c>
      <c r="N189" s="297">
        <v>11671.53</v>
      </c>
      <c r="Q189">
        <v>-1689132.53</v>
      </c>
      <c r="R189">
        <v>2938659.03</v>
      </c>
      <c r="S189" s="297">
        <v>1206712.8</v>
      </c>
      <c r="T189" s="297">
        <v>31020</v>
      </c>
      <c r="U189" s="297">
        <v>623.24</v>
      </c>
      <c r="W189" s="297">
        <v>858061.2</v>
      </c>
      <c r="Y189">
        <v>1340226.2</v>
      </c>
      <c r="AB189">
        <v>569970.96</v>
      </c>
      <c r="AC189">
        <v>76995.490000000005</v>
      </c>
      <c r="AG189">
        <v>49991</v>
      </c>
      <c r="AI189" s="242">
        <f t="shared" si="17"/>
        <v>301133.52</v>
      </c>
      <c r="AJ189" s="249">
        <f t="shared" si="18"/>
        <v>14671.53</v>
      </c>
      <c r="AK189" s="262">
        <f t="shared" si="19"/>
        <v>286461.99</v>
      </c>
      <c r="AL189" s="263">
        <f t="shared" si="20"/>
        <v>2096417.24</v>
      </c>
      <c r="AM189" s="263">
        <f t="shared" si="21"/>
        <v>2037183.65</v>
      </c>
      <c r="AN189" s="244">
        <f t="shared" si="16"/>
        <v>59233.590000000084</v>
      </c>
    </row>
    <row r="190" spans="1:40" ht="14.4" thickBot="1" x14ac:dyDescent="0.3">
      <c r="A190" s="232" t="s">
        <v>322</v>
      </c>
      <c r="B190" s="232" t="s">
        <v>39</v>
      </c>
      <c r="C190" s="269">
        <v>3129</v>
      </c>
      <c r="D190" s="270" t="s">
        <v>975</v>
      </c>
      <c r="E190" t="s">
        <v>2749</v>
      </c>
      <c r="F190" s="297">
        <v>381100.38</v>
      </c>
      <c r="G190" s="297">
        <v>0.9</v>
      </c>
      <c r="H190" s="297">
        <v>478689.5</v>
      </c>
      <c r="I190">
        <v>1654063.3</v>
      </c>
      <c r="J190">
        <v>689924.34</v>
      </c>
      <c r="K190" s="297">
        <v>3500</v>
      </c>
      <c r="N190" s="297">
        <v>35428.699999999997</v>
      </c>
      <c r="Q190">
        <v>2475812.37</v>
      </c>
      <c r="R190">
        <v>514242.15</v>
      </c>
      <c r="S190" s="297">
        <v>1000238.73</v>
      </c>
      <c r="T190" s="297">
        <v>143500</v>
      </c>
      <c r="V190" s="297">
        <v>336.52</v>
      </c>
      <c r="W190" s="297">
        <v>1646441</v>
      </c>
      <c r="X190" s="297">
        <v>87290.02</v>
      </c>
      <c r="Y190">
        <v>2078797.02</v>
      </c>
      <c r="Z190">
        <v>320</v>
      </c>
      <c r="AA190">
        <v>1490</v>
      </c>
      <c r="AB190">
        <v>248684.33</v>
      </c>
      <c r="AC190">
        <v>106218.16</v>
      </c>
      <c r="AI190" s="242">
        <f t="shared" si="17"/>
        <v>859790.78</v>
      </c>
      <c r="AJ190" s="249">
        <f t="shared" si="18"/>
        <v>38928.699999999997</v>
      </c>
      <c r="AK190" s="262">
        <f t="shared" si="19"/>
        <v>820862.08000000007</v>
      </c>
      <c r="AL190" s="263">
        <f t="shared" si="20"/>
        <v>2877806.27</v>
      </c>
      <c r="AM190" s="263">
        <f t="shared" si="21"/>
        <v>2435509.5100000002</v>
      </c>
      <c r="AN190" s="244">
        <f t="shared" si="16"/>
        <v>442296.75999999978</v>
      </c>
    </row>
    <row r="191" spans="1:40" ht="14.4" thickBot="1" x14ac:dyDescent="0.3">
      <c r="A191" s="232" t="s">
        <v>322</v>
      </c>
      <c r="B191" s="232" t="s">
        <v>39</v>
      </c>
      <c r="C191" s="269">
        <v>5633</v>
      </c>
      <c r="D191" s="270" t="s">
        <v>976</v>
      </c>
      <c r="E191" t="s">
        <v>2750</v>
      </c>
      <c r="F191" s="297">
        <v>345085.19</v>
      </c>
      <c r="G191" s="297">
        <v>5100</v>
      </c>
      <c r="H191" s="297">
        <v>40429.47</v>
      </c>
      <c r="I191">
        <v>1951418.6</v>
      </c>
      <c r="J191">
        <v>469897.82</v>
      </c>
      <c r="K191" s="297">
        <v>0</v>
      </c>
      <c r="N191" s="297">
        <v>239.88</v>
      </c>
      <c r="Q191">
        <v>-28763.18</v>
      </c>
      <c r="R191">
        <v>2920045.89</v>
      </c>
      <c r="S191" s="297">
        <v>1495121.05</v>
      </c>
      <c r="T191" s="297">
        <v>393230</v>
      </c>
      <c r="U191" s="297">
        <v>464.19</v>
      </c>
      <c r="W191" s="297">
        <v>1816084.5</v>
      </c>
      <c r="X191" s="297">
        <v>347100</v>
      </c>
      <c r="Y191">
        <v>2575997.5</v>
      </c>
      <c r="Z191">
        <v>6940</v>
      </c>
      <c r="AA191">
        <v>2584</v>
      </c>
      <c r="AB191">
        <v>865217.35</v>
      </c>
      <c r="AC191">
        <v>335732.4</v>
      </c>
      <c r="AI191" s="242">
        <f t="shared" si="17"/>
        <v>390614.66000000003</v>
      </c>
      <c r="AJ191" s="249">
        <f t="shared" si="18"/>
        <v>239.88</v>
      </c>
      <c r="AK191" s="262">
        <f t="shared" si="19"/>
        <v>390374.78</v>
      </c>
      <c r="AL191" s="263">
        <f t="shared" si="20"/>
        <v>4051999.74</v>
      </c>
      <c r="AM191" s="263">
        <f t="shared" si="21"/>
        <v>3786471.25</v>
      </c>
      <c r="AN191" s="244">
        <f t="shared" si="16"/>
        <v>265528.49000000022</v>
      </c>
    </row>
    <row r="192" spans="1:40" ht="14.4" thickBot="1" x14ac:dyDescent="0.3">
      <c r="A192" s="232" t="s">
        <v>322</v>
      </c>
      <c r="B192" s="232" t="s">
        <v>39</v>
      </c>
      <c r="C192" s="269">
        <v>1850</v>
      </c>
      <c r="D192" s="270" t="s">
        <v>977</v>
      </c>
      <c r="E192" t="s">
        <v>2751</v>
      </c>
      <c r="F192" s="297">
        <v>638857.6</v>
      </c>
      <c r="G192" s="297">
        <v>6315.97</v>
      </c>
      <c r="H192" s="297">
        <v>45979.15</v>
      </c>
      <c r="I192">
        <v>321281.65000000002</v>
      </c>
      <c r="J192">
        <v>296385.48</v>
      </c>
      <c r="K192" s="297">
        <v>-4500</v>
      </c>
      <c r="N192" s="297">
        <v>6502</v>
      </c>
      <c r="Q192">
        <v>-1614215.01</v>
      </c>
      <c r="R192">
        <v>2662416.9900000002</v>
      </c>
      <c r="S192" s="297">
        <v>820987.41</v>
      </c>
      <c r="T192" s="297">
        <v>247130</v>
      </c>
      <c r="U192" s="297">
        <v>2226.44</v>
      </c>
      <c r="W192" s="297">
        <v>776174</v>
      </c>
      <c r="X192" s="297">
        <v>24000</v>
      </c>
      <c r="Y192">
        <v>1008607</v>
      </c>
      <c r="AB192">
        <v>256427.22</v>
      </c>
      <c r="AC192">
        <v>63263.96</v>
      </c>
      <c r="AG192">
        <v>22703.8</v>
      </c>
      <c r="AI192" s="242">
        <f t="shared" si="17"/>
        <v>691152.72</v>
      </c>
      <c r="AJ192" s="249">
        <f t="shared" si="18"/>
        <v>2002</v>
      </c>
      <c r="AK192" s="262">
        <f t="shared" si="19"/>
        <v>689150.72</v>
      </c>
      <c r="AL192" s="263">
        <f t="shared" si="20"/>
        <v>1870517.85</v>
      </c>
      <c r="AM192" s="263">
        <f t="shared" si="21"/>
        <v>1351001.98</v>
      </c>
      <c r="AN192" s="244">
        <f t="shared" si="16"/>
        <v>519515.87000000011</v>
      </c>
    </row>
    <row r="193" spans="1:40" ht="14.4" thickBot="1" x14ac:dyDescent="0.3">
      <c r="A193" s="232" t="s">
        <v>322</v>
      </c>
      <c r="B193" s="232" t="s">
        <v>39</v>
      </c>
      <c r="C193" s="269">
        <v>3330</v>
      </c>
      <c r="D193" s="270" t="s">
        <v>978</v>
      </c>
      <c r="E193" t="s">
        <v>2752</v>
      </c>
      <c r="F193" s="297">
        <v>749652.79</v>
      </c>
      <c r="G193" s="297">
        <v>-0.6</v>
      </c>
      <c r="H193" s="297">
        <v>31977.19</v>
      </c>
      <c r="I193">
        <v>154621.98000000001</v>
      </c>
      <c r="J193">
        <v>327400.59000000003</v>
      </c>
      <c r="K193" s="297">
        <v>-51273.07</v>
      </c>
      <c r="N193" s="297">
        <v>6510.27</v>
      </c>
      <c r="Q193">
        <v>-1391960.82</v>
      </c>
      <c r="R193">
        <v>2577037.9500000002</v>
      </c>
      <c r="S193" s="297">
        <v>1119703.07</v>
      </c>
      <c r="U193" s="297">
        <v>1186.25</v>
      </c>
      <c r="W193" s="297">
        <v>328242.5</v>
      </c>
      <c r="X193" s="297">
        <v>164670</v>
      </c>
      <c r="Y193">
        <v>858628.5</v>
      </c>
      <c r="AB193">
        <v>201739.06</v>
      </c>
      <c r="AC193">
        <v>15026.64</v>
      </c>
      <c r="AG193">
        <v>117860</v>
      </c>
      <c r="AI193" s="242">
        <f t="shared" si="17"/>
        <v>781629.38</v>
      </c>
      <c r="AJ193" s="249">
        <f t="shared" si="18"/>
        <v>-44762.8</v>
      </c>
      <c r="AK193" s="262">
        <f t="shared" si="19"/>
        <v>826392.18</v>
      </c>
      <c r="AL193" s="263">
        <f t="shared" si="20"/>
        <v>1613801.82</v>
      </c>
      <c r="AM193" s="263">
        <f t="shared" si="21"/>
        <v>1193254.2</v>
      </c>
      <c r="AN193" s="244">
        <f t="shared" si="16"/>
        <v>420547.62000000011</v>
      </c>
    </row>
    <row r="194" spans="1:40" ht="14.4" thickBot="1" x14ac:dyDescent="0.3">
      <c r="A194" s="232" t="s">
        <v>330</v>
      </c>
      <c r="B194" s="232" t="s">
        <v>40</v>
      </c>
      <c r="C194" s="269">
        <v>3397</v>
      </c>
      <c r="D194" s="270" t="s">
        <v>979</v>
      </c>
      <c r="E194" t="s">
        <v>2753</v>
      </c>
      <c r="F194" s="297">
        <v>1062348.31</v>
      </c>
      <c r="G194" s="297">
        <v>92417</v>
      </c>
      <c r="H194" s="297">
        <v>81779.320000000007</v>
      </c>
      <c r="I194">
        <v>304729.64</v>
      </c>
      <c r="J194">
        <v>348830.68</v>
      </c>
      <c r="N194" s="297">
        <v>202.35</v>
      </c>
      <c r="Q194">
        <v>-1134062.27</v>
      </c>
      <c r="R194">
        <v>2987149.95</v>
      </c>
      <c r="S194" s="297">
        <v>1253401.53</v>
      </c>
      <c r="T194" s="297">
        <v>172810</v>
      </c>
      <c r="U194" s="297">
        <v>1145.46</v>
      </c>
      <c r="W194" s="297">
        <v>720990</v>
      </c>
      <c r="X194" s="297">
        <v>48000</v>
      </c>
      <c r="Y194">
        <v>1033084</v>
      </c>
      <c r="Z194">
        <v>32740</v>
      </c>
      <c r="AB194">
        <v>391549.94</v>
      </c>
      <c r="AC194">
        <v>288498.13</v>
      </c>
      <c r="AI194" s="242">
        <f t="shared" si="17"/>
        <v>1236544.6300000001</v>
      </c>
      <c r="AJ194" s="249">
        <f t="shared" si="18"/>
        <v>202.35</v>
      </c>
      <c r="AK194" s="262">
        <f t="shared" si="19"/>
        <v>1236342.28</v>
      </c>
      <c r="AL194" s="263">
        <f t="shared" si="20"/>
        <v>2196346.9900000002</v>
      </c>
      <c r="AM194" s="263">
        <f t="shared" si="21"/>
        <v>1745872.0699999998</v>
      </c>
      <c r="AN194" s="244">
        <f t="shared" si="16"/>
        <v>450474.92000000039</v>
      </c>
    </row>
    <row r="195" spans="1:40" ht="14.4" thickBot="1" x14ac:dyDescent="0.3">
      <c r="A195" s="232" t="s">
        <v>330</v>
      </c>
      <c r="B195" s="232" t="s">
        <v>40</v>
      </c>
      <c r="C195" s="269">
        <v>2599</v>
      </c>
      <c r="D195" s="270" t="s">
        <v>980</v>
      </c>
      <c r="E195" t="s">
        <v>2754</v>
      </c>
      <c r="F195" s="297">
        <v>520411.07</v>
      </c>
      <c r="G195" s="297">
        <v>73924.61</v>
      </c>
      <c r="H195" s="297">
        <v>11640</v>
      </c>
      <c r="I195">
        <v>3277098.96</v>
      </c>
      <c r="J195">
        <v>561377.17000000004</v>
      </c>
      <c r="K195" s="297">
        <v>0</v>
      </c>
      <c r="N195" s="297">
        <v>13550</v>
      </c>
      <c r="Q195">
        <v>1336257.1499999999</v>
      </c>
      <c r="R195">
        <v>2987149.95</v>
      </c>
      <c r="S195" s="297">
        <v>1431996.67</v>
      </c>
      <c r="T195" s="297">
        <v>45000</v>
      </c>
      <c r="U195" s="297">
        <v>789.72</v>
      </c>
      <c r="W195" s="297">
        <v>1672760</v>
      </c>
      <c r="X195" s="297">
        <v>58560</v>
      </c>
      <c r="Y195">
        <v>1892273</v>
      </c>
      <c r="AB195">
        <v>812303.91</v>
      </c>
      <c r="AC195">
        <v>5315.31</v>
      </c>
      <c r="AG195">
        <v>4789.46</v>
      </c>
      <c r="AI195" s="242">
        <f t="shared" si="17"/>
        <v>605975.68000000005</v>
      </c>
      <c r="AJ195" s="249">
        <f t="shared" si="18"/>
        <v>13550</v>
      </c>
      <c r="AK195" s="262">
        <f t="shared" si="19"/>
        <v>592425.68000000005</v>
      </c>
      <c r="AL195" s="263">
        <f t="shared" si="20"/>
        <v>3209106.3899999997</v>
      </c>
      <c r="AM195" s="263">
        <f t="shared" si="21"/>
        <v>2714681.68</v>
      </c>
      <c r="AN195" s="244">
        <f t="shared" si="16"/>
        <v>494424.7099999995</v>
      </c>
    </row>
    <row r="196" spans="1:40" ht="14.4" thickBot="1" x14ac:dyDescent="0.3">
      <c r="A196" s="232" t="s">
        <v>330</v>
      </c>
      <c r="B196" s="232" t="s">
        <v>40</v>
      </c>
      <c r="C196" s="269">
        <v>3184</v>
      </c>
      <c r="D196" s="270" t="s">
        <v>981</v>
      </c>
      <c r="E196" t="s">
        <v>2755</v>
      </c>
      <c r="F196" s="297">
        <v>1111637.75</v>
      </c>
      <c r="G196" s="297">
        <v>8500</v>
      </c>
      <c r="H196" s="297">
        <v>45359.51</v>
      </c>
      <c r="I196">
        <v>424041.24</v>
      </c>
      <c r="J196">
        <v>340640.83</v>
      </c>
      <c r="K196" s="297">
        <v>0</v>
      </c>
      <c r="N196" s="297">
        <v>0</v>
      </c>
      <c r="Q196">
        <v>-429932.22</v>
      </c>
      <c r="R196">
        <v>2090614.96</v>
      </c>
      <c r="S196" s="297">
        <v>1325137.67</v>
      </c>
      <c r="T196" s="297">
        <v>335000</v>
      </c>
      <c r="U196" s="297">
        <v>1112.8499999999999</v>
      </c>
      <c r="W196" s="297">
        <v>1336544.8999999999</v>
      </c>
      <c r="X196" s="297">
        <v>43600</v>
      </c>
      <c r="Y196">
        <v>1534195.9</v>
      </c>
      <c r="Z196">
        <v>9060</v>
      </c>
      <c r="AB196">
        <v>756255.2</v>
      </c>
      <c r="AC196">
        <v>178221.73</v>
      </c>
      <c r="AG196">
        <v>2055</v>
      </c>
      <c r="AI196" s="242">
        <f t="shared" si="17"/>
        <v>1165497.26</v>
      </c>
      <c r="AJ196" s="249">
        <f t="shared" si="18"/>
        <v>0</v>
      </c>
      <c r="AK196" s="262">
        <f t="shared" si="19"/>
        <v>1165497.26</v>
      </c>
      <c r="AL196" s="263">
        <f t="shared" si="20"/>
        <v>3041395.42</v>
      </c>
      <c r="AM196" s="263">
        <f t="shared" si="21"/>
        <v>2479787.8299999996</v>
      </c>
      <c r="AN196" s="244">
        <f t="shared" ref="AN196:AN219" si="22">AL196-AM196</f>
        <v>561607.59000000032</v>
      </c>
    </row>
    <row r="197" spans="1:40" ht="14.4" thickBot="1" x14ac:dyDescent="0.3">
      <c r="A197" s="232" t="s">
        <v>330</v>
      </c>
      <c r="B197" s="232" t="s">
        <v>40</v>
      </c>
      <c r="C197" s="269">
        <v>4760</v>
      </c>
      <c r="D197" s="270" t="s">
        <v>982</v>
      </c>
      <c r="E197" t="s">
        <v>2756</v>
      </c>
      <c r="F197" s="297">
        <v>755131.37</v>
      </c>
      <c r="G197" s="297">
        <v>567941.29</v>
      </c>
      <c r="H197" s="297">
        <v>26884.639999999999</v>
      </c>
      <c r="I197">
        <v>604154.49</v>
      </c>
      <c r="J197">
        <v>589128.23</v>
      </c>
      <c r="M197" s="297">
        <v>0</v>
      </c>
      <c r="N197" s="297">
        <v>2586.7199999999998</v>
      </c>
      <c r="Q197">
        <v>1645297.93</v>
      </c>
      <c r="R197">
        <v>433496.95</v>
      </c>
      <c r="S197" s="297">
        <v>1863838.07</v>
      </c>
      <c r="T197" s="297">
        <v>385000</v>
      </c>
      <c r="U197" s="297">
        <v>968.6</v>
      </c>
      <c r="W197" s="297">
        <v>1656630</v>
      </c>
      <c r="X197" s="297">
        <v>54800</v>
      </c>
      <c r="Y197">
        <v>1973452</v>
      </c>
      <c r="Z197">
        <v>600</v>
      </c>
      <c r="AB197">
        <v>941549.18</v>
      </c>
      <c r="AC197">
        <v>205291</v>
      </c>
      <c r="AG197">
        <v>70000</v>
      </c>
      <c r="AI197" s="242">
        <f t="shared" si="17"/>
        <v>1349957.3</v>
      </c>
      <c r="AJ197" s="249">
        <f t="shared" si="18"/>
        <v>2586.7199999999998</v>
      </c>
      <c r="AK197" s="262">
        <f t="shared" si="19"/>
        <v>1347370.58</v>
      </c>
      <c r="AL197" s="263">
        <f t="shared" si="20"/>
        <v>3961236.6700000004</v>
      </c>
      <c r="AM197" s="263">
        <f t="shared" si="21"/>
        <v>3190892.18</v>
      </c>
      <c r="AN197" s="244">
        <f t="shared" si="22"/>
        <v>770344.49000000022</v>
      </c>
    </row>
    <row r="198" spans="1:40" ht="14.4" thickBot="1" x14ac:dyDescent="0.3">
      <c r="A198" s="232" t="s">
        <v>333</v>
      </c>
      <c r="B198" s="232" t="s">
        <v>41</v>
      </c>
      <c r="C198" s="269">
        <v>3288</v>
      </c>
      <c r="D198" s="270" t="s">
        <v>983</v>
      </c>
      <c r="E198" t="s">
        <v>2757</v>
      </c>
      <c r="F198" s="297">
        <v>1074053.1000000001</v>
      </c>
      <c r="G198" s="297">
        <v>7000</v>
      </c>
      <c r="H198" s="297">
        <v>21101.5</v>
      </c>
      <c r="I198">
        <v>58461.42</v>
      </c>
      <c r="J198">
        <v>993839.71</v>
      </c>
      <c r="K198" s="297">
        <v>3500</v>
      </c>
      <c r="N198" s="297">
        <v>305</v>
      </c>
      <c r="P198">
        <v>-8100056.1100000003</v>
      </c>
      <c r="Q198">
        <v>5476929.1100000003</v>
      </c>
      <c r="R198">
        <v>4047651.72</v>
      </c>
      <c r="S198" s="297">
        <v>2223844.29</v>
      </c>
      <c r="T198" s="297">
        <v>249750</v>
      </c>
      <c r="U198" s="297">
        <v>912.92</v>
      </c>
      <c r="W198" s="297">
        <v>295500</v>
      </c>
      <c r="Y198">
        <v>863544</v>
      </c>
      <c r="Z198">
        <v>7408</v>
      </c>
      <c r="AB198">
        <v>623840.12</v>
      </c>
      <c r="AC198">
        <v>188827.08</v>
      </c>
      <c r="AG198">
        <v>3000</v>
      </c>
      <c r="AI198" s="242">
        <f t="shared" si="17"/>
        <v>1102154.6000000001</v>
      </c>
      <c r="AJ198" s="249">
        <f t="shared" si="18"/>
        <v>3805</v>
      </c>
      <c r="AK198" s="262">
        <f t="shared" si="19"/>
        <v>1098349.6000000001</v>
      </c>
      <c r="AL198" s="263">
        <f t="shared" si="20"/>
        <v>2770007.21</v>
      </c>
      <c r="AM198" s="263">
        <f t="shared" si="21"/>
        <v>1686619.2000000002</v>
      </c>
      <c r="AN198" s="244">
        <f t="shared" si="22"/>
        <v>1083388.0099999998</v>
      </c>
    </row>
    <row r="199" spans="1:40" ht="14.4" thickBot="1" x14ac:dyDescent="0.3">
      <c r="A199" s="232" t="s">
        <v>333</v>
      </c>
      <c r="B199" s="232" t="s">
        <v>41</v>
      </c>
      <c r="C199" s="269">
        <v>2561</v>
      </c>
      <c r="D199" s="270" t="s">
        <v>984</v>
      </c>
      <c r="E199" t="s">
        <v>2758</v>
      </c>
      <c r="F199" s="297">
        <v>600814.27</v>
      </c>
      <c r="G199" s="297">
        <v>32180</v>
      </c>
      <c r="H199" s="297">
        <v>342393.89</v>
      </c>
      <c r="I199">
        <v>646435.68000000005</v>
      </c>
      <c r="J199">
        <v>128907.16</v>
      </c>
      <c r="K199" s="297">
        <v>8900</v>
      </c>
      <c r="N199" s="297">
        <v>2652</v>
      </c>
      <c r="P199">
        <v>327749.2</v>
      </c>
      <c r="Q199">
        <v>286684.55</v>
      </c>
      <c r="R199">
        <v>769808.6</v>
      </c>
      <c r="S199" s="297">
        <v>1470538.21</v>
      </c>
      <c r="T199" s="297">
        <v>186063</v>
      </c>
      <c r="W199" s="297">
        <v>790414.2</v>
      </c>
      <c r="X199" s="297">
        <v>31200</v>
      </c>
      <c r="Y199">
        <v>1081419.2</v>
      </c>
      <c r="AA199">
        <v>8800</v>
      </c>
      <c r="AB199">
        <v>589066.43999999994</v>
      </c>
      <c r="AC199">
        <v>95443.12</v>
      </c>
      <c r="AI199" s="242">
        <f t="shared" si="17"/>
        <v>975388.16000000003</v>
      </c>
      <c r="AJ199" s="249">
        <f t="shared" si="18"/>
        <v>11552</v>
      </c>
      <c r="AK199" s="262">
        <f t="shared" si="19"/>
        <v>963836.16</v>
      </c>
      <c r="AL199" s="263">
        <f t="shared" si="20"/>
        <v>2478215.41</v>
      </c>
      <c r="AM199" s="263">
        <f t="shared" si="21"/>
        <v>1774728.7599999998</v>
      </c>
      <c r="AN199" s="244">
        <f t="shared" si="22"/>
        <v>703486.65000000037</v>
      </c>
    </row>
    <row r="200" spans="1:40" ht="14.4" thickBot="1" x14ac:dyDescent="0.3">
      <c r="A200" s="232" t="s">
        <v>333</v>
      </c>
      <c r="B200" s="232" t="s">
        <v>41</v>
      </c>
      <c r="C200" s="269">
        <v>3118</v>
      </c>
      <c r="D200" s="270" t="s">
        <v>985</v>
      </c>
      <c r="E200" t="s">
        <v>2759</v>
      </c>
      <c r="F200" s="297">
        <v>832842.06</v>
      </c>
      <c r="G200" s="297">
        <v>33000</v>
      </c>
      <c r="H200" s="297">
        <v>53493.33</v>
      </c>
      <c r="I200">
        <v>1599106.2</v>
      </c>
      <c r="J200">
        <v>225418.72</v>
      </c>
      <c r="K200" s="297">
        <v>500</v>
      </c>
      <c r="M200" s="297">
        <v>57679</v>
      </c>
      <c r="N200" s="297">
        <v>-3147</v>
      </c>
      <c r="Q200">
        <v>1037012.25</v>
      </c>
      <c r="R200">
        <v>1268762.8700000001</v>
      </c>
      <c r="S200" s="297">
        <v>1824034.21</v>
      </c>
      <c r="T200" s="297">
        <v>801.88</v>
      </c>
      <c r="V200" s="297">
        <v>878220</v>
      </c>
      <c r="W200" s="297">
        <v>42336</v>
      </c>
      <c r="Y200">
        <v>462184</v>
      </c>
      <c r="AA200">
        <v>18349</v>
      </c>
      <c r="AB200">
        <v>733053.55</v>
      </c>
      <c r="AC200">
        <v>124842.38</v>
      </c>
      <c r="AI200" s="242">
        <f t="shared" si="17"/>
        <v>919335.39</v>
      </c>
      <c r="AJ200" s="249">
        <f t="shared" si="18"/>
        <v>55032</v>
      </c>
      <c r="AK200" s="262">
        <f t="shared" si="19"/>
        <v>864303.39</v>
      </c>
      <c r="AL200" s="263">
        <f t="shared" si="20"/>
        <v>2745392.09</v>
      </c>
      <c r="AM200" s="263">
        <f t="shared" si="21"/>
        <v>1338428.9300000002</v>
      </c>
      <c r="AN200" s="244">
        <f t="shared" si="22"/>
        <v>1406963.1599999997</v>
      </c>
    </row>
    <row r="201" spans="1:40" ht="14.4" thickBot="1" x14ac:dyDescent="0.3">
      <c r="A201" s="232" t="s">
        <v>333</v>
      </c>
      <c r="B201" s="232" t="s">
        <v>41</v>
      </c>
      <c r="C201" s="269">
        <v>1408</v>
      </c>
      <c r="D201" s="270" t="s">
        <v>986</v>
      </c>
      <c r="E201" t="s">
        <v>2760</v>
      </c>
      <c r="F201" s="297">
        <v>406714.07</v>
      </c>
      <c r="G201" s="297">
        <v>29711.5</v>
      </c>
      <c r="H201" s="297">
        <v>34424.660000000003</v>
      </c>
      <c r="I201">
        <v>686737.46</v>
      </c>
      <c r="J201">
        <v>173221.37</v>
      </c>
      <c r="K201" s="297">
        <v>3500</v>
      </c>
      <c r="N201" s="297">
        <v>0</v>
      </c>
      <c r="Q201">
        <v>-1382014.75</v>
      </c>
      <c r="R201">
        <v>2464354.4300000002</v>
      </c>
      <c r="S201" s="297">
        <v>961718.26</v>
      </c>
      <c r="U201" s="297">
        <v>304.14</v>
      </c>
      <c r="W201" s="297">
        <v>384120</v>
      </c>
      <c r="Y201">
        <v>584958</v>
      </c>
      <c r="Z201">
        <v>320</v>
      </c>
      <c r="AA201">
        <v>1944</v>
      </c>
      <c r="AB201">
        <v>200537.01</v>
      </c>
      <c r="AC201">
        <v>141914.01</v>
      </c>
      <c r="AI201" s="242">
        <f t="shared" si="17"/>
        <v>470850.23</v>
      </c>
      <c r="AJ201" s="249">
        <f t="shared" si="18"/>
        <v>3500</v>
      </c>
      <c r="AK201" s="262">
        <f t="shared" si="19"/>
        <v>467350.23</v>
      </c>
      <c r="AL201" s="263">
        <f t="shared" si="20"/>
        <v>1346142.4</v>
      </c>
      <c r="AM201" s="263">
        <f t="shared" si="21"/>
        <v>929673.02</v>
      </c>
      <c r="AN201" s="244">
        <f t="shared" si="22"/>
        <v>416469.37999999989</v>
      </c>
    </row>
    <row r="202" spans="1:40" ht="14.4" thickBot="1" x14ac:dyDescent="0.3">
      <c r="A202" s="232" t="s">
        <v>333</v>
      </c>
      <c r="B202" s="232" t="s">
        <v>41</v>
      </c>
      <c r="C202" s="269">
        <v>1888</v>
      </c>
      <c r="D202" s="270" t="s">
        <v>987</v>
      </c>
      <c r="E202" t="s">
        <v>2761</v>
      </c>
      <c r="F202" s="297">
        <v>973324.89</v>
      </c>
      <c r="G202" s="297">
        <v>6900</v>
      </c>
      <c r="H202" s="297">
        <v>122661.6</v>
      </c>
      <c r="I202">
        <v>1103085.48</v>
      </c>
      <c r="J202">
        <v>23360.47</v>
      </c>
      <c r="K202" s="297">
        <v>46580</v>
      </c>
      <c r="N202" s="297">
        <v>-253</v>
      </c>
      <c r="P202">
        <v>-759421.69</v>
      </c>
      <c r="Q202">
        <v>800763.73</v>
      </c>
      <c r="S202" s="297">
        <v>1265172.93</v>
      </c>
      <c r="V202" s="297">
        <v>1165680</v>
      </c>
      <c r="W202" s="297">
        <v>41931</v>
      </c>
      <c r="Y202">
        <v>320216</v>
      </c>
      <c r="AA202">
        <v>12982</v>
      </c>
      <c r="AB202">
        <v>344616.1</v>
      </c>
      <c r="AC202">
        <v>113429.92</v>
      </c>
      <c r="AI202" s="242">
        <f t="shared" si="17"/>
        <v>1102886.49</v>
      </c>
      <c r="AJ202" s="249">
        <f t="shared" si="18"/>
        <v>46327</v>
      </c>
      <c r="AK202" s="262">
        <f t="shared" si="19"/>
        <v>1056559.49</v>
      </c>
      <c r="AL202" s="263">
        <f t="shared" si="20"/>
        <v>2472783.9299999997</v>
      </c>
      <c r="AM202" s="263">
        <f t="shared" si="21"/>
        <v>791244.02</v>
      </c>
      <c r="AN202" s="244">
        <f t="shared" si="22"/>
        <v>1681539.9099999997</v>
      </c>
    </row>
    <row r="203" spans="1:40" ht="14.4" thickBot="1" x14ac:dyDescent="0.3">
      <c r="A203" s="232" t="s">
        <v>333</v>
      </c>
      <c r="B203" s="232" t="s">
        <v>41</v>
      </c>
      <c r="C203" s="269">
        <v>1058</v>
      </c>
      <c r="D203" s="270" t="s">
        <v>988</v>
      </c>
      <c r="E203" t="s">
        <v>2762</v>
      </c>
      <c r="F203" s="297">
        <v>857316.54</v>
      </c>
      <c r="G203" s="297">
        <v>2100</v>
      </c>
      <c r="H203" s="297">
        <v>6466.94</v>
      </c>
      <c r="I203">
        <v>208148.82</v>
      </c>
      <c r="J203">
        <v>257771.73</v>
      </c>
      <c r="K203" s="297">
        <v>8000</v>
      </c>
      <c r="N203" s="297">
        <v>0</v>
      </c>
      <c r="Q203">
        <v>-1598957.63</v>
      </c>
      <c r="R203">
        <v>2328715.77</v>
      </c>
      <c r="S203" s="297">
        <v>1003656.3</v>
      </c>
      <c r="T203" s="297">
        <v>344600</v>
      </c>
      <c r="U203" s="297">
        <v>583.21</v>
      </c>
      <c r="W203" s="297">
        <v>939330</v>
      </c>
      <c r="Y203">
        <v>1007571</v>
      </c>
      <c r="Z203">
        <v>640</v>
      </c>
      <c r="AA203">
        <v>22996</v>
      </c>
      <c r="AB203">
        <v>310732.44</v>
      </c>
      <c r="AC203">
        <v>62090.31</v>
      </c>
      <c r="AI203" s="242">
        <f t="shared" ref="AI203:AI219" si="23">SUM(F203:H203)</f>
        <v>865883.48</v>
      </c>
      <c r="AJ203" s="249">
        <f t="shared" ref="AJ203:AJ219" si="24">SUM(K203:N203)</f>
        <v>8000</v>
      </c>
      <c r="AK203" s="262">
        <f t="shared" ref="AK203:AK219" si="25">AI203-AJ203</f>
        <v>857883.48</v>
      </c>
      <c r="AL203" s="263">
        <f t="shared" ref="AL203:AL219" si="26">SUM(S203:X203)</f>
        <v>2288169.5099999998</v>
      </c>
      <c r="AM203" s="263">
        <f t="shared" ref="AM203:AM219" si="27">SUM(Y203:AH203)</f>
        <v>1404029.75</v>
      </c>
      <c r="AN203" s="244">
        <f t="shared" si="22"/>
        <v>884139.75999999978</v>
      </c>
    </row>
    <row r="204" spans="1:40" ht="14.4" thickBot="1" x14ac:dyDescent="0.3">
      <c r="A204" s="232" t="s">
        <v>333</v>
      </c>
      <c r="B204" s="232" t="s">
        <v>41</v>
      </c>
      <c r="C204" s="269">
        <v>3487</v>
      </c>
      <c r="D204" s="270" t="s">
        <v>989</v>
      </c>
      <c r="E204" t="s">
        <v>2763</v>
      </c>
      <c r="F204" s="297">
        <v>1829506.46</v>
      </c>
      <c r="G204" s="297">
        <v>0</v>
      </c>
      <c r="H204" s="297">
        <v>141835.70000000001</v>
      </c>
      <c r="I204">
        <v>2241712.85</v>
      </c>
      <c r="J204">
        <v>277379.78999999998</v>
      </c>
      <c r="N204" s="297">
        <v>0</v>
      </c>
      <c r="Q204">
        <v>-559766.5</v>
      </c>
      <c r="R204">
        <v>4119895.74</v>
      </c>
      <c r="S204" s="297">
        <v>1540877.49</v>
      </c>
      <c r="T204" s="297">
        <v>285237</v>
      </c>
      <c r="U204" s="297">
        <v>1402.31</v>
      </c>
      <c r="W204" s="297">
        <v>947486.7</v>
      </c>
      <c r="X204" s="297">
        <v>108350</v>
      </c>
      <c r="Y204">
        <v>1348274.7</v>
      </c>
      <c r="AA204">
        <v>4000</v>
      </c>
      <c r="AB204">
        <v>296247.21999999997</v>
      </c>
      <c r="AC204">
        <v>59946.02</v>
      </c>
      <c r="AI204" s="242">
        <f t="shared" si="23"/>
        <v>1971342.16</v>
      </c>
      <c r="AJ204" s="249">
        <f t="shared" si="24"/>
        <v>0</v>
      </c>
      <c r="AK204" s="262">
        <f t="shared" si="25"/>
        <v>1971342.16</v>
      </c>
      <c r="AL204" s="263">
        <f t="shared" si="26"/>
        <v>2883353.5</v>
      </c>
      <c r="AM204" s="263">
        <f t="shared" si="27"/>
        <v>1708467.94</v>
      </c>
      <c r="AN204" s="244">
        <f t="shared" si="22"/>
        <v>1174885.56</v>
      </c>
    </row>
    <row r="205" spans="1:40" ht="14.4" thickBot="1" x14ac:dyDescent="0.3">
      <c r="A205" s="232" t="s">
        <v>333</v>
      </c>
      <c r="B205" s="232" t="s">
        <v>41</v>
      </c>
      <c r="C205" s="233">
        <v>2685</v>
      </c>
      <c r="D205" s="234" t="s">
        <v>990</v>
      </c>
      <c r="E205" t="s">
        <v>2787</v>
      </c>
      <c r="F205" s="297">
        <v>1184315.76</v>
      </c>
      <c r="G205" s="297">
        <v>6900</v>
      </c>
      <c r="H205" s="297">
        <v>309738.82</v>
      </c>
      <c r="I205">
        <v>497608.52</v>
      </c>
      <c r="J205">
        <v>-15325.2</v>
      </c>
      <c r="K205" s="297">
        <v>36129</v>
      </c>
      <c r="N205" s="297">
        <v>715</v>
      </c>
      <c r="Q205">
        <v>-1789040.43</v>
      </c>
      <c r="R205">
        <v>2992215.82</v>
      </c>
      <c r="S205" s="297">
        <v>1443755.26</v>
      </c>
      <c r="T205" s="297">
        <v>200665</v>
      </c>
      <c r="U205" s="297">
        <v>3169.15</v>
      </c>
      <c r="W205" s="297">
        <v>1188531</v>
      </c>
      <c r="Y205">
        <v>1447843</v>
      </c>
      <c r="Z205">
        <v>1040</v>
      </c>
      <c r="AA205">
        <v>16800</v>
      </c>
      <c r="AB205">
        <v>161955.07999999999</v>
      </c>
      <c r="AC205">
        <v>119563.82</v>
      </c>
      <c r="AI205" s="242">
        <f t="shared" si="23"/>
        <v>1500954.58</v>
      </c>
      <c r="AJ205" s="249">
        <f t="shared" si="24"/>
        <v>36844</v>
      </c>
      <c r="AK205" s="262">
        <f t="shared" si="25"/>
        <v>1464110.58</v>
      </c>
      <c r="AL205" s="263">
        <f t="shared" si="26"/>
        <v>2836120.41</v>
      </c>
      <c r="AM205" s="263">
        <f t="shared" si="27"/>
        <v>1747201.9000000001</v>
      </c>
      <c r="AN205" s="244">
        <f t="shared" si="22"/>
        <v>1088918.51</v>
      </c>
    </row>
    <row r="206" spans="1:40" s="253" customFormat="1" ht="14.4" thickBot="1" x14ac:dyDescent="0.3">
      <c r="A206" s="235" t="s">
        <v>333</v>
      </c>
      <c r="B206" s="235" t="s">
        <v>41</v>
      </c>
      <c r="C206" s="236">
        <v>996</v>
      </c>
      <c r="D206" s="237" t="s">
        <v>991</v>
      </c>
      <c r="E206" t="s">
        <v>2799</v>
      </c>
      <c r="F206" s="297">
        <v>562304.63</v>
      </c>
      <c r="G206" s="297">
        <v>31617.5</v>
      </c>
      <c r="H206" s="297">
        <v>169938.84</v>
      </c>
      <c r="I206">
        <v>1070553.5</v>
      </c>
      <c r="J206">
        <v>200369.87</v>
      </c>
      <c r="K206" s="297"/>
      <c r="L206" s="297"/>
      <c r="M206" s="297"/>
      <c r="N206" s="297">
        <v>-195</v>
      </c>
      <c r="O206"/>
      <c r="P206"/>
      <c r="Q206">
        <v>751825.18</v>
      </c>
      <c r="R206">
        <v>889745.48</v>
      </c>
      <c r="S206" s="297">
        <v>1065647.4099999999</v>
      </c>
      <c r="T206" s="297"/>
      <c r="U206" s="297"/>
      <c r="V206" s="297"/>
      <c r="W206" s="297"/>
      <c r="X206" s="297">
        <v>337.55</v>
      </c>
      <c r="Y206">
        <v>94159</v>
      </c>
      <c r="Z206">
        <v>160</v>
      </c>
      <c r="AA206">
        <v>1000</v>
      </c>
      <c r="AB206">
        <v>287430.7</v>
      </c>
      <c r="AC206">
        <v>24498.12</v>
      </c>
      <c r="AD206"/>
      <c r="AE206"/>
      <c r="AF206"/>
      <c r="AG206"/>
      <c r="AH206"/>
      <c r="AI206" s="242">
        <f t="shared" si="23"/>
        <v>763860.97</v>
      </c>
      <c r="AJ206" s="249">
        <f t="shared" si="24"/>
        <v>-195</v>
      </c>
      <c r="AK206" s="262">
        <f t="shared" si="25"/>
        <v>764055.97</v>
      </c>
      <c r="AL206" s="263">
        <f t="shared" si="26"/>
        <v>1065984.96</v>
      </c>
      <c r="AM206" s="263">
        <f t="shared" si="27"/>
        <v>407247.82</v>
      </c>
      <c r="AN206" s="244">
        <f t="shared" si="22"/>
        <v>658737.1399999999</v>
      </c>
    </row>
    <row r="207" spans="1:40" ht="14.4" thickBot="1" x14ac:dyDescent="0.3">
      <c r="A207" s="232" t="s">
        <v>27</v>
      </c>
      <c r="B207" s="232" t="s">
        <v>28</v>
      </c>
      <c r="C207" s="233">
        <v>3443</v>
      </c>
      <c r="D207" s="234" t="s">
        <v>992</v>
      </c>
      <c r="E207" t="s">
        <v>2764</v>
      </c>
      <c r="F207" s="297">
        <v>698472.21</v>
      </c>
      <c r="G207" s="297">
        <v>19706</v>
      </c>
      <c r="H207" s="297">
        <v>70978.240000000005</v>
      </c>
      <c r="I207">
        <v>1690340.36</v>
      </c>
      <c r="J207">
        <v>222204.96</v>
      </c>
      <c r="N207" s="297">
        <v>0</v>
      </c>
      <c r="Q207">
        <v>1859638.48</v>
      </c>
      <c r="R207">
        <v>574807.30000000005</v>
      </c>
      <c r="S207" s="297">
        <v>1807122</v>
      </c>
      <c r="U207" s="297">
        <v>692.02</v>
      </c>
      <c r="W207" s="297">
        <v>1494577.3</v>
      </c>
      <c r="X207" s="297">
        <v>112167.84</v>
      </c>
      <c r="Y207">
        <v>1776066.14</v>
      </c>
      <c r="Z207">
        <v>9650</v>
      </c>
      <c r="AB207">
        <v>491875.27</v>
      </c>
      <c r="AC207">
        <v>223340.87</v>
      </c>
      <c r="AG207">
        <v>342073</v>
      </c>
      <c r="AI207" s="242">
        <f t="shared" si="23"/>
        <v>789156.45</v>
      </c>
      <c r="AJ207" s="249">
        <f t="shared" si="24"/>
        <v>0</v>
      </c>
      <c r="AK207" s="262">
        <f t="shared" si="25"/>
        <v>789156.45</v>
      </c>
      <c r="AL207" s="263">
        <f t="shared" si="26"/>
        <v>3414559.16</v>
      </c>
      <c r="AM207" s="263">
        <f t="shared" si="27"/>
        <v>2843005.2800000003</v>
      </c>
      <c r="AN207" s="244">
        <f t="shared" si="22"/>
        <v>571553.87999999989</v>
      </c>
    </row>
    <row r="208" spans="1:40" ht="14.4" thickBot="1" x14ac:dyDescent="0.3">
      <c r="A208" s="232" t="s">
        <v>27</v>
      </c>
      <c r="B208" s="232" t="s">
        <v>28</v>
      </c>
      <c r="C208" s="233">
        <v>2891</v>
      </c>
      <c r="D208" s="234" t="s">
        <v>993</v>
      </c>
      <c r="E208" t="s">
        <v>2765</v>
      </c>
      <c r="F208" s="297">
        <v>568161.36</v>
      </c>
      <c r="G208" s="297">
        <v>29900</v>
      </c>
      <c r="H208" s="297">
        <v>98046.76</v>
      </c>
      <c r="I208">
        <v>758035.66</v>
      </c>
      <c r="J208">
        <v>204850</v>
      </c>
      <c r="K208" s="297">
        <v>22170</v>
      </c>
      <c r="N208" s="297">
        <v>-739</v>
      </c>
      <c r="Q208">
        <v>-960217.59</v>
      </c>
      <c r="R208">
        <v>2085517.75</v>
      </c>
      <c r="S208" s="297">
        <v>1430785.05</v>
      </c>
      <c r="U208" s="297">
        <v>420.05</v>
      </c>
      <c r="W208" s="297">
        <v>471089</v>
      </c>
      <c r="X208" s="297">
        <v>401637</v>
      </c>
      <c r="Y208">
        <v>786478</v>
      </c>
      <c r="AB208">
        <v>586028.98</v>
      </c>
      <c r="AC208">
        <v>84221.01</v>
      </c>
      <c r="AG208">
        <v>73530</v>
      </c>
      <c r="AI208" s="242">
        <f t="shared" si="23"/>
        <v>696108.12</v>
      </c>
      <c r="AJ208" s="249">
        <f t="shared" si="24"/>
        <v>21431</v>
      </c>
      <c r="AK208" s="262">
        <f t="shared" si="25"/>
        <v>674677.12</v>
      </c>
      <c r="AL208" s="263">
        <f t="shared" si="26"/>
        <v>2303931.1</v>
      </c>
      <c r="AM208" s="263">
        <f t="shared" si="27"/>
        <v>1530257.99</v>
      </c>
      <c r="AN208" s="244">
        <f t="shared" si="22"/>
        <v>773673.1100000001</v>
      </c>
    </row>
    <row r="209" spans="1:40" ht="14.4" thickBot="1" x14ac:dyDescent="0.3">
      <c r="A209" s="232" t="s">
        <v>27</v>
      </c>
      <c r="B209" s="232" t="s">
        <v>28</v>
      </c>
      <c r="C209" s="233">
        <v>5426</v>
      </c>
      <c r="D209" s="234" t="s">
        <v>994</v>
      </c>
      <c r="E209" t="s">
        <v>2766</v>
      </c>
      <c r="F209" s="297">
        <v>1701460.92</v>
      </c>
      <c r="G209" s="297">
        <v>133015</v>
      </c>
      <c r="H209" s="297">
        <v>173136.35</v>
      </c>
      <c r="I209">
        <v>689658.44</v>
      </c>
      <c r="J209">
        <v>1096136.83</v>
      </c>
      <c r="K209" s="297">
        <v>0</v>
      </c>
      <c r="N209" s="297">
        <v>0</v>
      </c>
      <c r="Q209">
        <v>-469426.4</v>
      </c>
      <c r="R209">
        <v>2982894.62</v>
      </c>
      <c r="S209" s="297">
        <v>1939197.33</v>
      </c>
      <c r="T209" s="297">
        <v>45400</v>
      </c>
      <c r="U209" s="297">
        <v>1764.1</v>
      </c>
      <c r="W209" s="297">
        <v>2600286</v>
      </c>
      <c r="X209" s="297">
        <v>1077037</v>
      </c>
      <c r="Y209">
        <v>2963453</v>
      </c>
      <c r="AA209">
        <v>18425</v>
      </c>
      <c r="AB209">
        <v>496212.94</v>
      </c>
      <c r="AC209">
        <v>263227.78000000003</v>
      </c>
      <c r="AD209">
        <v>60000</v>
      </c>
      <c r="AG209">
        <v>210274</v>
      </c>
      <c r="AI209" s="242">
        <f t="shared" si="23"/>
        <v>2007612.27</v>
      </c>
      <c r="AJ209" s="249">
        <f t="shared" si="24"/>
        <v>0</v>
      </c>
      <c r="AK209" s="262">
        <f t="shared" si="25"/>
        <v>2007612.27</v>
      </c>
      <c r="AL209" s="263">
        <f t="shared" si="26"/>
        <v>5663684.4299999997</v>
      </c>
      <c r="AM209" s="263">
        <f t="shared" si="27"/>
        <v>4011592.7199999997</v>
      </c>
      <c r="AN209" s="244">
        <f t="shared" si="22"/>
        <v>1652091.71</v>
      </c>
    </row>
    <row r="210" spans="1:40" ht="14.4" thickBot="1" x14ac:dyDescent="0.3">
      <c r="A210" s="232" t="s">
        <v>27</v>
      </c>
      <c r="B210" s="232" t="s">
        <v>28</v>
      </c>
      <c r="C210" s="269">
        <v>3183</v>
      </c>
      <c r="D210" s="270" t="s">
        <v>995</v>
      </c>
      <c r="E210" t="s">
        <v>2790</v>
      </c>
      <c r="F210" s="297">
        <v>432171.25</v>
      </c>
      <c r="G210" s="297">
        <v>70516</v>
      </c>
      <c r="H210" s="297">
        <v>39094.78</v>
      </c>
      <c r="I210">
        <v>1949113.98</v>
      </c>
      <c r="J210">
        <v>622735.16</v>
      </c>
      <c r="N210" s="297">
        <v>-7185</v>
      </c>
      <c r="Q210">
        <v>547860.67000000004</v>
      </c>
      <c r="R210">
        <v>2454994.11</v>
      </c>
      <c r="S210" s="297">
        <v>1320626.2</v>
      </c>
      <c r="U210" s="297">
        <v>372.38</v>
      </c>
      <c r="W210" s="297">
        <v>842269.2</v>
      </c>
      <c r="X210" s="297">
        <v>165200</v>
      </c>
      <c r="Y210">
        <v>1070763.2</v>
      </c>
      <c r="Z210">
        <v>11788</v>
      </c>
      <c r="AB210">
        <v>497034.47</v>
      </c>
      <c r="AC210">
        <v>285286.07</v>
      </c>
      <c r="AG210">
        <v>48386.34</v>
      </c>
      <c r="AI210" s="242">
        <f t="shared" si="23"/>
        <v>541782.03</v>
      </c>
      <c r="AJ210" s="249">
        <f t="shared" si="24"/>
        <v>-7185</v>
      </c>
      <c r="AK210" s="262">
        <f t="shared" si="25"/>
        <v>548967.03</v>
      </c>
      <c r="AL210" s="263">
        <f t="shared" si="26"/>
        <v>2328467.7799999998</v>
      </c>
      <c r="AM210" s="263">
        <f t="shared" si="27"/>
        <v>1913258.08</v>
      </c>
      <c r="AN210" s="244">
        <f t="shared" si="22"/>
        <v>415209.69999999972</v>
      </c>
    </row>
    <row r="211" spans="1:40" ht="14.4" thickBot="1" x14ac:dyDescent="0.3">
      <c r="A211" s="232" t="s">
        <v>341</v>
      </c>
      <c r="B211" s="232" t="s">
        <v>42</v>
      </c>
      <c r="C211" s="269">
        <v>3850</v>
      </c>
      <c r="D211" s="270" t="s">
        <v>996</v>
      </c>
      <c r="E211" t="s">
        <v>2767</v>
      </c>
      <c r="F211" s="297">
        <v>1363133.81</v>
      </c>
      <c r="G211" s="297">
        <v>392833.01</v>
      </c>
      <c r="H211" s="297">
        <v>137465.88</v>
      </c>
      <c r="I211">
        <v>1149330.44</v>
      </c>
      <c r="J211">
        <v>481420.21</v>
      </c>
      <c r="K211" s="297">
        <v>42440</v>
      </c>
      <c r="N211" s="297">
        <v>4691.3</v>
      </c>
      <c r="Q211">
        <v>208805.78</v>
      </c>
      <c r="R211">
        <v>3281871.5</v>
      </c>
      <c r="S211" s="297">
        <v>1446414.96</v>
      </c>
      <c r="T211" s="297">
        <v>58690</v>
      </c>
      <c r="U211" s="297">
        <v>1490.99</v>
      </c>
      <c r="W211" s="297">
        <v>631300</v>
      </c>
      <c r="X211" s="297">
        <v>61200</v>
      </c>
      <c r="Y211">
        <v>945809</v>
      </c>
      <c r="Z211">
        <v>10450</v>
      </c>
      <c r="AB211">
        <v>758280.56</v>
      </c>
      <c r="AC211">
        <v>177038.04</v>
      </c>
      <c r="AE211">
        <v>6259.68</v>
      </c>
      <c r="AI211" s="242">
        <f t="shared" si="23"/>
        <v>1893432.7000000002</v>
      </c>
      <c r="AJ211" s="249">
        <f t="shared" si="24"/>
        <v>47131.3</v>
      </c>
      <c r="AK211" s="262">
        <f t="shared" si="25"/>
        <v>1846301.4000000001</v>
      </c>
      <c r="AL211" s="263">
        <f t="shared" si="26"/>
        <v>2199095.9500000002</v>
      </c>
      <c r="AM211" s="263">
        <f t="shared" si="27"/>
        <v>1897837.28</v>
      </c>
      <c r="AN211" s="244">
        <f t="shared" si="22"/>
        <v>301258.67000000016</v>
      </c>
    </row>
    <row r="212" spans="1:40" ht="14.4" thickBot="1" x14ac:dyDescent="0.3">
      <c r="A212" s="232" t="s">
        <v>341</v>
      </c>
      <c r="B212" s="232" t="s">
        <v>42</v>
      </c>
      <c r="C212" s="269">
        <v>3381</v>
      </c>
      <c r="D212" s="270" t="s">
        <v>997</v>
      </c>
      <c r="E212" t="s">
        <v>2768</v>
      </c>
      <c r="F212" s="297">
        <v>766608.95</v>
      </c>
      <c r="G212" s="297">
        <v>29599.72</v>
      </c>
      <c r="H212" s="297">
        <v>418679.79</v>
      </c>
      <c r="I212">
        <v>673135.84</v>
      </c>
      <c r="J212">
        <v>508681.35</v>
      </c>
      <c r="N212" s="297">
        <v>0</v>
      </c>
      <c r="P212">
        <v>26928</v>
      </c>
      <c r="Q212">
        <v>-48387.360000000001</v>
      </c>
      <c r="R212">
        <v>1463394.66</v>
      </c>
      <c r="S212" s="297">
        <v>1222685.6299999999</v>
      </c>
      <c r="T212" s="297">
        <v>28320</v>
      </c>
      <c r="U212" s="297">
        <v>680.14</v>
      </c>
      <c r="W212" s="297">
        <v>1102260</v>
      </c>
      <c r="X212" s="297">
        <v>790710.84</v>
      </c>
      <c r="Y212">
        <v>1468761</v>
      </c>
      <c r="Z212">
        <v>1840</v>
      </c>
      <c r="AB212">
        <v>278976.84000000003</v>
      </c>
      <c r="AC212">
        <v>107737.14</v>
      </c>
      <c r="AE212">
        <v>1581.28</v>
      </c>
      <c r="AI212" s="242">
        <f t="shared" si="23"/>
        <v>1214888.46</v>
      </c>
      <c r="AJ212" s="249">
        <f t="shared" si="24"/>
        <v>0</v>
      </c>
      <c r="AK212" s="262">
        <f t="shared" si="25"/>
        <v>1214888.46</v>
      </c>
      <c r="AL212" s="263">
        <f t="shared" si="26"/>
        <v>3144656.6099999994</v>
      </c>
      <c r="AM212" s="263">
        <f t="shared" si="27"/>
        <v>1858896.26</v>
      </c>
      <c r="AN212" s="244">
        <f t="shared" si="22"/>
        <v>1285760.3499999994</v>
      </c>
    </row>
    <row r="213" spans="1:40" ht="14.4" thickBot="1" x14ac:dyDescent="0.3">
      <c r="A213" s="232" t="s">
        <v>341</v>
      </c>
      <c r="B213" s="232" t="s">
        <v>42</v>
      </c>
      <c r="C213" s="269">
        <v>2640</v>
      </c>
      <c r="D213" s="270" t="s">
        <v>998</v>
      </c>
      <c r="E213" t="s">
        <v>2769</v>
      </c>
      <c r="F213" s="297">
        <v>942255.1</v>
      </c>
      <c r="G213" s="297">
        <v>191797.88</v>
      </c>
      <c r="H213" s="297">
        <v>84965.7</v>
      </c>
      <c r="I213">
        <v>1594491.76</v>
      </c>
      <c r="J213">
        <v>192369.39</v>
      </c>
      <c r="N213" s="297">
        <v>-2405.63</v>
      </c>
      <c r="R213">
        <v>2681365.84</v>
      </c>
      <c r="S213" s="297">
        <v>1341962.54</v>
      </c>
      <c r="T213" s="297">
        <v>121600</v>
      </c>
      <c r="U213" s="297">
        <v>887.65</v>
      </c>
      <c r="W213" s="297">
        <v>1199680</v>
      </c>
      <c r="Y213">
        <v>1564594</v>
      </c>
      <c r="AA213">
        <v>2100</v>
      </c>
      <c r="AB213">
        <v>251340.95</v>
      </c>
      <c r="AC213">
        <v>132961.23000000001</v>
      </c>
      <c r="AE213">
        <v>11093.12</v>
      </c>
      <c r="AG213">
        <v>21000</v>
      </c>
      <c r="AI213" s="242">
        <f t="shared" si="23"/>
        <v>1219018.68</v>
      </c>
      <c r="AJ213" s="249">
        <f t="shared" si="24"/>
        <v>-2405.63</v>
      </c>
      <c r="AK213" s="262">
        <f t="shared" si="25"/>
        <v>1221424.3099999998</v>
      </c>
      <c r="AL213" s="263">
        <f t="shared" si="26"/>
        <v>2664130.19</v>
      </c>
      <c r="AM213" s="263">
        <f t="shared" si="27"/>
        <v>1983089.3</v>
      </c>
      <c r="AN213" s="244">
        <f t="shared" si="22"/>
        <v>681040.8899999999</v>
      </c>
    </row>
    <row r="214" spans="1:40" ht="14.4" thickBot="1" x14ac:dyDescent="0.3">
      <c r="A214" s="232" t="s">
        <v>341</v>
      </c>
      <c r="B214" s="232" t="s">
        <v>42</v>
      </c>
      <c r="C214" s="269">
        <v>5792</v>
      </c>
      <c r="D214" s="270" t="s">
        <v>999</v>
      </c>
      <c r="E214" t="s">
        <v>2770</v>
      </c>
      <c r="F214" s="297">
        <v>1369750.5</v>
      </c>
      <c r="G214" s="297">
        <v>60657.760000000002</v>
      </c>
      <c r="H214" s="297">
        <v>207922.24</v>
      </c>
      <c r="I214">
        <v>464266.2</v>
      </c>
      <c r="J214">
        <v>1007599.25</v>
      </c>
      <c r="K214" s="297">
        <v>9638</v>
      </c>
      <c r="N214" s="297">
        <v>1107.8</v>
      </c>
      <c r="Q214">
        <v>-2556891</v>
      </c>
      <c r="R214">
        <v>5060758.04</v>
      </c>
      <c r="S214" s="297">
        <v>2578229.85</v>
      </c>
      <c r="T214" s="297">
        <v>46700</v>
      </c>
      <c r="U214" s="297">
        <v>1239.02</v>
      </c>
      <c r="W214" s="297">
        <v>1563740</v>
      </c>
      <c r="Y214">
        <v>2150920</v>
      </c>
      <c r="Z214">
        <v>42000</v>
      </c>
      <c r="AA214">
        <v>7610</v>
      </c>
      <c r="AB214">
        <v>696061.71</v>
      </c>
      <c r="AC214">
        <v>162283.62</v>
      </c>
      <c r="AE214">
        <v>3130.24</v>
      </c>
      <c r="AG214">
        <v>4410</v>
      </c>
      <c r="AI214" s="242">
        <f t="shared" si="23"/>
        <v>1638330.5</v>
      </c>
      <c r="AJ214" s="249">
        <f t="shared" si="24"/>
        <v>10745.8</v>
      </c>
      <c r="AK214" s="262">
        <f t="shared" si="25"/>
        <v>1627584.7</v>
      </c>
      <c r="AL214" s="263">
        <f t="shared" si="26"/>
        <v>4189908.87</v>
      </c>
      <c r="AM214" s="263">
        <f t="shared" si="27"/>
        <v>3066415.5700000003</v>
      </c>
      <c r="AN214" s="244">
        <f t="shared" si="22"/>
        <v>1123493.2999999998</v>
      </c>
    </row>
    <row r="215" spans="1:40" ht="14.4" thickBot="1" x14ac:dyDescent="0.3">
      <c r="A215" s="232" t="s">
        <v>341</v>
      </c>
      <c r="B215" s="232" t="s">
        <v>42</v>
      </c>
      <c r="C215" s="269">
        <v>1533</v>
      </c>
      <c r="D215" s="270" t="s">
        <v>1000</v>
      </c>
      <c r="E215" t="s">
        <v>2791</v>
      </c>
      <c r="F215" s="297">
        <v>758249.47</v>
      </c>
      <c r="G215" s="297">
        <v>17923.580000000002</v>
      </c>
      <c r="H215" s="297">
        <v>91117.8</v>
      </c>
      <c r="I215">
        <v>138832.68</v>
      </c>
      <c r="J215">
        <v>425691.49</v>
      </c>
      <c r="K215" s="297">
        <v>0</v>
      </c>
      <c r="N215" s="297">
        <v>1025.49</v>
      </c>
      <c r="Q215">
        <v>-662450.73</v>
      </c>
      <c r="R215">
        <v>1741122.88</v>
      </c>
      <c r="S215" s="297">
        <v>1015827.59</v>
      </c>
      <c r="U215" s="297">
        <v>723.34</v>
      </c>
      <c r="W215" s="297">
        <v>377010</v>
      </c>
      <c r="X215" s="297">
        <v>131190</v>
      </c>
      <c r="Y215">
        <v>512089.82</v>
      </c>
      <c r="Z215">
        <v>1140</v>
      </c>
      <c r="AB215">
        <v>304370.94</v>
      </c>
      <c r="AC215">
        <v>111584.98</v>
      </c>
      <c r="AE215">
        <v>441.42</v>
      </c>
      <c r="AG215">
        <v>500</v>
      </c>
      <c r="AI215" s="242">
        <f t="shared" si="23"/>
        <v>867290.85</v>
      </c>
      <c r="AJ215" s="249">
        <f t="shared" si="24"/>
        <v>1025.49</v>
      </c>
      <c r="AK215" s="262">
        <f t="shared" si="25"/>
        <v>866265.36</v>
      </c>
      <c r="AL215" s="263">
        <f t="shared" si="26"/>
        <v>1524750.93</v>
      </c>
      <c r="AM215" s="263">
        <f t="shared" si="27"/>
        <v>930127.16</v>
      </c>
      <c r="AN215" s="244">
        <f t="shared" si="22"/>
        <v>594623.7699999999</v>
      </c>
    </row>
    <row r="216" spans="1:40" ht="14.4" thickBot="1" x14ac:dyDescent="0.3">
      <c r="A216" s="232" t="s">
        <v>344</v>
      </c>
      <c r="B216" s="232" t="s">
        <v>31</v>
      </c>
      <c r="C216" s="269">
        <v>6007</v>
      </c>
      <c r="D216" s="270" t="s">
        <v>1001</v>
      </c>
      <c r="E216" t="s">
        <v>2635</v>
      </c>
      <c r="F216" s="297">
        <v>734348.39</v>
      </c>
      <c r="G216" s="297">
        <v>37518.25</v>
      </c>
      <c r="H216" s="297">
        <v>15848.92</v>
      </c>
      <c r="I216">
        <v>608456.88</v>
      </c>
      <c r="J216">
        <v>586717.62</v>
      </c>
      <c r="K216" s="297">
        <v>0</v>
      </c>
      <c r="N216" s="297">
        <v>3221.54</v>
      </c>
      <c r="O216">
        <v>1752</v>
      </c>
      <c r="Q216">
        <v>-1648201.72</v>
      </c>
      <c r="R216">
        <v>3760347.17</v>
      </c>
      <c r="S216" s="297">
        <v>1566278.76</v>
      </c>
      <c r="T216" s="297">
        <v>337160</v>
      </c>
      <c r="U216" s="297">
        <v>972.44</v>
      </c>
      <c r="W216" s="297">
        <v>864473.95</v>
      </c>
      <c r="X216" s="297">
        <v>209216.99</v>
      </c>
      <c r="Y216">
        <v>1156018.95</v>
      </c>
      <c r="AB216">
        <v>1181543.8500000001</v>
      </c>
      <c r="AC216">
        <v>311456.52</v>
      </c>
      <c r="AG216">
        <v>61973.75</v>
      </c>
      <c r="AI216" s="242">
        <f t="shared" si="23"/>
        <v>787715.56</v>
      </c>
      <c r="AJ216" s="249">
        <f t="shared" si="24"/>
        <v>3221.54</v>
      </c>
      <c r="AK216" s="262">
        <f t="shared" si="25"/>
        <v>784494.02</v>
      </c>
      <c r="AL216" s="263">
        <f t="shared" si="26"/>
        <v>2978102.1399999997</v>
      </c>
      <c r="AM216" s="263">
        <f t="shared" si="27"/>
        <v>2710993.07</v>
      </c>
      <c r="AN216" s="244">
        <f t="shared" si="22"/>
        <v>267109.06999999983</v>
      </c>
    </row>
    <row r="217" spans="1:40" ht="14.4" thickBot="1" x14ac:dyDescent="0.3">
      <c r="A217" s="232" t="s">
        <v>344</v>
      </c>
      <c r="B217" s="232" t="s">
        <v>31</v>
      </c>
      <c r="C217" s="269">
        <v>2330</v>
      </c>
      <c r="D217" s="270" t="s">
        <v>1002</v>
      </c>
      <c r="E217" t="s">
        <v>2638</v>
      </c>
      <c r="F217" s="297">
        <v>898131.41</v>
      </c>
      <c r="G217" s="297">
        <v>96704.5</v>
      </c>
      <c r="H217" s="297">
        <v>77432.2</v>
      </c>
      <c r="I217">
        <v>-95437.37</v>
      </c>
      <c r="J217">
        <v>247306.69</v>
      </c>
      <c r="K217" s="297">
        <v>2200</v>
      </c>
      <c r="N217" s="297">
        <v>2563.4899999999998</v>
      </c>
      <c r="Q217">
        <v>-1408380.61</v>
      </c>
      <c r="R217">
        <v>2267172.48</v>
      </c>
      <c r="S217" s="297">
        <v>1172093.18</v>
      </c>
      <c r="T217" s="297">
        <v>111330</v>
      </c>
      <c r="U217" s="297">
        <v>895.23</v>
      </c>
      <c r="W217" s="297">
        <v>685786.95</v>
      </c>
      <c r="X217" s="297">
        <v>28540</v>
      </c>
      <c r="Y217">
        <v>887779.95</v>
      </c>
      <c r="AB217">
        <v>403088.11</v>
      </c>
      <c r="AC217">
        <v>82125.13</v>
      </c>
      <c r="AF217">
        <v>89906.66</v>
      </c>
      <c r="AG217">
        <v>477.4</v>
      </c>
      <c r="AI217" s="242">
        <f t="shared" si="23"/>
        <v>1072268.1100000001</v>
      </c>
      <c r="AJ217" s="249">
        <f t="shared" si="24"/>
        <v>4763.49</v>
      </c>
      <c r="AK217" s="262">
        <f t="shared" si="25"/>
        <v>1067504.6200000001</v>
      </c>
      <c r="AL217" s="263">
        <f t="shared" si="26"/>
        <v>1998645.3599999999</v>
      </c>
      <c r="AM217" s="263">
        <f t="shared" si="27"/>
        <v>1463377.2499999998</v>
      </c>
      <c r="AN217" s="244">
        <f t="shared" si="22"/>
        <v>535268.1100000001</v>
      </c>
    </row>
    <row r="218" spans="1:40" ht="14.4" thickBot="1" x14ac:dyDescent="0.3">
      <c r="A218" s="232" t="s">
        <v>344</v>
      </c>
      <c r="B218" s="232" t="s">
        <v>31</v>
      </c>
      <c r="C218" s="269">
        <v>2684</v>
      </c>
      <c r="D218" s="270" t="s">
        <v>1003</v>
      </c>
      <c r="E218" t="s">
        <v>2639</v>
      </c>
      <c r="F218" s="297">
        <v>309756.28999999998</v>
      </c>
      <c r="G218" s="297">
        <v>22694.5</v>
      </c>
      <c r="H218" s="297">
        <v>231776.68</v>
      </c>
      <c r="I218">
        <v>221469.08</v>
      </c>
      <c r="J218">
        <v>350030.92</v>
      </c>
      <c r="K218" s="297">
        <v>38452</v>
      </c>
      <c r="N218" s="297">
        <v>53485.15</v>
      </c>
      <c r="O218">
        <v>1815</v>
      </c>
      <c r="Q218">
        <v>-1052181.5900000001</v>
      </c>
      <c r="R218">
        <v>1878069.39</v>
      </c>
      <c r="S218" s="297">
        <v>1159674.8899999999</v>
      </c>
      <c r="T218" s="297">
        <v>124750</v>
      </c>
      <c r="U218" s="297">
        <v>569.65</v>
      </c>
      <c r="W218" s="297">
        <v>1321710</v>
      </c>
      <c r="X218" s="297">
        <v>31940</v>
      </c>
      <c r="Y218">
        <v>1511746.6</v>
      </c>
      <c r="AB218">
        <v>570199.17000000004</v>
      </c>
      <c r="AC218">
        <v>35532</v>
      </c>
      <c r="AG218">
        <v>79114.25</v>
      </c>
      <c r="AI218" s="242">
        <f t="shared" si="23"/>
        <v>564227.47</v>
      </c>
      <c r="AJ218" s="249">
        <f t="shared" si="24"/>
        <v>91937.15</v>
      </c>
      <c r="AK218" s="262">
        <f t="shared" si="25"/>
        <v>472290.31999999995</v>
      </c>
      <c r="AL218" s="263">
        <f t="shared" si="26"/>
        <v>2638644.54</v>
      </c>
      <c r="AM218" s="263">
        <f t="shared" si="27"/>
        <v>2196592.02</v>
      </c>
      <c r="AN218" s="244">
        <f t="shared" si="22"/>
        <v>442052.52</v>
      </c>
    </row>
    <row r="219" spans="1:40" ht="14.4" thickBot="1" x14ac:dyDescent="0.3">
      <c r="A219" s="232" t="s">
        <v>344</v>
      </c>
      <c r="B219" s="232" t="s">
        <v>31</v>
      </c>
      <c r="C219" s="269">
        <v>7170</v>
      </c>
      <c r="D219" s="270" t="s">
        <v>1004</v>
      </c>
      <c r="E219" t="s">
        <v>2643</v>
      </c>
      <c r="F219" s="297">
        <v>810675.06</v>
      </c>
      <c r="G219" s="297">
        <v>77040.28</v>
      </c>
      <c r="H219" s="297">
        <v>111989.18</v>
      </c>
      <c r="I219">
        <v>11</v>
      </c>
      <c r="J219">
        <v>616026.19999999995</v>
      </c>
      <c r="K219" s="297">
        <v>0</v>
      </c>
      <c r="N219" s="297">
        <v>2368.4699999999998</v>
      </c>
      <c r="O219">
        <v>18680</v>
      </c>
      <c r="Q219">
        <v>-2316604.64</v>
      </c>
      <c r="R219">
        <v>4524693.96</v>
      </c>
      <c r="S219" s="297">
        <v>2179473.59</v>
      </c>
      <c r="T219" s="297">
        <v>443289</v>
      </c>
      <c r="U219" s="297">
        <v>1141.3900000000001</v>
      </c>
      <c r="W219" s="297">
        <v>2117924.7000000002</v>
      </c>
      <c r="X219" s="297">
        <v>834286.85</v>
      </c>
      <c r="Y219">
        <v>3144856.3</v>
      </c>
      <c r="Z219">
        <v>29655</v>
      </c>
      <c r="AB219">
        <v>2016594.18</v>
      </c>
      <c r="AC219">
        <v>294478.99</v>
      </c>
      <c r="AG219">
        <v>395889.63</v>
      </c>
      <c r="AI219" s="242">
        <f t="shared" si="23"/>
        <v>999704.52</v>
      </c>
      <c r="AJ219" s="249">
        <f t="shared" si="24"/>
        <v>2368.4699999999998</v>
      </c>
      <c r="AK219" s="262">
        <f t="shared" si="25"/>
        <v>997336.05</v>
      </c>
      <c r="AL219" s="263">
        <f t="shared" si="26"/>
        <v>5576115.5299999993</v>
      </c>
      <c r="AM219" s="263">
        <f t="shared" si="27"/>
        <v>5881474.0999999996</v>
      </c>
      <c r="AN219" s="244">
        <f t="shared" si="22"/>
        <v>-305358.5700000003</v>
      </c>
    </row>
    <row r="220" spans="1:40" x14ac:dyDescent="0.25">
      <c r="F220" s="297">
        <f>SUM(F10:F219)</f>
        <v>167793800.00999999</v>
      </c>
    </row>
    <row r="221" spans="1:40" x14ac:dyDescent="0.25">
      <c r="F221" s="302">
        <f>+'3. สรุปรวมราย CUP '!J432</f>
        <v>166954111.19999999</v>
      </c>
    </row>
    <row r="222" spans="1:40" x14ac:dyDescent="0.25">
      <c r="F222" s="302">
        <f>F220-F221</f>
        <v>839688.81000000238</v>
      </c>
    </row>
  </sheetData>
  <autoFilter ref="B1:B22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0"/>
  <sheetViews>
    <sheetView topLeftCell="Q1" zoomScale="107" zoomScaleNormal="107" workbookViewId="0">
      <selection sqref="A1:AH1048576"/>
    </sheetView>
  </sheetViews>
  <sheetFormatPr defaultRowHeight="13.8" x14ac:dyDescent="0.25"/>
  <cols>
    <col min="1" max="1" width="43.296875" bestFit="1" customWidth="1"/>
  </cols>
  <sheetData>
    <row r="1" spans="1:34" x14ac:dyDescent="0.25">
      <c r="A1" t="s">
        <v>2440</v>
      </c>
      <c r="B1" t="s">
        <v>2441</v>
      </c>
      <c r="C1" t="s">
        <v>2442</v>
      </c>
      <c r="D1" t="s">
        <v>2443</v>
      </c>
      <c r="E1" t="s">
        <v>2444</v>
      </c>
      <c r="F1" t="s">
        <v>2445</v>
      </c>
      <c r="G1" t="s">
        <v>2446</v>
      </c>
      <c r="H1" t="s">
        <v>2447</v>
      </c>
      <c r="I1" t="s">
        <v>3181</v>
      </c>
      <c r="J1" t="s">
        <v>2448</v>
      </c>
      <c r="K1" t="s">
        <v>2449</v>
      </c>
      <c r="L1" t="s">
        <v>2450</v>
      </c>
      <c r="M1" t="s">
        <v>2451</v>
      </c>
      <c r="N1" t="s">
        <v>2582</v>
      </c>
      <c r="O1" t="s">
        <v>2452</v>
      </c>
      <c r="P1" t="s">
        <v>2453</v>
      </c>
      <c r="Q1" t="s">
        <v>2454</v>
      </c>
      <c r="R1" t="s">
        <v>2455</v>
      </c>
      <c r="S1" t="s">
        <v>2457</v>
      </c>
      <c r="T1" t="s">
        <v>2458</v>
      </c>
      <c r="U1" t="s">
        <v>2459</v>
      </c>
      <c r="V1" t="s">
        <v>2802</v>
      </c>
      <c r="W1" t="s">
        <v>2460</v>
      </c>
      <c r="X1" t="s">
        <v>2461</v>
      </c>
      <c r="Y1" t="s">
        <v>2462</v>
      </c>
      <c r="Z1" t="s">
        <v>2463</v>
      </c>
      <c r="AA1" t="s">
        <v>2464</v>
      </c>
      <c r="AB1" t="s">
        <v>2465</v>
      </c>
      <c r="AC1" t="s">
        <v>2466</v>
      </c>
      <c r="AD1" t="s">
        <v>2583</v>
      </c>
      <c r="AE1" t="s">
        <v>2584</v>
      </c>
      <c r="AF1" t="s">
        <v>2585</v>
      </c>
      <c r="AG1" t="s">
        <v>2467</v>
      </c>
      <c r="AH1" t="s">
        <v>2586</v>
      </c>
    </row>
    <row r="2" spans="1:34" x14ac:dyDescent="0.25">
      <c r="A2" t="s">
        <v>2468</v>
      </c>
      <c r="B2" t="s">
        <v>2469</v>
      </c>
      <c r="C2" t="s">
        <v>2470</v>
      </c>
      <c r="D2" t="s">
        <v>2471</v>
      </c>
      <c r="E2" t="s">
        <v>2472</v>
      </c>
      <c r="F2" t="s">
        <v>2473</v>
      </c>
      <c r="G2" t="s">
        <v>2474</v>
      </c>
      <c r="H2" t="s">
        <v>2475</v>
      </c>
      <c r="I2" t="s">
        <v>3182</v>
      </c>
      <c r="J2" t="s">
        <v>2476</v>
      </c>
      <c r="K2" t="s">
        <v>2477</v>
      </c>
      <c r="L2" t="s">
        <v>2478</v>
      </c>
      <c r="M2" t="s">
        <v>2479</v>
      </c>
      <c r="N2" t="s">
        <v>2587</v>
      </c>
      <c r="O2" t="s">
        <v>2480</v>
      </c>
      <c r="P2" t="s">
        <v>2481</v>
      </c>
      <c r="Q2" t="s">
        <v>2482</v>
      </c>
      <c r="R2" t="s">
        <v>2483</v>
      </c>
      <c r="S2" t="s">
        <v>2485</v>
      </c>
      <c r="T2" t="s">
        <v>2486</v>
      </c>
      <c r="U2" t="s">
        <v>2487</v>
      </c>
      <c r="V2" t="s">
        <v>2803</v>
      </c>
      <c r="W2" t="s">
        <v>2488</v>
      </c>
      <c r="X2" t="s">
        <v>2489</v>
      </c>
      <c r="Y2" t="s">
        <v>2490</v>
      </c>
      <c r="Z2" t="s">
        <v>2491</v>
      </c>
      <c r="AA2" t="s">
        <v>2492</v>
      </c>
      <c r="AB2" t="s">
        <v>2493</v>
      </c>
      <c r="AC2" t="s">
        <v>2494</v>
      </c>
      <c r="AD2" t="s">
        <v>2588</v>
      </c>
      <c r="AE2" t="s">
        <v>2589</v>
      </c>
      <c r="AF2" t="s">
        <v>2590</v>
      </c>
      <c r="AG2" t="s">
        <v>2495</v>
      </c>
      <c r="AH2" t="s">
        <v>2591</v>
      </c>
    </row>
    <row r="3" spans="1:34" x14ac:dyDescent="0.25">
      <c r="A3" t="s">
        <v>2496</v>
      </c>
      <c r="B3">
        <v>81238952.590000004</v>
      </c>
      <c r="C3">
        <v>4131240.79</v>
      </c>
      <c r="D3">
        <v>12945878.060000001</v>
      </c>
      <c r="E3">
        <v>0</v>
      </c>
      <c r="F3">
        <v>117071152.18000001</v>
      </c>
      <c r="G3">
        <v>42426318.25</v>
      </c>
      <c r="H3">
        <v>0</v>
      </c>
      <c r="I3">
        <v>0</v>
      </c>
      <c r="J3">
        <v>-305652.32</v>
      </c>
      <c r="K3">
        <v>92200</v>
      </c>
      <c r="L3">
        <v>4913839.0599999996</v>
      </c>
      <c r="M3">
        <v>176000.98</v>
      </c>
      <c r="N3">
        <v>0</v>
      </c>
      <c r="O3">
        <v>11256265.050000001</v>
      </c>
      <c r="P3">
        <v>4031982.02</v>
      </c>
      <c r="Q3">
        <v>23005239.059999999</v>
      </c>
      <c r="R3">
        <v>213131610.75</v>
      </c>
      <c r="S3">
        <v>120305523.25</v>
      </c>
      <c r="T3">
        <v>4431082.3099999996</v>
      </c>
      <c r="U3">
        <v>96231.7</v>
      </c>
      <c r="V3">
        <v>5536</v>
      </c>
      <c r="W3">
        <v>143560552.37</v>
      </c>
      <c r="X3">
        <v>13299422.66</v>
      </c>
      <c r="Y3">
        <v>167822770.06999999</v>
      </c>
      <c r="Z3">
        <v>331539</v>
      </c>
      <c r="AA3">
        <v>253781.8</v>
      </c>
      <c r="AB3">
        <v>51515102.649999999</v>
      </c>
      <c r="AC3">
        <v>19994993.359999999</v>
      </c>
      <c r="AD3">
        <v>374410</v>
      </c>
      <c r="AE3">
        <v>18553</v>
      </c>
      <c r="AF3">
        <v>3062</v>
      </c>
      <c r="AG3">
        <v>3823137.8</v>
      </c>
      <c r="AH3">
        <v>1000</v>
      </c>
    </row>
    <row r="4" spans="1:34" x14ac:dyDescent="0.25">
      <c r="A4" t="s">
        <v>2804</v>
      </c>
      <c r="B4">
        <v>1304078.04</v>
      </c>
      <c r="C4">
        <v>26000</v>
      </c>
      <c r="D4">
        <v>94035.82</v>
      </c>
      <c r="F4">
        <v>4305199.25</v>
      </c>
      <c r="G4">
        <v>590473.27</v>
      </c>
      <c r="M4">
        <v>1.03</v>
      </c>
      <c r="O4">
        <v>669951</v>
      </c>
      <c r="Q4">
        <v>4663643.8099999996</v>
      </c>
      <c r="R4">
        <v>1723269</v>
      </c>
      <c r="S4">
        <v>733584.01</v>
      </c>
      <c r="U4">
        <v>1086.82</v>
      </c>
      <c r="W4">
        <v>1523484</v>
      </c>
      <c r="X4">
        <v>757270</v>
      </c>
      <c r="Y4">
        <v>1967016</v>
      </c>
      <c r="AB4">
        <v>443524.45</v>
      </c>
      <c r="AC4">
        <v>387289.84</v>
      </c>
      <c r="AG4">
        <v>483708</v>
      </c>
    </row>
    <row r="5" spans="1:34" x14ac:dyDescent="0.25">
      <c r="A5" t="s">
        <v>2805</v>
      </c>
      <c r="B5">
        <v>355962.15</v>
      </c>
      <c r="C5">
        <v>35903.9</v>
      </c>
      <c r="D5">
        <v>203433.39</v>
      </c>
      <c r="F5">
        <v>449870.22</v>
      </c>
      <c r="G5">
        <v>141786.06</v>
      </c>
      <c r="J5">
        <v>0</v>
      </c>
      <c r="M5">
        <v>289.72000000000003</v>
      </c>
      <c r="O5">
        <v>162830</v>
      </c>
      <c r="Q5">
        <v>-709774.91</v>
      </c>
      <c r="R5">
        <v>1740746.12</v>
      </c>
      <c r="S5">
        <v>477600.61</v>
      </c>
      <c r="U5">
        <v>191.68</v>
      </c>
      <c r="W5">
        <v>1054700.3</v>
      </c>
      <c r="X5">
        <v>159123.56</v>
      </c>
      <c r="Y5">
        <v>1153869.3</v>
      </c>
      <c r="Z5">
        <v>2700</v>
      </c>
      <c r="AB5">
        <v>279928.11</v>
      </c>
      <c r="AC5">
        <v>124863.95</v>
      </c>
    </row>
    <row r="6" spans="1:34" x14ac:dyDescent="0.25">
      <c r="A6" t="s">
        <v>2806</v>
      </c>
      <c r="B6">
        <v>312074.88</v>
      </c>
      <c r="C6">
        <v>19370.5</v>
      </c>
      <c r="D6">
        <v>89801.7</v>
      </c>
      <c r="F6">
        <v>493924.44</v>
      </c>
      <c r="G6">
        <v>48814.89</v>
      </c>
      <c r="J6">
        <v>0</v>
      </c>
      <c r="L6">
        <v>159650</v>
      </c>
      <c r="M6">
        <v>757.37</v>
      </c>
      <c r="O6">
        <v>89300</v>
      </c>
      <c r="Q6">
        <v>-819550.85</v>
      </c>
      <c r="R6">
        <v>2169071.4500000002</v>
      </c>
      <c r="S6">
        <v>2194309.1800000002</v>
      </c>
      <c r="T6">
        <v>328513</v>
      </c>
      <c r="U6">
        <v>802.79</v>
      </c>
      <c r="V6">
        <v>395</v>
      </c>
      <c r="W6">
        <v>1183927.5</v>
      </c>
      <c r="X6">
        <v>516180</v>
      </c>
      <c r="Y6">
        <v>1891758.5</v>
      </c>
      <c r="Z6">
        <v>1120</v>
      </c>
      <c r="AA6">
        <v>1896</v>
      </c>
      <c r="AB6">
        <v>1403942.79</v>
      </c>
      <c r="AC6">
        <v>100227.94</v>
      </c>
      <c r="AG6">
        <v>735256.5</v>
      </c>
    </row>
    <row r="7" spans="1:34" x14ac:dyDescent="0.25">
      <c r="A7" t="s">
        <v>2807</v>
      </c>
      <c r="B7">
        <v>556435.18999999994</v>
      </c>
      <c r="C7">
        <v>55</v>
      </c>
      <c r="D7">
        <v>182365.26</v>
      </c>
      <c r="F7">
        <v>306695.49</v>
      </c>
      <c r="G7">
        <v>89945.39</v>
      </c>
      <c r="M7">
        <v>35</v>
      </c>
      <c r="Q7">
        <v>941341.26</v>
      </c>
      <c r="R7">
        <v>235221.96</v>
      </c>
      <c r="S7">
        <v>698708.57</v>
      </c>
      <c r="U7">
        <v>749.42</v>
      </c>
      <c r="W7">
        <v>1442631.7</v>
      </c>
      <c r="X7">
        <v>120800</v>
      </c>
      <c r="Y7">
        <v>1518245.7</v>
      </c>
      <c r="AB7">
        <v>358183.76</v>
      </c>
      <c r="AC7">
        <v>94712.12</v>
      </c>
      <c r="AG7">
        <v>1760</v>
      </c>
    </row>
    <row r="8" spans="1:34" x14ac:dyDescent="0.25">
      <c r="A8" t="s">
        <v>2808</v>
      </c>
      <c r="B8">
        <v>337845.14</v>
      </c>
      <c r="C8">
        <v>20062</v>
      </c>
      <c r="D8">
        <v>57956.44</v>
      </c>
      <c r="F8">
        <v>604812.26</v>
      </c>
      <c r="G8">
        <v>565499.30000000005</v>
      </c>
      <c r="J8">
        <v>75000</v>
      </c>
      <c r="M8">
        <v>1012.34</v>
      </c>
      <c r="O8">
        <v>89255</v>
      </c>
      <c r="Q8">
        <v>-87573.96</v>
      </c>
      <c r="R8">
        <v>1649277.25</v>
      </c>
      <c r="S8">
        <v>606624.12</v>
      </c>
      <c r="T8">
        <v>50100</v>
      </c>
      <c r="U8">
        <v>287.77999999999997</v>
      </c>
      <c r="W8">
        <v>829975.6</v>
      </c>
      <c r="X8">
        <v>158460</v>
      </c>
      <c r="Y8">
        <v>1026515.6</v>
      </c>
      <c r="AB8">
        <v>394175.4</v>
      </c>
      <c r="AC8">
        <v>115127.99</v>
      </c>
    </row>
    <row r="9" spans="1:34" x14ac:dyDescent="0.25">
      <c r="A9" t="s">
        <v>2809</v>
      </c>
      <c r="B9">
        <v>809465.13</v>
      </c>
      <c r="C9">
        <v>14623.5</v>
      </c>
      <c r="D9">
        <v>123475.78</v>
      </c>
      <c r="F9">
        <v>246301.6</v>
      </c>
      <c r="G9">
        <v>168173.37</v>
      </c>
      <c r="J9">
        <v>0</v>
      </c>
      <c r="L9">
        <v>0</v>
      </c>
      <c r="M9">
        <v>74.95</v>
      </c>
      <c r="O9">
        <v>49752</v>
      </c>
      <c r="Q9">
        <v>331960.45</v>
      </c>
      <c r="R9">
        <v>991159.3</v>
      </c>
      <c r="S9">
        <v>707845.32</v>
      </c>
      <c r="T9">
        <v>68800</v>
      </c>
      <c r="U9">
        <v>903.11</v>
      </c>
      <c r="W9">
        <v>1149366.2</v>
      </c>
      <c r="X9">
        <v>209650</v>
      </c>
      <c r="Y9">
        <v>1352986.2</v>
      </c>
      <c r="Z9">
        <v>22568</v>
      </c>
      <c r="AB9">
        <v>298242.46000000002</v>
      </c>
      <c r="AC9">
        <v>87875.29</v>
      </c>
      <c r="AG9">
        <v>500</v>
      </c>
    </row>
    <row r="10" spans="1:34" x14ac:dyDescent="0.25">
      <c r="A10" t="s">
        <v>2810</v>
      </c>
      <c r="B10">
        <v>630280.76</v>
      </c>
      <c r="C10">
        <v>24403.75</v>
      </c>
      <c r="D10">
        <v>154891.60999999999</v>
      </c>
      <c r="F10">
        <v>750121.35</v>
      </c>
      <c r="G10">
        <v>143806.03</v>
      </c>
      <c r="J10">
        <v>0</v>
      </c>
      <c r="M10">
        <v>1157.3399999999999</v>
      </c>
      <c r="O10">
        <v>363200</v>
      </c>
      <c r="Q10">
        <v>1001889.02</v>
      </c>
      <c r="R10">
        <v>169383.81</v>
      </c>
      <c r="S10">
        <v>634168.74</v>
      </c>
      <c r="T10">
        <v>33470</v>
      </c>
      <c r="U10">
        <v>727.08</v>
      </c>
      <c r="W10">
        <v>1915220.16</v>
      </c>
      <c r="X10">
        <v>190600</v>
      </c>
      <c r="Y10">
        <v>2026320.16</v>
      </c>
      <c r="Z10">
        <v>2080</v>
      </c>
      <c r="AA10">
        <v>4040</v>
      </c>
      <c r="AB10">
        <v>360364.47</v>
      </c>
      <c r="AC10">
        <v>48591.96</v>
      </c>
      <c r="AG10">
        <v>3157</v>
      </c>
    </row>
    <row r="11" spans="1:34" x14ac:dyDescent="0.25">
      <c r="A11" t="s">
        <v>2811</v>
      </c>
      <c r="B11">
        <v>1903085.83</v>
      </c>
      <c r="C11">
        <v>4400</v>
      </c>
      <c r="D11">
        <v>91377.32</v>
      </c>
      <c r="F11">
        <v>716742.55</v>
      </c>
      <c r="G11">
        <v>780757.04</v>
      </c>
      <c r="J11">
        <v>0</v>
      </c>
      <c r="M11">
        <v>945.77</v>
      </c>
      <c r="O11">
        <v>221330</v>
      </c>
      <c r="Q11">
        <v>2051169.36</v>
      </c>
      <c r="R11">
        <v>668274.24</v>
      </c>
      <c r="S11">
        <v>1945551.52</v>
      </c>
      <c r="T11">
        <v>287240</v>
      </c>
      <c r="U11">
        <v>2322.08</v>
      </c>
      <c r="W11">
        <v>2295783</v>
      </c>
      <c r="X11">
        <v>537226</v>
      </c>
      <c r="Y11">
        <v>2699387</v>
      </c>
      <c r="Z11">
        <v>560</v>
      </c>
      <c r="AB11">
        <v>758512.23</v>
      </c>
      <c r="AC11">
        <v>283440</v>
      </c>
    </row>
    <row r="12" spans="1:34" x14ac:dyDescent="0.25">
      <c r="A12" t="s">
        <v>2812</v>
      </c>
      <c r="B12">
        <v>636787.21</v>
      </c>
      <c r="C12">
        <v>14237</v>
      </c>
      <c r="D12">
        <v>77551.05</v>
      </c>
      <c r="F12">
        <v>834791</v>
      </c>
      <c r="G12">
        <v>148294.39000000001</v>
      </c>
      <c r="J12">
        <v>1350</v>
      </c>
      <c r="M12">
        <v>3</v>
      </c>
      <c r="O12">
        <v>16750</v>
      </c>
      <c r="Q12">
        <v>-285552.69</v>
      </c>
      <c r="R12">
        <v>2102009.77</v>
      </c>
      <c r="S12">
        <v>568995.13</v>
      </c>
      <c r="T12">
        <v>-7250</v>
      </c>
      <c r="U12">
        <v>797.51</v>
      </c>
      <c r="W12">
        <v>1921611</v>
      </c>
      <c r="X12">
        <v>187342</v>
      </c>
      <c r="Y12">
        <v>2145817</v>
      </c>
      <c r="Z12">
        <v>2200</v>
      </c>
      <c r="AB12">
        <v>251167.75</v>
      </c>
      <c r="AC12">
        <v>152220.32</v>
      </c>
      <c r="AG12">
        <v>3540</v>
      </c>
    </row>
    <row r="13" spans="1:34" x14ac:dyDescent="0.25">
      <c r="A13" t="s">
        <v>2813</v>
      </c>
      <c r="B13">
        <v>1079732.6000000001</v>
      </c>
      <c r="C13">
        <v>101984.25</v>
      </c>
      <c r="D13">
        <v>42920.59</v>
      </c>
      <c r="F13">
        <v>1010640.98</v>
      </c>
      <c r="G13">
        <v>136369.25</v>
      </c>
      <c r="M13">
        <v>1</v>
      </c>
      <c r="O13">
        <v>50161.5</v>
      </c>
      <c r="Q13">
        <v>973202.74</v>
      </c>
      <c r="R13">
        <v>1442563.02</v>
      </c>
      <c r="S13">
        <v>752346.84</v>
      </c>
      <c r="T13">
        <v>12050</v>
      </c>
      <c r="U13">
        <v>1197.77</v>
      </c>
      <c r="W13">
        <v>1130936</v>
      </c>
      <c r="X13">
        <v>305075</v>
      </c>
      <c r="Y13">
        <v>1276041</v>
      </c>
      <c r="Z13">
        <v>1296</v>
      </c>
      <c r="AA13">
        <v>4040</v>
      </c>
      <c r="AB13">
        <v>492452.29</v>
      </c>
      <c r="AC13">
        <v>148977.91</v>
      </c>
      <c r="AG13">
        <v>500</v>
      </c>
    </row>
    <row r="14" spans="1:34" x14ac:dyDescent="0.25">
      <c r="A14" t="s">
        <v>2814</v>
      </c>
      <c r="B14">
        <v>119797.69</v>
      </c>
      <c r="C14">
        <v>2116</v>
      </c>
      <c r="D14">
        <v>103356.93</v>
      </c>
      <c r="F14">
        <v>834033.2</v>
      </c>
      <c r="G14">
        <v>188423.64</v>
      </c>
      <c r="J14">
        <v>0</v>
      </c>
      <c r="M14">
        <v>1348.79</v>
      </c>
      <c r="O14">
        <v>159340</v>
      </c>
      <c r="Q14">
        <v>678117.37</v>
      </c>
      <c r="R14">
        <v>484200</v>
      </c>
      <c r="S14">
        <v>737541.42</v>
      </c>
      <c r="T14">
        <v>10200</v>
      </c>
      <c r="U14">
        <v>319.95</v>
      </c>
      <c r="V14">
        <v>30</v>
      </c>
      <c r="W14">
        <v>1495641</v>
      </c>
      <c r="X14">
        <v>152450</v>
      </c>
      <c r="Y14">
        <v>1572891</v>
      </c>
      <c r="AB14">
        <v>452323.61</v>
      </c>
      <c r="AC14">
        <v>94946.46</v>
      </c>
      <c r="AG14">
        <v>500</v>
      </c>
    </row>
    <row r="15" spans="1:34" x14ac:dyDescent="0.25">
      <c r="A15" t="s">
        <v>2815</v>
      </c>
      <c r="B15">
        <v>1472266.9</v>
      </c>
      <c r="C15">
        <v>13630</v>
      </c>
      <c r="D15">
        <v>86840.88</v>
      </c>
      <c r="F15">
        <v>477431.64</v>
      </c>
      <c r="G15">
        <v>130285.31</v>
      </c>
      <c r="J15">
        <v>0</v>
      </c>
      <c r="L15">
        <v>90000</v>
      </c>
      <c r="M15">
        <v>298.87</v>
      </c>
      <c r="O15">
        <v>164195</v>
      </c>
      <c r="Q15">
        <v>21804.18</v>
      </c>
      <c r="R15">
        <v>1884119.29</v>
      </c>
      <c r="S15">
        <v>971898.34</v>
      </c>
      <c r="T15">
        <v>133335</v>
      </c>
      <c r="U15">
        <v>1482.19</v>
      </c>
      <c r="V15">
        <v>235</v>
      </c>
      <c r="W15">
        <v>1491292.5</v>
      </c>
      <c r="X15">
        <v>428900</v>
      </c>
      <c r="Y15">
        <v>1819718.5</v>
      </c>
      <c r="Z15">
        <v>23136</v>
      </c>
      <c r="AA15">
        <v>20400</v>
      </c>
      <c r="AB15">
        <v>642966.32999999996</v>
      </c>
      <c r="AC15">
        <v>106694.84</v>
      </c>
      <c r="AG15">
        <v>500</v>
      </c>
    </row>
    <row r="16" spans="1:34" x14ac:dyDescent="0.25">
      <c r="A16" t="s">
        <v>2816</v>
      </c>
      <c r="B16">
        <v>526943.84</v>
      </c>
      <c r="C16">
        <v>43040</v>
      </c>
      <c r="D16">
        <v>160237.82</v>
      </c>
      <c r="F16">
        <v>539578.65</v>
      </c>
      <c r="G16">
        <v>204877.08</v>
      </c>
      <c r="J16">
        <v>0</v>
      </c>
      <c r="M16">
        <v>554.38</v>
      </c>
      <c r="O16">
        <v>193707</v>
      </c>
      <c r="Q16">
        <v>-1191644.3899999999</v>
      </c>
      <c r="R16">
        <v>2403607</v>
      </c>
      <c r="S16">
        <v>784560.35</v>
      </c>
      <c r="U16">
        <v>508.89</v>
      </c>
      <c r="W16">
        <v>1878790.8</v>
      </c>
      <c r="X16">
        <v>162000</v>
      </c>
      <c r="Y16">
        <v>1968690.8</v>
      </c>
      <c r="AB16">
        <v>454594.79</v>
      </c>
      <c r="AC16">
        <v>128821.05</v>
      </c>
    </row>
    <row r="17" spans="1:33" x14ac:dyDescent="0.25">
      <c r="A17" t="s">
        <v>2817</v>
      </c>
      <c r="B17">
        <v>933081.19</v>
      </c>
      <c r="C17">
        <v>6360</v>
      </c>
      <c r="D17">
        <v>270714.88</v>
      </c>
      <c r="F17">
        <v>291313.8</v>
      </c>
      <c r="G17">
        <v>421022.23</v>
      </c>
      <c r="J17">
        <v>23910</v>
      </c>
      <c r="M17">
        <v>1386.17</v>
      </c>
      <c r="O17">
        <v>161385</v>
      </c>
      <c r="Q17">
        <v>-772542.72</v>
      </c>
      <c r="R17">
        <v>2696435.34</v>
      </c>
      <c r="S17">
        <v>908761.59</v>
      </c>
      <c r="U17">
        <v>1127.72</v>
      </c>
      <c r="W17">
        <v>2278701</v>
      </c>
      <c r="X17">
        <v>188000</v>
      </c>
      <c r="Y17">
        <v>2496265</v>
      </c>
      <c r="AB17">
        <v>612193.71</v>
      </c>
      <c r="AC17">
        <v>119555.29</v>
      </c>
      <c r="AF17">
        <v>3300</v>
      </c>
      <c r="AG17">
        <v>55358</v>
      </c>
    </row>
    <row r="18" spans="1:33" x14ac:dyDescent="0.25">
      <c r="A18" t="s">
        <v>2818</v>
      </c>
      <c r="B18">
        <v>864548.02</v>
      </c>
      <c r="C18">
        <v>5130</v>
      </c>
      <c r="D18">
        <v>115024.01</v>
      </c>
      <c r="F18">
        <v>701060.62</v>
      </c>
      <c r="G18">
        <v>261632.47</v>
      </c>
      <c r="J18">
        <v>8200</v>
      </c>
      <c r="M18">
        <v>1729.5</v>
      </c>
      <c r="O18">
        <v>176585</v>
      </c>
      <c r="Q18">
        <v>-397892.26</v>
      </c>
      <c r="R18">
        <v>2510757.66</v>
      </c>
      <c r="S18">
        <v>912014.89</v>
      </c>
      <c r="U18">
        <v>986.97</v>
      </c>
      <c r="W18">
        <v>2485593.48</v>
      </c>
      <c r="X18">
        <v>471455</v>
      </c>
      <c r="Y18">
        <v>2799692.48</v>
      </c>
      <c r="AB18">
        <v>612233.82999999996</v>
      </c>
      <c r="AC18">
        <v>219269.81</v>
      </c>
      <c r="AG18">
        <v>500</v>
      </c>
    </row>
    <row r="19" spans="1:33" x14ac:dyDescent="0.25">
      <c r="A19" t="s">
        <v>2819</v>
      </c>
      <c r="B19">
        <v>452233.1</v>
      </c>
      <c r="C19">
        <v>0</v>
      </c>
      <c r="D19">
        <v>64264.95</v>
      </c>
      <c r="F19">
        <v>3210557.96</v>
      </c>
      <c r="G19">
        <v>708149.88</v>
      </c>
      <c r="J19">
        <v>0</v>
      </c>
      <c r="L19">
        <v>53875</v>
      </c>
      <c r="M19">
        <v>3082.8</v>
      </c>
      <c r="O19">
        <v>80000</v>
      </c>
      <c r="Q19">
        <v>4057071.45</v>
      </c>
      <c r="R19">
        <v>684118.79</v>
      </c>
      <c r="S19">
        <v>747801.93</v>
      </c>
      <c r="U19">
        <v>638.62</v>
      </c>
      <c r="W19">
        <v>1158765.5</v>
      </c>
      <c r="X19">
        <v>122800</v>
      </c>
      <c r="Y19">
        <v>1418174.5</v>
      </c>
      <c r="AB19">
        <v>424805.47</v>
      </c>
      <c r="AC19">
        <v>387278.23</v>
      </c>
    </row>
    <row r="20" spans="1:33" x14ac:dyDescent="0.25">
      <c r="A20" t="s">
        <v>2820</v>
      </c>
      <c r="B20">
        <v>441639.94</v>
      </c>
      <c r="C20">
        <v>31140</v>
      </c>
      <c r="D20">
        <v>81043.64</v>
      </c>
      <c r="F20">
        <v>1380118.9</v>
      </c>
      <c r="G20">
        <v>245116.95</v>
      </c>
      <c r="M20">
        <v>794.39</v>
      </c>
      <c r="O20">
        <v>221500</v>
      </c>
      <c r="Q20">
        <v>1366151.42</v>
      </c>
      <c r="R20">
        <v>865361.67</v>
      </c>
      <c r="S20">
        <v>533107.21</v>
      </c>
      <c r="T20">
        <v>3000</v>
      </c>
      <c r="U20">
        <v>427.84</v>
      </c>
      <c r="W20">
        <v>1368150</v>
      </c>
      <c r="X20">
        <v>123940</v>
      </c>
      <c r="Y20">
        <v>1538328</v>
      </c>
      <c r="AB20">
        <v>484199.49</v>
      </c>
      <c r="AC20">
        <v>155046.06</v>
      </c>
    </row>
    <row r="21" spans="1:33" x14ac:dyDescent="0.25">
      <c r="A21" t="s">
        <v>2821</v>
      </c>
      <c r="B21">
        <v>418927.8</v>
      </c>
      <c r="C21">
        <v>15189.75</v>
      </c>
      <c r="D21">
        <v>80647.98</v>
      </c>
      <c r="F21">
        <v>359322.81</v>
      </c>
      <c r="G21">
        <v>210901.59</v>
      </c>
      <c r="J21">
        <v>0</v>
      </c>
      <c r="L21">
        <v>6400</v>
      </c>
      <c r="M21">
        <v>649.75</v>
      </c>
      <c r="P21">
        <v>310</v>
      </c>
      <c r="Q21">
        <v>-563361.84</v>
      </c>
      <c r="R21">
        <v>1709584.67</v>
      </c>
      <c r="S21">
        <v>460723.8</v>
      </c>
      <c r="U21">
        <v>627.99</v>
      </c>
      <c r="W21">
        <v>706509</v>
      </c>
      <c r="X21">
        <v>149100</v>
      </c>
      <c r="Y21">
        <v>830822</v>
      </c>
      <c r="AB21">
        <v>232462.96</v>
      </c>
      <c r="AC21">
        <v>145808.48000000001</v>
      </c>
    </row>
    <row r="22" spans="1:33" x14ac:dyDescent="0.25">
      <c r="A22" t="s">
        <v>2925</v>
      </c>
      <c r="B22">
        <v>449032.82</v>
      </c>
      <c r="C22">
        <v>36620</v>
      </c>
      <c r="D22">
        <v>158692.37</v>
      </c>
      <c r="F22">
        <v>451903.78</v>
      </c>
      <c r="G22">
        <v>216253.92</v>
      </c>
      <c r="M22">
        <v>3</v>
      </c>
      <c r="Q22">
        <v>-942155.47</v>
      </c>
      <c r="R22">
        <v>2287426.9300000002</v>
      </c>
      <c r="S22">
        <v>582949.11</v>
      </c>
      <c r="U22">
        <v>535.4</v>
      </c>
      <c r="W22">
        <v>1255898.8</v>
      </c>
      <c r="X22">
        <v>111050</v>
      </c>
      <c r="Y22">
        <v>1372775.28</v>
      </c>
      <c r="AB22">
        <v>193776.91</v>
      </c>
      <c r="AC22">
        <v>168772.69</v>
      </c>
      <c r="AG22">
        <v>3900</v>
      </c>
    </row>
    <row r="23" spans="1:33" x14ac:dyDescent="0.25">
      <c r="A23" t="s">
        <v>2822</v>
      </c>
      <c r="B23">
        <v>696054.09</v>
      </c>
      <c r="C23">
        <v>6600</v>
      </c>
      <c r="D23">
        <v>70594.600000000006</v>
      </c>
      <c r="F23">
        <v>538195.30000000005</v>
      </c>
      <c r="G23">
        <v>157089.43</v>
      </c>
      <c r="J23">
        <v>0</v>
      </c>
      <c r="M23">
        <v>97</v>
      </c>
      <c r="Q23">
        <v>-776738.44</v>
      </c>
      <c r="R23">
        <v>2091979.99</v>
      </c>
      <c r="S23">
        <v>774900.97</v>
      </c>
      <c r="U23">
        <v>808.77</v>
      </c>
      <c r="W23">
        <v>734548.3</v>
      </c>
      <c r="X23">
        <v>113500</v>
      </c>
      <c r="Y23">
        <v>837468.3</v>
      </c>
      <c r="AB23">
        <v>230155.77</v>
      </c>
      <c r="AC23">
        <v>172322.2</v>
      </c>
      <c r="AG23">
        <v>21176.9</v>
      </c>
    </row>
    <row r="24" spans="1:33" x14ac:dyDescent="0.25">
      <c r="A24" t="s">
        <v>2823</v>
      </c>
      <c r="B24">
        <v>832605.43</v>
      </c>
      <c r="C24">
        <v>4400</v>
      </c>
      <c r="D24">
        <v>24049.26</v>
      </c>
      <c r="F24">
        <v>479647.58</v>
      </c>
      <c r="G24">
        <v>144665.48000000001</v>
      </c>
      <c r="J24">
        <v>0</v>
      </c>
      <c r="M24">
        <v>214.18</v>
      </c>
      <c r="Q24">
        <v>1879630.68</v>
      </c>
      <c r="S24">
        <v>1072543.05</v>
      </c>
      <c r="U24">
        <v>1261.8399999999999</v>
      </c>
      <c r="W24">
        <v>1426887.5</v>
      </c>
      <c r="Y24">
        <v>1545640.9</v>
      </c>
      <c r="AB24">
        <v>803177.01</v>
      </c>
      <c r="AC24">
        <v>141694.59</v>
      </c>
      <c r="AD24">
        <v>80000</v>
      </c>
      <c r="AG24">
        <v>2507</v>
      </c>
    </row>
    <row r="25" spans="1:33" x14ac:dyDescent="0.25">
      <c r="A25" t="s">
        <v>2824</v>
      </c>
      <c r="B25">
        <v>383702.27</v>
      </c>
      <c r="C25">
        <v>0</v>
      </c>
      <c r="D25">
        <v>22118.63</v>
      </c>
      <c r="F25">
        <v>804864.1</v>
      </c>
      <c r="G25">
        <v>130758.75</v>
      </c>
      <c r="J25">
        <v>0</v>
      </c>
      <c r="M25">
        <v>571.96</v>
      </c>
      <c r="Q25">
        <v>-577049.86</v>
      </c>
      <c r="R25">
        <v>1967042.37</v>
      </c>
      <c r="S25">
        <v>737426.97</v>
      </c>
      <c r="U25">
        <v>345.62</v>
      </c>
      <c r="W25">
        <v>1092514.5</v>
      </c>
      <c r="X25">
        <v>135340</v>
      </c>
      <c r="Y25">
        <v>1429700.5</v>
      </c>
      <c r="Z25">
        <v>12756</v>
      </c>
      <c r="AB25">
        <v>215964.92</v>
      </c>
      <c r="AC25">
        <v>151876.39000000001</v>
      </c>
    </row>
    <row r="26" spans="1:33" x14ac:dyDescent="0.25">
      <c r="A26" t="s">
        <v>2825</v>
      </c>
      <c r="B26">
        <v>487670.15</v>
      </c>
      <c r="C26">
        <v>6600</v>
      </c>
      <c r="D26">
        <v>8916.61</v>
      </c>
      <c r="F26">
        <v>373060.78</v>
      </c>
      <c r="G26">
        <v>149502.35999999999</v>
      </c>
      <c r="M26">
        <v>13</v>
      </c>
      <c r="Q26">
        <v>-413343.31</v>
      </c>
      <c r="R26">
        <v>1301651.56</v>
      </c>
      <c r="S26">
        <v>416808.96000000002</v>
      </c>
      <c r="U26">
        <v>341.78</v>
      </c>
      <c r="W26">
        <v>392823.2</v>
      </c>
      <c r="X26">
        <v>517330</v>
      </c>
      <c r="Y26">
        <v>494454.2</v>
      </c>
      <c r="AB26">
        <v>246660.1</v>
      </c>
      <c r="AC26">
        <v>156239.99</v>
      </c>
      <c r="AG26">
        <v>9196</v>
      </c>
    </row>
    <row r="27" spans="1:33" x14ac:dyDescent="0.25">
      <c r="A27" t="s">
        <v>2826</v>
      </c>
      <c r="B27">
        <v>924839.65</v>
      </c>
      <c r="C27">
        <v>0</v>
      </c>
      <c r="D27">
        <v>34145.75</v>
      </c>
      <c r="F27">
        <v>1374830.62</v>
      </c>
      <c r="G27">
        <v>134895.42000000001</v>
      </c>
      <c r="J27">
        <v>0</v>
      </c>
      <c r="M27">
        <v>106.26</v>
      </c>
      <c r="O27">
        <v>51580</v>
      </c>
      <c r="Q27">
        <v>475482.2</v>
      </c>
      <c r="R27">
        <v>1776680.82</v>
      </c>
      <c r="S27">
        <v>677575.07</v>
      </c>
      <c r="U27">
        <v>728.03</v>
      </c>
      <c r="W27">
        <v>1431656</v>
      </c>
      <c r="X27">
        <v>313500</v>
      </c>
      <c r="Y27">
        <v>1445388</v>
      </c>
      <c r="AB27">
        <v>215903.82</v>
      </c>
      <c r="AC27">
        <v>304468.12</v>
      </c>
      <c r="AG27">
        <v>787</v>
      </c>
    </row>
    <row r="28" spans="1:33" x14ac:dyDescent="0.25">
      <c r="A28" t="s">
        <v>2827</v>
      </c>
      <c r="B28">
        <v>1489482.24</v>
      </c>
      <c r="C28">
        <v>38194</v>
      </c>
      <c r="D28">
        <v>68281.13</v>
      </c>
      <c r="F28">
        <v>950920.32</v>
      </c>
      <c r="G28">
        <v>604227.47</v>
      </c>
      <c r="J28">
        <v>1500</v>
      </c>
      <c r="L28">
        <v>111808</v>
      </c>
      <c r="M28">
        <v>48.21</v>
      </c>
      <c r="O28">
        <v>328742.82</v>
      </c>
      <c r="Q28">
        <v>85469.17</v>
      </c>
      <c r="R28">
        <v>2074982.75</v>
      </c>
      <c r="S28">
        <v>1726284.87</v>
      </c>
      <c r="U28">
        <v>1283.96</v>
      </c>
      <c r="W28">
        <v>2377508.31</v>
      </c>
      <c r="X28">
        <v>160145</v>
      </c>
      <c r="Y28">
        <v>2619439.31</v>
      </c>
      <c r="Z28">
        <v>8930</v>
      </c>
      <c r="AA28">
        <v>1880</v>
      </c>
      <c r="AB28">
        <v>501321.57</v>
      </c>
      <c r="AC28">
        <v>236787.05</v>
      </c>
    </row>
    <row r="29" spans="1:33" x14ac:dyDescent="0.25">
      <c r="A29" t="s">
        <v>2828</v>
      </c>
      <c r="B29">
        <v>721884.33</v>
      </c>
      <c r="C29">
        <v>7864</v>
      </c>
      <c r="D29">
        <v>98134.85</v>
      </c>
      <c r="F29">
        <v>472556.7</v>
      </c>
      <c r="G29">
        <v>288527.40999999997</v>
      </c>
      <c r="J29">
        <v>0</v>
      </c>
      <c r="L29">
        <v>200300.16</v>
      </c>
      <c r="M29">
        <v>119.4</v>
      </c>
      <c r="Q29">
        <v>-559664.48</v>
      </c>
      <c r="R29">
        <v>1942599.48</v>
      </c>
      <c r="S29">
        <v>635803.46</v>
      </c>
      <c r="U29">
        <v>628.70000000000005</v>
      </c>
      <c r="W29">
        <v>688984.5</v>
      </c>
      <c r="X29">
        <v>62644</v>
      </c>
      <c r="Y29">
        <v>791184.5</v>
      </c>
      <c r="AA29">
        <v>11220</v>
      </c>
      <c r="AB29">
        <v>307841.58</v>
      </c>
      <c r="AC29">
        <v>154679.35999999999</v>
      </c>
    </row>
    <row r="30" spans="1:33" x14ac:dyDescent="0.25">
      <c r="A30" t="s">
        <v>2829</v>
      </c>
      <c r="B30">
        <v>1159251.76</v>
      </c>
      <c r="C30">
        <v>16567</v>
      </c>
      <c r="D30">
        <v>94479.65</v>
      </c>
      <c r="F30">
        <v>695939.99</v>
      </c>
      <c r="G30">
        <v>454946.2</v>
      </c>
      <c r="J30">
        <v>0</v>
      </c>
      <c r="M30">
        <v>215.6</v>
      </c>
      <c r="O30">
        <v>134963.82</v>
      </c>
      <c r="Q30">
        <v>653626.42000000004</v>
      </c>
      <c r="R30">
        <v>1357301.45</v>
      </c>
      <c r="S30">
        <v>985111.67</v>
      </c>
      <c r="U30">
        <v>1197.9000000000001</v>
      </c>
      <c r="W30">
        <v>1518532.5</v>
      </c>
      <c r="X30">
        <v>20500</v>
      </c>
      <c r="Y30">
        <v>1599592.5</v>
      </c>
      <c r="Z30">
        <v>8180</v>
      </c>
      <c r="AA30">
        <v>1210</v>
      </c>
      <c r="AB30">
        <v>310835.15000000002</v>
      </c>
      <c r="AC30">
        <v>146190.53</v>
      </c>
    </row>
    <row r="31" spans="1:33" x14ac:dyDescent="0.25">
      <c r="A31" t="s">
        <v>2830</v>
      </c>
      <c r="B31">
        <v>763160.28</v>
      </c>
      <c r="C31">
        <v>0.5</v>
      </c>
      <c r="D31">
        <v>77844.039999999994</v>
      </c>
      <c r="F31">
        <v>378742.43</v>
      </c>
      <c r="G31">
        <v>481696.46</v>
      </c>
      <c r="J31">
        <v>1500</v>
      </c>
      <c r="L31">
        <v>0.19</v>
      </c>
      <c r="M31">
        <v>276.98</v>
      </c>
      <c r="O31">
        <v>9040.66</v>
      </c>
      <c r="Q31">
        <v>148794.04</v>
      </c>
      <c r="R31">
        <v>1339755.76</v>
      </c>
      <c r="S31">
        <v>871778.18</v>
      </c>
      <c r="T31">
        <v>14890</v>
      </c>
      <c r="U31">
        <v>852.47</v>
      </c>
      <c r="W31">
        <v>2670328.5</v>
      </c>
      <c r="X31">
        <v>154714</v>
      </c>
      <c r="Y31">
        <v>2753468.5</v>
      </c>
      <c r="AB31">
        <v>390039.36</v>
      </c>
      <c r="AC31">
        <v>110777.51</v>
      </c>
    </row>
    <row r="32" spans="1:33" x14ac:dyDescent="0.25">
      <c r="A32" t="s">
        <v>2831</v>
      </c>
      <c r="B32">
        <v>571803.16</v>
      </c>
      <c r="C32">
        <v>17880</v>
      </c>
      <c r="D32">
        <v>61941.55</v>
      </c>
      <c r="F32">
        <v>708924.7</v>
      </c>
      <c r="G32">
        <v>666795.64</v>
      </c>
      <c r="J32">
        <v>1500</v>
      </c>
      <c r="M32">
        <v>70.14</v>
      </c>
      <c r="O32">
        <v>59900</v>
      </c>
      <c r="Q32">
        <v>-291221.26</v>
      </c>
      <c r="R32">
        <v>2103448.6</v>
      </c>
      <c r="S32">
        <v>858067.07</v>
      </c>
      <c r="T32">
        <v>74730</v>
      </c>
      <c r="U32">
        <v>476.2</v>
      </c>
      <c r="W32">
        <v>1219739</v>
      </c>
      <c r="X32">
        <v>113857</v>
      </c>
      <c r="Y32">
        <v>1478096</v>
      </c>
      <c r="AB32">
        <v>287414.46000000002</v>
      </c>
      <c r="AC32">
        <v>198859.12</v>
      </c>
    </row>
    <row r="33" spans="1:34" x14ac:dyDescent="0.25">
      <c r="A33" t="s">
        <v>2832</v>
      </c>
      <c r="B33">
        <v>633940.68000000005</v>
      </c>
      <c r="C33">
        <v>28240</v>
      </c>
      <c r="D33">
        <v>110317.95</v>
      </c>
      <c r="F33">
        <v>203930.84</v>
      </c>
      <c r="G33">
        <v>90663.37</v>
      </c>
      <c r="O33">
        <v>160809.81</v>
      </c>
      <c r="Q33">
        <v>-877002.78</v>
      </c>
      <c r="R33">
        <v>1634028.2</v>
      </c>
      <c r="S33">
        <v>642807.02</v>
      </c>
      <c r="U33">
        <v>624.12</v>
      </c>
      <c r="W33">
        <v>891909</v>
      </c>
      <c r="X33">
        <v>84794</v>
      </c>
      <c r="Y33">
        <v>963249</v>
      </c>
      <c r="AB33">
        <v>213506.43</v>
      </c>
      <c r="AC33">
        <v>133520.17000000001</v>
      </c>
      <c r="AF33">
        <v>2</v>
      </c>
    </row>
    <row r="34" spans="1:34" x14ac:dyDescent="0.25">
      <c r="A34" t="s">
        <v>2833</v>
      </c>
      <c r="B34">
        <v>436097.15</v>
      </c>
      <c r="C34">
        <v>10005</v>
      </c>
      <c r="D34">
        <v>13841.05</v>
      </c>
      <c r="F34">
        <v>465619.75</v>
      </c>
      <c r="G34">
        <v>378495.16</v>
      </c>
      <c r="J34">
        <v>0</v>
      </c>
      <c r="M34">
        <v>160.68</v>
      </c>
      <c r="Q34">
        <v>816478.99</v>
      </c>
      <c r="R34">
        <v>391756.52</v>
      </c>
      <c r="S34">
        <v>713824.19</v>
      </c>
      <c r="U34">
        <v>431.79</v>
      </c>
      <c r="W34">
        <v>2133208.5099999998</v>
      </c>
      <c r="X34">
        <v>43100</v>
      </c>
      <c r="Y34">
        <v>2237428.5099999998</v>
      </c>
      <c r="Z34">
        <v>11050</v>
      </c>
      <c r="AB34">
        <v>214080.55</v>
      </c>
      <c r="AC34">
        <v>112523.76</v>
      </c>
      <c r="AG34">
        <v>139</v>
      </c>
      <c r="AH34">
        <v>500</v>
      </c>
    </row>
    <row r="35" spans="1:34" x14ac:dyDescent="0.25">
      <c r="A35" t="s">
        <v>2834</v>
      </c>
      <c r="B35">
        <v>577545.24</v>
      </c>
      <c r="C35">
        <v>614</v>
      </c>
      <c r="D35">
        <v>44077.9</v>
      </c>
      <c r="F35">
        <v>366669.81</v>
      </c>
      <c r="G35">
        <v>552852.98</v>
      </c>
      <c r="J35">
        <v>13500</v>
      </c>
      <c r="M35">
        <v>1315.42</v>
      </c>
      <c r="O35">
        <v>126024.88</v>
      </c>
      <c r="Q35">
        <v>628203.06999999995</v>
      </c>
      <c r="R35">
        <v>459399.49</v>
      </c>
      <c r="S35">
        <v>598753.91</v>
      </c>
      <c r="U35">
        <v>1531.38</v>
      </c>
      <c r="W35">
        <v>607215</v>
      </c>
      <c r="X35">
        <v>267684</v>
      </c>
      <c r="Y35">
        <v>668715</v>
      </c>
      <c r="AB35">
        <v>274954.62</v>
      </c>
      <c r="AC35">
        <v>64183.08</v>
      </c>
    </row>
    <row r="36" spans="1:34" x14ac:dyDescent="0.25">
      <c r="A36" t="s">
        <v>2835</v>
      </c>
      <c r="B36">
        <v>652970.84</v>
      </c>
      <c r="C36">
        <v>10480.129999999999</v>
      </c>
      <c r="D36">
        <v>50388.22</v>
      </c>
      <c r="F36">
        <v>620915.68000000005</v>
      </c>
      <c r="G36">
        <v>65097.42</v>
      </c>
      <c r="J36">
        <v>0</v>
      </c>
      <c r="M36">
        <v>860.01</v>
      </c>
      <c r="O36">
        <v>170501.1</v>
      </c>
      <c r="Q36">
        <v>1141323.6200000001</v>
      </c>
      <c r="R36">
        <v>556569.79</v>
      </c>
      <c r="S36">
        <v>797975.08</v>
      </c>
      <c r="U36">
        <v>567.74</v>
      </c>
      <c r="W36">
        <v>834135</v>
      </c>
      <c r="X36">
        <v>55294</v>
      </c>
      <c r="Y36">
        <v>1012967</v>
      </c>
      <c r="AA36">
        <v>2076</v>
      </c>
      <c r="AB36">
        <v>313847.21999999997</v>
      </c>
      <c r="AC36">
        <v>690286.83</v>
      </c>
      <c r="AF36">
        <v>2</v>
      </c>
    </row>
    <row r="37" spans="1:34" x14ac:dyDescent="0.25">
      <c r="A37" t="s">
        <v>2836</v>
      </c>
      <c r="B37">
        <v>675566.09</v>
      </c>
      <c r="C37">
        <v>0</v>
      </c>
      <c r="D37">
        <v>159581.12</v>
      </c>
      <c r="F37">
        <v>331793.02</v>
      </c>
      <c r="G37">
        <v>224968.73</v>
      </c>
      <c r="J37">
        <v>0</v>
      </c>
      <c r="M37">
        <v>71.83</v>
      </c>
      <c r="O37">
        <v>131471.98000000001</v>
      </c>
      <c r="Q37">
        <v>-584756.04</v>
      </c>
      <c r="R37">
        <v>1714982.69</v>
      </c>
      <c r="S37">
        <v>679929.33</v>
      </c>
      <c r="U37">
        <v>632.52</v>
      </c>
      <c r="W37">
        <v>1356981.5</v>
      </c>
      <c r="X37">
        <v>80394</v>
      </c>
      <c r="Y37">
        <v>1434541.5</v>
      </c>
      <c r="Z37">
        <v>8340</v>
      </c>
      <c r="AA37">
        <v>3186</v>
      </c>
      <c r="AB37">
        <v>245303.84</v>
      </c>
      <c r="AC37">
        <v>137858.63</v>
      </c>
    </row>
    <row r="38" spans="1:34" x14ac:dyDescent="0.25">
      <c r="A38" t="s">
        <v>2837</v>
      </c>
      <c r="B38">
        <v>435757.87</v>
      </c>
      <c r="C38">
        <v>0</v>
      </c>
      <c r="D38">
        <v>69421.63</v>
      </c>
      <c r="F38">
        <v>615144.4</v>
      </c>
      <c r="G38">
        <v>330398.78999999998</v>
      </c>
      <c r="M38">
        <v>0</v>
      </c>
      <c r="O38">
        <v>197080</v>
      </c>
      <c r="Q38">
        <v>-979977.08</v>
      </c>
      <c r="R38">
        <v>2179663.7000000002</v>
      </c>
      <c r="S38">
        <v>788761.79</v>
      </c>
      <c r="U38">
        <v>256.58</v>
      </c>
      <c r="W38">
        <v>662789</v>
      </c>
      <c r="X38">
        <v>126194</v>
      </c>
      <c r="Y38">
        <v>882779</v>
      </c>
      <c r="Z38">
        <v>2076</v>
      </c>
      <c r="AA38">
        <v>6696.8</v>
      </c>
      <c r="AB38">
        <v>275500.53999999998</v>
      </c>
      <c r="AC38">
        <v>159522.96</v>
      </c>
    </row>
    <row r="39" spans="1:34" x14ac:dyDescent="0.25">
      <c r="A39" t="s">
        <v>2838</v>
      </c>
      <c r="B39">
        <v>1070555.8899999999</v>
      </c>
      <c r="C39">
        <v>466</v>
      </c>
      <c r="D39">
        <v>42652.82</v>
      </c>
      <c r="F39">
        <v>223804.9</v>
      </c>
      <c r="G39">
        <v>558275.83999999997</v>
      </c>
      <c r="J39">
        <v>0</v>
      </c>
      <c r="M39">
        <v>48.8</v>
      </c>
      <c r="O39">
        <v>13160</v>
      </c>
      <c r="Q39">
        <v>-173936.87</v>
      </c>
      <c r="R39">
        <v>1994257.35</v>
      </c>
      <c r="S39">
        <v>779520.67</v>
      </c>
      <c r="U39">
        <v>1123.4000000000001</v>
      </c>
      <c r="W39">
        <v>773746.5</v>
      </c>
      <c r="X39">
        <v>51994</v>
      </c>
      <c r="Y39">
        <v>845486.5</v>
      </c>
      <c r="AB39">
        <v>284609.25</v>
      </c>
      <c r="AC39">
        <v>205592.65</v>
      </c>
    </row>
    <row r="40" spans="1:34" x14ac:dyDescent="0.25">
      <c r="A40" t="s">
        <v>2839</v>
      </c>
      <c r="B40">
        <v>631077.93999999994</v>
      </c>
      <c r="C40">
        <v>57377.08</v>
      </c>
      <c r="D40">
        <v>73504.53</v>
      </c>
      <c r="F40">
        <v>460736.78</v>
      </c>
      <c r="G40">
        <v>467950.63</v>
      </c>
      <c r="L40">
        <v>310540</v>
      </c>
      <c r="M40">
        <v>6.9</v>
      </c>
      <c r="O40">
        <v>323690</v>
      </c>
      <c r="Q40">
        <v>-520471.8</v>
      </c>
      <c r="R40">
        <v>1560653.49</v>
      </c>
      <c r="S40">
        <v>760893.72</v>
      </c>
      <c r="U40">
        <v>680.49</v>
      </c>
      <c r="W40">
        <v>1798419.5</v>
      </c>
      <c r="X40">
        <v>140044</v>
      </c>
      <c r="Y40">
        <v>1905869.5</v>
      </c>
      <c r="Z40">
        <v>9450</v>
      </c>
      <c r="AB40">
        <v>367187.51</v>
      </c>
      <c r="AC40">
        <v>211552.33</v>
      </c>
    </row>
    <row r="41" spans="1:34" x14ac:dyDescent="0.25">
      <c r="A41" t="s">
        <v>2918</v>
      </c>
      <c r="B41">
        <v>763786.65</v>
      </c>
      <c r="C41">
        <v>25222</v>
      </c>
      <c r="D41">
        <v>7924.26</v>
      </c>
      <c r="F41">
        <v>367267.17</v>
      </c>
      <c r="G41">
        <v>407132.74</v>
      </c>
      <c r="L41">
        <v>35000</v>
      </c>
      <c r="M41">
        <v>2839.76</v>
      </c>
      <c r="O41">
        <v>145600</v>
      </c>
      <c r="Q41">
        <v>-79435.34</v>
      </c>
      <c r="R41">
        <v>1367149.29</v>
      </c>
      <c r="S41">
        <v>769913.12</v>
      </c>
      <c r="U41">
        <v>529.36</v>
      </c>
      <c r="W41">
        <v>1813945.5</v>
      </c>
      <c r="X41">
        <v>60994</v>
      </c>
      <c r="Y41">
        <v>1898845.5</v>
      </c>
      <c r="AB41">
        <v>388297.21</v>
      </c>
      <c r="AC41">
        <v>132379.04</v>
      </c>
    </row>
    <row r="42" spans="1:34" x14ac:dyDescent="0.25">
      <c r="A42" t="s">
        <v>2840</v>
      </c>
      <c r="B42">
        <v>357275.12</v>
      </c>
      <c r="C42">
        <v>0</v>
      </c>
      <c r="D42">
        <v>82431.740000000005</v>
      </c>
      <c r="F42">
        <v>819990.78</v>
      </c>
      <c r="G42">
        <v>402676.6</v>
      </c>
      <c r="J42">
        <v>0</v>
      </c>
      <c r="M42">
        <v>10694.87</v>
      </c>
      <c r="O42">
        <v>168572.68</v>
      </c>
      <c r="Q42">
        <v>-437313.98</v>
      </c>
      <c r="R42">
        <v>1747176.74</v>
      </c>
      <c r="S42">
        <v>1442425.91</v>
      </c>
      <c r="T42">
        <v>25554.77</v>
      </c>
      <c r="U42">
        <v>595.32000000000005</v>
      </c>
      <c r="W42">
        <v>1001665.5</v>
      </c>
      <c r="X42">
        <v>45588.1</v>
      </c>
      <c r="Y42">
        <v>1627589.5</v>
      </c>
      <c r="Z42">
        <v>1040</v>
      </c>
      <c r="AA42">
        <v>1772</v>
      </c>
      <c r="AB42">
        <v>322377.59999999998</v>
      </c>
      <c r="AC42">
        <v>128634.47</v>
      </c>
      <c r="AG42">
        <v>17402.099999999999</v>
      </c>
    </row>
    <row r="43" spans="1:34" x14ac:dyDescent="0.25">
      <c r="A43" t="s">
        <v>2841</v>
      </c>
      <c r="B43">
        <v>727480.31999999995</v>
      </c>
      <c r="C43">
        <v>0</v>
      </c>
      <c r="D43">
        <v>468352.23</v>
      </c>
      <c r="F43">
        <v>290457.53000000003</v>
      </c>
      <c r="G43">
        <v>396051.69</v>
      </c>
      <c r="J43">
        <v>1800</v>
      </c>
      <c r="M43">
        <v>112.15</v>
      </c>
      <c r="O43">
        <v>159400</v>
      </c>
      <c r="Q43">
        <v>-962709.08</v>
      </c>
      <c r="R43">
        <v>2580473.12</v>
      </c>
      <c r="S43">
        <v>2228320.91</v>
      </c>
      <c r="U43">
        <v>937.12</v>
      </c>
      <c r="W43">
        <v>1268808.7</v>
      </c>
      <c r="X43">
        <v>22310</v>
      </c>
      <c r="Y43">
        <v>1599043.7</v>
      </c>
      <c r="Z43">
        <v>1120</v>
      </c>
      <c r="AA43">
        <v>4360</v>
      </c>
      <c r="AB43">
        <v>1041504.39</v>
      </c>
      <c r="AC43">
        <v>128338.79</v>
      </c>
      <c r="AG43">
        <v>198282.46</v>
      </c>
    </row>
    <row r="44" spans="1:34" x14ac:dyDescent="0.25">
      <c r="A44" t="s">
        <v>2842</v>
      </c>
      <c r="B44">
        <v>527352.46</v>
      </c>
      <c r="C44">
        <v>0</v>
      </c>
      <c r="D44">
        <v>88749.34</v>
      </c>
      <c r="F44">
        <v>231260.88</v>
      </c>
      <c r="G44">
        <v>286635.56</v>
      </c>
      <c r="J44">
        <v>0</v>
      </c>
      <c r="M44">
        <v>2169</v>
      </c>
      <c r="Q44">
        <v>-506113.58</v>
      </c>
      <c r="R44">
        <v>1682922.85</v>
      </c>
      <c r="S44">
        <v>1306751.04</v>
      </c>
      <c r="U44">
        <v>937.4</v>
      </c>
      <c r="W44">
        <v>887720.9</v>
      </c>
      <c r="X44">
        <v>13090</v>
      </c>
      <c r="Y44">
        <v>1375951.9</v>
      </c>
      <c r="AA44">
        <v>660</v>
      </c>
      <c r="AB44">
        <v>433271.72</v>
      </c>
      <c r="AC44">
        <v>72867.520000000004</v>
      </c>
      <c r="AG44">
        <v>92669.26</v>
      </c>
    </row>
    <row r="45" spans="1:34" x14ac:dyDescent="0.25">
      <c r="A45" t="s">
        <v>2843</v>
      </c>
      <c r="B45">
        <v>580572.85</v>
      </c>
      <c r="C45">
        <v>39397.08</v>
      </c>
      <c r="D45">
        <v>118789.94</v>
      </c>
      <c r="F45">
        <v>512270.58</v>
      </c>
      <c r="G45">
        <v>294999.39</v>
      </c>
      <c r="J45">
        <v>0</v>
      </c>
      <c r="M45">
        <v>430</v>
      </c>
      <c r="O45">
        <v>264190</v>
      </c>
      <c r="Q45">
        <v>-270241.74</v>
      </c>
      <c r="R45">
        <v>1664645.88</v>
      </c>
      <c r="S45">
        <v>771053.14</v>
      </c>
      <c r="U45">
        <v>556.91999999999996</v>
      </c>
      <c r="W45">
        <v>718244.6</v>
      </c>
      <c r="X45">
        <v>83190</v>
      </c>
      <c r="Y45">
        <v>910906.6</v>
      </c>
      <c r="Z45">
        <v>1210</v>
      </c>
      <c r="AA45">
        <v>2350</v>
      </c>
      <c r="AB45">
        <v>371260.7</v>
      </c>
      <c r="AC45">
        <v>114598.66</v>
      </c>
      <c r="AF45">
        <v>6</v>
      </c>
      <c r="AG45">
        <v>64047</v>
      </c>
    </row>
    <row r="46" spans="1:34" x14ac:dyDescent="0.25">
      <c r="A46" t="s">
        <v>2844</v>
      </c>
      <c r="B46">
        <v>509341.45</v>
      </c>
      <c r="C46">
        <v>0</v>
      </c>
      <c r="D46">
        <v>96678</v>
      </c>
      <c r="F46">
        <v>2605483.85</v>
      </c>
      <c r="G46">
        <v>612526.69999999995</v>
      </c>
      <c r="J46">
        <v>0</v>
      </c>
      <c r="L46">
        <v>258000</v>
      </c>
      <c r="M46">
        <v>0</v>
      </c>
      <c r="O46">
        <v>186000</v>
      </c>
      <c r="Q46">
        <v>3621698.18</v>
      </c>
      <c r="S46">
        <v>1167853.01</v>
      </c>
      <c r="U46">
        <v>504.21</v>
      </c>
      <c r="W46">
        <v>1419520.6</v>
      </c>
      <c r="X46">
        <v>79500</v>
      </c>
      <c r="Y46">
        <v>1766139.6</v>
      </c>
      <c r="Z46">
        <v>720</v>
      </c>
      <c r="AA46">
        <v>400</v>
      </c>
      <c r="AB46">
        <v>538552.15</v>
      </c>
      <c r="AC46">
        <v>286622.09999999998</v>
      </c>
      <c r="AG46">
        <v>20077.900000000001</v>
      </c>
    </row>
    <row r="47" spans="1:34" x14ac:dyDescent="0.25">
      <c r="A47" t="s">
        <v>2845</v>
      </c>
      <c r="B47">
        <v>611677.54</v>
      </c>
      <c r="C47">
        <v>0</v>
      </c>
      <c r="D47">
        <v>78043.649999999994</v>
      </c>
      <c r="F47">
        <v>856165.61</v>
      </c>
      <c r="G47">
        <v>258859.71</v>
      </c>
      <c r="J47">
        <v>0</v>
      </c>
      <c r="M47">
        <v>347</v>
      </c>
      <c r="O47">
        <v>90000</v>
      </c>
      <c r="Q47">
        <v>269022.73</v>
      </c>
      <c r="R47">
        <v>1610762.41</v>
      </c>
      <c r="S47">
        <v>883489.84</v>
      </c>
      <c r="U47">
        <v>775.85</v>
      </c>
      <c r="W47">
        <v>1117128.1000000001</v>
      </c>
      <c r="X47">
        <v>17370</v>
      </c>
      <c r="Y47">
        <v>1289910.1000000001</v>
      </c>
      <c r="Z47">
        <v>33620</v>
      </c>
      <c r="AA47">
        <v>4392</v>
      </c>
      <c r="AB47">
        <v>376387.92</v>
      </c>
      <c r="AC47">
        <v>153590.9</v>
      </c>
      <c r="AG47">
        <v>38128.5</v>
      </c>
    </row>
    <row r="48" spans="1:34" x14ac:dyDescent="0.25">
      <c r="A48" t="s">
        <v>2846</v>
      </c>
      <c r="B48">
        <v>603240.77</v>
      </c>
      <c r="C48">
        <v>0</v>
      </c>
      <c r="D48">
        <v>90103.21</v>
      </c>
      <c r="F48">
        <v>439382.82</v>
      </c>
      <c r="G48">
        <v>341845.21</v>
      </c>
      <c r="J48">
        <v>0</v>
      </c>
      <c r="M48">
        <v>0</v>
      </c>
      <c r="Q48">
        <v>-1235898.1100000001</v>
      </c>
      <c r="R48">
        <v>2707380.46</v>
      </c>
      <c r="S48">
        <v>1063637.56</v>
      </c>
      <c r="T48">
        <v>174880</v>
      </c>
      <c r="U48">
        <v>840.48</v>
      </c>
      <c r="W48">
        <v>1171170</v>
      </c>
      <c r="X48">
        <v>112000</v>
      </c>
      <c r="Y48">
        <v>1707696</v>
      </c>
      <c r="Z48">
        <v>4020</v>
      </c>
      <c r="AA48">
        <v>3250</v>
      </c>
      <c r="AB48">
        <v>398294.87</v>
      </c>
      <c r="AC48">
        <v>96900.46</v>
      </c>
      <c r="AG48">
        <v>31539.05</v>
      </c>
    </row>
    <row r="49" spans="1:33" x14ac:dyDescent="0.25">
      <c r="A49" t="s">
        <v>2919</v>
      </c>
      <c r="B49">
        <v>718103.25</v>
      </c>
      <c r="C49">
        <v>0</v>
      </c>
      <c r="D49">
        <v>9334.92</v>
      </c>
      <c r="F49">
        <v>258096.27</v>
      </c>
      <c r="G49">
        <v>319562.46000000002</v>
      </c>
      <c r="J49">
        <v>0</v>
      </c>
      <c r="L49">
        <v>67180</v>
      </c>
      <c r="M49">
        <v>330</v>
      </c>
      <c r="O49">
        <v>296015</v>
      </c>
      <c r="Q49">
        <v>-1327479.58</v>
      </c>
      <c r="R49">
        <v>2321309.19</v>
      </c>
      <c r="S49">
        <v>787643.92</v>
      </c>
      <c r="U49">
        <v>695.34</v>
      </c>
      <c r="W49">
        <v>436008.6</v>
      </c>
      <c r="X49">
        <v>83590</v>
      </c>
      <c r="Y49">
        <v>708192.6</v>
      </c>
      <c r="Z49">
        <v>320</v>
      </c>
      <c r="AA49">
        <v>1260</v>
      </c>
      <c r="AB49">
        <v>245342.92</v>
      </c>
      <c r="AC49">
        <v>173576.05</v>
      </c>
      <c r="AG49">
        <v>63704</v>
      </c>
    </row>
    <row r="50" spans="1:33" x14ac:dyDescent="0.25">
      <c r="A50" t="s">
        <v>2929</v>
      </c>
      <c r="B50">
        <v>662010.98</v>
      </c>
      <c r="C50">
        <v>0</v>
      </c>
      <c r="D50">
        <v>74974.240000000005</v>
      </c>
      <c r="F50">
        <v>1210289.77</v>
      </c>
      <c r="G50">
        <v>327646.03999999998</v>
      </c>
      <c r="J50">
        <v>0</v>
      </c>
      <c r="M50">
        <v>347</v>
      </c>
      <c r="O50">
        <v>25900</v>
      </c>
      <c r="Q50">
        <v>1358044.26</v>
      </c>
      <c r="R50">
        <v>991778.49</v>
      </c>
      <c r="S50">
        <v>577960.32999999996</v>
      </c>
      <c r="U50">
        <v>840.09</v>
      </c>
      <c r="W50">
        <v>191874.5</v>
      </c>
      <c r="X50">
        <v>108800</v>
      </c>
      <c r="Y50">
        <v>360483.5</v>
      </c>
      <c r="Z50">
        <v>560</v>
      </c>
      <c r="AB50">
        <v>254138.79</v>
      </c>
      <c r="AC50">
        <v>145291.89000000001</v>
      </c>
      <c r="AG50">
        <v>14810.5</v>
      </c>
    </row>
    <row r="51" spans="1:33" x14ac:dyDescent="0.25">
      <c r="A51" t="s">
        <v>2930</v>
      </c>
      <c r="B51">
        <v>658289.49</v>
      </c>
      <c r="C51">
        <v>0</v>
      </c>
      <c r="D51">
        <v>64693.94</v>
      </c>
      <c r="F51">
        <v>2469892.96</v>
      </c>
      <c r="G51">
        <v>245530.6</v>
      </c>
      <c r="J51">
        <v>0</v>
      </c>
      <c r="M51">
        <v>0</v>
      </c>
      <c r="O51">
        <v>174055</v>
      </c>
      <c r="Q51">
        <v>2543646.4900000002</v>
      </c>
      <c r="R51">
        <v>667821.93000000005</v>
      </c>
      <c r="S51">
        <v>677613.14</v>
      </c>
      <c r="U51">
        <v>665.91</v>
      </c>
      <c r="W51">
        <v>1110686.3</v>
      </c>
      <c r="X51">
        <v>94830</v>
      </c>
      <c r="Y51">
        <v>1246093.98</v>
      </c>
      <c r="AB51">
        <v>200228.54</v>
      </c>
      <c r="AC51">
        <v>161059.98000000001</v>
      </c>
      <c r="AG51">
        <v>58129.279999999999</v>
      </c>
    </row>
    <row r="52" spans="1:33" x14ac:dyDescent="0.25">
      <c r="A52" t="s">
        <v>2847</v>
      </c>
      <c r="B52">
        <v>485218.54</v>
      </c>
      <c r="C52">
        <v>45572.5</v>
      </c>
      <c r="D52">
        <v>36732.589999999997</v>
      </c>
      <c r="F52">
        <v>554678.23</v>
      </c>
      <c r="G52">
        <v>81767.539999999994</v>
      </c>
      <c r="J52">
        <v>12000</v>
      </c>
      <c r="M52">
        <v>2428.1799999999998</v>
      </c>
      <c r="Q52">
        <v>-776367.8</v>
      </c>
      <c r="R52">
        <v>2139773.89</v>
      </c>
      <c r="S52">
        <v>557806.29</v>
      </c>
      <c r="U52">
        <v>713.3</v>
      </c>
      <c r="W52">
        <v>575147.5</v>
      </c>
      <c r="Y52">
        <v>581147.5</v>
      </c>
      <c r="AB52">
        <v>353807.71</v>
      </c>
      <c r="AC52">
        <v>163517.66</v>
      </c>
      <c r="AG52">
        <v>18515</v>
      </c>
    </row>
    <row r="53" spans="1:33" x14ac:dyDescent="0.25">
      <c r="A53" t="s">
        <v>2848</v>
      </c>
      <c r="B53">
        <v>573274.92000000004</v>
      </c>
      <c r="C53">
        <v>23761.68</v>
      </c>
      <c r="D53">
        <v>11342</v>
      </c>
      <c r="E53">
        <v>0</v>
      </c>
      <c r="F53">
        <v>317754.90999999997</v>
      </c>
      <c r="G53">
        <v>39485.53</v>
      </c>
      <c r="H53">
        <v>0</v>
      </c>
      <c r="I53">
        <v>0</v>
      </c>
      <c r="J53">
        <v>6800</v>
      </c>
      <c r="K53">
        <v>0</v>
      </c>
      <c r="L53">
        <v>0</v>
      </c>
      <c r="M53">
        <v>972</v>
      </c>
      <c r="N53">
        <v>0</v>
      </c>
      <c r="O53">
        <v>0</v>
      </c>
      <c r="P53">
        <v>0</v>
      </c>
      <c r="Q53">
        <v>672515</v>
      </c>
      <c r="R53">
        <v>293207.49</v>
      </c>
      <c r="S53">
        <v>605685.29</v>
      </c>
      <c r="U53">
        <v>755.64</v>
      </c>
      <c r="W53">
        <v>383155.5</v>
      </c>
      <c r="Y53">
        <v>491993.5</v>
      </c>
      <c r="AB53">
        <v>227996.53</v>
      </c>
      <c r="AC53">
        <v>59019.02</v>
      </c>
      <c r="AG53">
        <v>116535.5</v>
      </c>
    </row>
    <row r="54" spans="1:33" x14ac:dyDescent="0.25">
      <c r="A54" t="s">
        <v>2849</v>
      </c>
      <c r="B54">
        <v>288841.40000000002</v>
      </c>
      <c r="C54">
        <v>186458.5</v>
      </c>
      <c r="D54">
        <v>61473.25</v>
      </c>
      <c r="E54">
        <v>0</v>
      </c>
      <c r="F54">
        <v>5761800.7300000004</v>
      </c>
      <c r="G54">
        <v>108251.9</v>
      </c>
      <c r="H54">
        <v>0</v>
      </c>
      <c r="I54">
        <v>0</v>
      </c>
      <c r="J54">
        <v>12900.95</v>
      </c>
      <c r="K54">
        <v>0</v>
      </c>
      <c r="L54">
        <v>0</v>
      </c>
      <c r="M54">
        <v>9433.19</v>
      </c>
      <c r="N54">
        <v>0</v>
      </c>
      <c r="O54">
        <v>0</v>
      </c>
      <c r="P54">
        <v>0</v>
      </c>
      <c r="Q54">
        <v>4466367.12</v>
      </c>
      <c r="R54">
        <v>1946315.03</v>
      </c>
      <c r="S54">
        <v>1343028.34</v>
      </c>
      <c r="T54">
        <v>119374</v>
      </c>
      <c r="U54">
        <v>451.85</v>
      </c>
      <c r="W54">
        <v>832130.5</v>
      </c>
      <c r="Y54">
        <v>983049.5</v>
      </c>
      <c r="AB54">
        <v>657050.15</v>
      </c>
      <c r="AC54">
        <v>151143.67999999999</v>
      </c>
      <c r="AG54">
        <v>260046.5</v>
      </c>
    </row>
    <row r="55" spans="1:33" x14ac:dyDescent="0.25">
      <c r="A55" t="s">
        <v>2850</v>
      </c>
      <c r="B55">
        <v>780544.85</v>
      </c>
      <c r="C55">
        <v>107280</v>
      </c>
      <c r="D55">
        <v>76292.350000000006</v>
      </c>
      <c r="F55">
        <v>696254.92</v>
      </c>
      <c r="G55">
        <v>215851.11</v>
      </c>
      <c r="J55">
        <v>26630</v>
      </c>
      <c r="M55">
        <v>6227</v>
      </c>
      <c r="Q55">
        <v>-299734.24</v>
      </c>
      <c r="R55">
        <v>2217512.62</v>
      </c>
      <c r="S55">
        <v>1175329.76</v>
      </c>
      <c r="U55">
        <v>1591.06</v>
      </c>
      <c r="W55">
        <v>1339204.5</v>
      </c>
      <c r="Y55">
        <v>1339204.5</v>
      </c>
      <c r="Z55">
        <v>160</v>
      </c>
      <c r="AA55">
        <v>280</v>
      </c>
      <c r="AB55">
        <v>654612.16</v>
      </c>
      <c r="AC55">
        <v>144230.48000000001</v>
      </c>
      <c r="AG55">
        <v>8965</v>
      </c>
    </row>
    <row r="56" spans="1:33" x14ac:dyDescent="0.25">
      <c r="A56" t="s">
        <v>2851</v>
      </c>
      <c r="B56">
        <v>739531.16</v>
      </c>
      <c r="C56">
        <v>4977</v>
      </c>
      <c r="D56">
        <v>36487.800000000003</v>
      </c>
      <c r="F56">
        <v>505839.78</v>
      </c>
      <c r="G56">
        <v>83959.97</v>
      </c>
      <c r="J56">
        <v>13300</v>
      </c>
      <c r="M56">
        <v>6441</v>
      </c>
      <c r="Q56">
        <v>-565206.22</v>
      </c>
      <c r="R56">
        <v>1921030.3</v>
      </c>
      <c r="S56">
        <v>877742.1</v>
      </c>
      <c r="T56">
        <v>88441</v>
      </c>
      <c r="U56">
        <v>1396.14</v>
      </c>
      <c r="W56">
        <v>1060419</v>
      </c>
      <c r="Y56">
        <v>1112919</v>
      </c>
      <c r="AB56">
        <v>472750.67</v>
      </c>
      <c r="AC56">
        <v>109832.84</v>
      </c>
      <c r="AG56">
        <v>1701</v>
      </c>
    </row>
    <row r="57" spans="1:33" x14ac:dyDescent="0.25">
      <c r="A57" t="s">
        <v>2852</v>
      </c>
      <c r="B57">
        <v>524292.94999999995</v>
      </c>
      <c r="C57">
        <v>8120</v>
      </c>
      <c r="D57">
        <v>30688.46</v>
      </c>
      <c r="E57">
        <v>0</v>
      </c>
      <c r="F57">
        <v>516149.49</v>
      </c>
      <c r="G57">
        <v>79727.53</v>
      </c>
      <c r="H57">
        <v>0</v>
      </c>
      <c r="I57">
        <v>0</v>
      </c>
      <c r="J57">
        <v>26697</v>
      </c>
      <c r="K57">
        <v>0</v>
      </c>
      <c r="L57">
        <v>0</v>
      </c>
      <c r="M57">
        <v>1211.58</v>
      </c>
      <c r="N57">
        <v>0</v>
      </c>
      <c r="O57">
        <v>0</v>
      </c>
      <c r="P57">
        <v>0</v>
      </c>
      <c r="Q57">
        <v>-799593.5</v>
      </c>
      <c r="R57">
        <v>1915444.77</v>
      </c>
      <c r="S57">
        <v>1115740.22</v>
      </c>
      <c r="U57">
        <v>638.99</v>
      </c>
      <c r="W57">
        <v>808393.3</v>
      </c>
      <c r="Y57">
        <v>1041428.3</v>
      </c>
      <c r="Z57">
        <v>960</v>
      </c>
      <c r="AA57">
        <v>900</v>
      </c>
      <c r="AB57">
        <v>443260.45</v>
      </c>
      <c r="AC57">
        <v>102033.68</v>
      </c>
      <c r="AG57">
        <v>24491.5</v>
      </c>
    </row>
    <row r="58" spans="1:33" x14ac:dyDescent="0.25">
      <c r="A58" t="s">
        <v>2853</v>
      </c>
      <c r="B58">
        <v>549218.30000000005</v>
      </c>
      <c r="C58">
        <v>73840</v>
      </c>
      <c r="D58">
        <v>16140.36</v>
      </c>
      <c r="E58">
        <v>0</v>
      </c>
      <c r="F58">
        <v>479355.17</v>
      </c>
      <c r="G58">
        <v>68578.98</v>
      </c>
      <c r="H58">
        <v>0</v>
      </c>
      <c r="I58">
        <v>0</v>
      </c>
      <c r="J58">
        <v>13466</v>
      </c>
      <c r="K58">
        <v>0</v>
      </c>
      <c r="L58">
        <v>0</v>
      </c>
      <c r="M58">
        <v>1806.1</v>
      </c>
      <c r="N58">
        <v>0</v>
      </c>
      <c r="O58">
        <v>0</v>
      </c>
      <c r="P58">
        <v>0</v>
      </c>
      <c r="Q58">
        <v>-643187.91</v>
      </c>
      <c r="R58">
        <v>1650781.62</v>
      </c>
      <c r="S58">
        <v>1115924.1200000001</v>
      </c>
      <c r="U58">
        <v>671.85</v>
      </c>
      <c r="W58">
        <v>314976.5</v>
      </c>
      <c r="Y58">
        <v>546052.5</v>
      </c>
      <c r="Z58">
        <v>320</v>
      </c>
      <c r="AA58">
        <v>600</v>
      </c>
      <c r="AB58">
        <v>357999.95</v>
      </c>
      <c r="AC58">
        <v>76132.25</v>
      </c>
      <c r="AG58">
        <v>6076</v>
      </c>
    </row>
    <row r="59" spans="1:33" x14ac:dyDescent="0.25">
      <c r="A59" t="s">
        <v>2854</v>
      </c>
      <c r="B59">
        <v>652845</v>
      </c>
      <c r="C59">
        <v>80229.899999999994</v>
      </c>
      <c r="D59">
        <v>51763.47</v>
      </c>
      <c r="F59">
        <v>594102.96</v>
      </c>
      <c r="G59">
        <v>122952.64</v>
      </c>
      <c r="J59">
        <v>9730</v>
      </c>
      <c r="M59">
        <v>1781.9</v>
      </c>
      <c r="Q59">
        <v>-670490.56999999995</v>
      </c>
      <c r="R59">
        <v>2032099.69</v>
      </c>
      <c r="S59">
        <v>990357.27</v>
      </c>
      <c r="T59">
        <v>73562.8</v>
      </c>
      <c r="U59">
        <v>707.82</v>
      </c>
      <c r="W59">
        <v>323242.5</v>
      </c>
      <c r="Y59">
        <v>369142.5</v>
      </c>
      <c r="AB59">
        <v>407234.36</v>
      </c>
      <c r="AC59">
        <v>153327.10999999999</v>
      </c>
      <c r="AG59">
        <v>64573.1</v>
      </c>
    </row>
    <row r="60" spans="1:33" x14ac:dyDescent="0.25">
      <c r="A60" t="s">
        <v>2855</v>
      </c>
      <c r="B60">
        <v>652467.15</v>
      </c>
      <c r="C60">
        <v>169003</v>
      </c>
      <c r="D60">
        <v>54000</v>
      </c>
      <c r="E60">
        <v>0</v>
      </c>
      <c r="F60">
        <v>1276806.3400000001</v>
      </c>
      <c r="G60">
        <v>190928.96</v>
      </c>
      <c r="H60">
        <v>0</v>
      </c>
      <c r="I60">
        <v>0</v>
      </c>
      <c r="J60">
        <v>23100</v>
      </c>
      <c r="K60">
        <v>0</v>
      </c>
      <c r="L60">
        <v>0</v>
      </c>
      <c r="M60">
        <v>7383</v>
      </c>
      <c r="N60">
        <v>0</v>
      </c>
      <c r="O60">
        <v>0</v>
      </c>
      <c r="P60">
        <v>0</v>
      </c>
      <c r="Q60">
        <v>918987.67</v>
      </c>
      <c r="R60">
        <v>1174038.5</v>
      </c>
      <c r="S60">
        <v>1609340.95</v>
      </c>
      <c r="T60">
        <v>88140</v>
      </c>
      <c r="U60">
        <v>751.27</v>
      </c>
      <c r="W60">
        <v>1381368.5</v>
      </c>
      <c r="Y60">
        <v>1431032.5</v>
      </c>
      <c r="Z60">
        <v>3820</v>
      </c>
      <c r="AA60">
        <v>1100</v>
      </c>
      <c r="AB60">
        <v>657536.14</v>
      </c>
      <c r="AC60">
        <v>133891.63</v>
      </c>
      <c r="AG60">
        <v>93129</v>
      </c>
    </row>
    <row r="61" spans="1:33" x14ac:dyDescent="0.25">
      <c r="A61" t="s">
        <v>2856</v>
      </c>
      <c r="B61">
        <v>1094007.1599999999</v>
      </c>
      <c r="C61">
        <v>474305.7</v>
      </c>
      <c r="D61">
        <v>81239.78</v>
      </c>
      <c r="E61">
        <v>0</v>
      </c>
      <c r="F61">
        <v>566609.07999999996</v>
      </c>
      <c r="G61">
        <v>332216.27</v>
      </c>
      <c r="H61">
        <v>0</v>
      </c>
      <c r="I61">
        <v>0</v>
      </c>
      <c r="J61">
        <v>14300</v>
      </c>
      <c r="K61">
        <v>0</v>
      </c>
      <c r="L61">
        <v>0</v>
      </c>
      <c r="M61">
        <v>8310.76</v>
      </c>
      <c r="N61">
        <v>0</v>
      </c>
      <c r="O61">
        <v>0</v>
      </c>
      <c r="P61">
        <v>0</v>
      </c>
      <c r="Q61">
        <v>-1294365.95</v>
      </c>
      <c r="R61">
        <v>3795531.45</v>
      </c>
      <c r="S61">
        <v>1779910.29</v>
      </c>
      <c r="T61">
        <v>349950</v>
      </c>
      <c r="U61">
        <v>1607.73</v>
      </c>
      <c r="V61">
        <v>0</v>
      </c>
      <c r="W61">
        <v>1401894.9</v>
      </c>
      <c r="X61">
        <v>0</v>
      </c>
      <c r="Y61">
        <v>1727572.9</v>
      </c>
      <c r="Z61">
        <v>320</v>
      </c>
      <c r="AA61">
        <v>600</v>
      </c>
      <c r="AB61">
        <v>769588.73</v>
      </c>
      <c r="AC61">
        <v>292639.26</v>
      </c>
      <c r="AF61">
        <v>0</v>
      </c>
      <c r="AG61">
        <v>160688</v>
      </c>
    </row>
    <row r="62" spans="1:33" x14ac:dyDescent="0.25">
      <c r="A62" t="s">
        <v>2857</v>
      </c>
      <c r="B62">
        <v>268364.71000000002</v>
      </c>
      <c r="C62">
        <v>385800</v>
      </c>
      <c r="D62">
        <v>50553.599999999999</v>
      </c>
      <c r="F62">
        <v>327292</v>
      </c>
      <c r="G62">
        <v>219076.75</v>
      </c>
      <c r="J62">
        <v>7660</v>
      </c>
      <c r="M62">
        <v>4840.83</v>
      </c>
      <c r="Q62">
        <v>-546930.31999999995</v>
      </c>
      <c r="R62">
        <v>1606269.64</v>
      </c>
      <c r="S62">
        <v>1188879.3700000001</v>
      </c>
      <c r="U62">
        <v>419.08</v>
      </c>
      <c r="W62">
        <v>890260</v>
      </c>
      <c r="X62">
        <v>171000</v>
      </c>
      <c r="Y62">
        <v>920560</v>
      </c>
      <c r="Z62">
        <v>160</v>
      </c>
      <c r="AA62">
        <v>300</v>
      </c>
      <c r="AB62">
        <v>662589.64</v>
      </c>
      <c r="AC62">
        <v>119793.9</v>
      </c>
      <c r="AG62">
        <v>16589</v>
      </c>
    </row>
    <row r="63" spans="1:33" x14ac:dyDescent="0.25">
      <c r="A63" t="s">
        <v>2858</v>
      </c>
      <c r="B63">
        <v>384462.7</v>
      </c>
      <c r="C63">
        <v>117287</v>
      </c>
      <c r="D63">
        <v>40375.97</v>
      </c>
      <c r="F63">
        <v>425179.09</v>
      </c>
      <c r="G63">
        <v>190788.46</v>
      </c>
      <c r="J63">
        <v>4500</v>
      </c>
      <c r="M63">
        <v>11448.51</v>
      </c>
      <c r="Q63">
        <v>-1629671.85</v>
      </c>
      <c r="R63">
        <v>2640334.33</v>
      </c>
      <c r="S63">
        <v>972030.38</v>
      </c>
      <c r="T63">
        <v>124852.4</v>
      </c>
      <c r="U63">
        <v>369.4</v>
      </c>
      <c r="W63">
        <v>782906.5</v>
      </c>
      <c r="X63">
        <v>100000</v>
      </c>
      <c r="Y63">
        <v>782906.5</v>
      </c>
      <c r="AB63">
        <v>678283.05</v>
      </c>
      <c r="AC63">
        <v>97636</v>
      </c>
      <c r="AG63">
        <v>20504.5</v>
      </c>
    </row>
    <row r="64" spans="1:33" x14ac:dyDescent="0.25">
      <c r="A64" t="s">
        <v>2920</v>
      </c>
      <c r="B64">
        <v>561966.5</v>
      </c>
      <c r="C64">
        <v>73847.5</v>
      </c>
      <c r="D64">
        <v>17299.669999999998</v>
      </c>
      <c r="E64">
        <v>0</v>
      </c>
      <c r="F64">
        <v>1193825.8</v>
      </c>
      <c r="G64">
        <v>23712.9</v>
      </c>
      <c r="H64">
        <v>0</v>
      </c>
      <c r="I64">
        <v>0</v>
      </c>
      <c r="J64">
        <v>8000</v>
      </c>
      <c r="K64">
        <v>0</v>
      </c>
      <c r="L64">
        <v>0</v>
      </c>
      <c r="M64">
        <v>2288</v>
      </c>
      <c r="N64">
        <v>0</v>
      </c>
      <c r="O64">
        <v>0</v>
      </c>
      <c r="P64">
        <v>0</v>
      </c>
      <c r="Q64">
        <v>-162131.32</v>
      </c>
      <c r="R64">
        <v>2029021.21</v>
      </c>
      <c r="S64">
        <v>855708.54</v>
      </c>
      <c r="T64">
        <v>99653</v>
      </c>
      <c r="U64">
        <v>529.78</v>
      </c>
      <c r="W64">
        <v>587999.01</v>
      </c>
      <c r="Y64">
        <v>744959.01</v>
      </c>
      <c r="AB64">
        <v>367377.01</v>
      </c>
      <c r="AC64">
        <v>168669.2</v>
      </c>
      <c r="AG64">
        <v>21700.5</v>
      </c>
    </row>
    <row r="65" spans="1:33" x14ac:dyDescent="0.25">
      <c r="A65" t="s">
        <v>2859</v>
      </c>
      <c r="B65">
        <v>714942.51</v>
      </c>
      <c r="C65">
        <v>0</v>
      </c>
      <c r="D65">
        <v>48332.66</v>
      </c>
      <c r="F65">
        <v>2051451.87</v>
      </c>
      <c r="G65">
        <v>17028</v>
      </c>
      <c r="J65">
        <v>15810</v>
      </c>
      <c r="M65">
        <v>0</v>
      </c>
      <c r="O65">
        <v>57525</v>
      </c>
      <c r="Q65">
        <v>1872854.15</v>
      </c>
      <c r="R65">
        <v>849648.43</v>
      </c>
      <c r="S65">
        <v>609734.98</v>
      </c>
      <c r="U65">
        <v>817.95</v>
      </c>
      <c r="W65">
        <v>542655</v>
      </c>
      <c r="X65">
        <v>43500</v>
      </c>
      <c r="Y65">
        <v>558123</v>
      </c>
      <c r="Z65">
        <v>6160</v>
      </c>
      <c r="AA65">
        <v>1048</v>
      </c>
      <c r="AB65">
        <v>269020.89</v>
      </c>
      <c r="AC65">
        <v>106438.58</v>
      </c>
    </row>
    <row r="66" spans="1:33" x14ac:dyDescent="0.25">
      <c r="A66" t="s">
        <v>2860</v>
      </c>
      <c r="B66">
        <v>675418.69</v>
      </c>
      <c r="C66">
        <v>0</v>
      </c>
      <c r="D66">
        <v>16532.96</v>
      </c>
      <c r="F66">
        <v>310583.42</v>
      </c>
      <c r="G66">
        <v>19737.78</v>
      </c>
      <c r="M66">
        <v>0</v>
      </c>
      <c r="Q66">
        <v>792172.98</v>
      </c>
      <c r="R66">
        <v>236925.61</v>
      </c>
      <c r="S66">
        <v>573981.56000000006</v>
      </c>
      <c r="U66">
        <v>892.82</v>
      </c>
      <c r="W66">
        <v>1092244.5</v>
      </c>
      <c r="X66">
        <v>43500</v>
      </c>
      <c r="Y66">
        <v>1107681.5</v>
      </c>
      <c r="Z66">
        <v>6080</v>
      </c>
      <c r="AB66">
        <v>255430.21</v>
      </c>
      <c r="AC66">
        <v>75203.23</v>
      </c>
    </row>
    <row r="67" spans="1:33" x14ac:dyDescent="0.25">
      <c r="A67" t="s">
        <v>2861</v>
      </c>
      <c r="B67">
        <v>782713.58</v>
      </c>
      <c r="C67">
        <v>0</v>
      </c>
      <c r="D67">
        <v>89495.45</v>
      </c>
      <c r="F67">
        <v>377910.64</v>
      </c>
      <c r="G67">
        <v>7729.96</v>
      </c>
      <c r="J67">
        <v>14894</v>
      </c>
      <c r="M67">
        <v>0</v>
      </c>
      <c r="Q67">
        <v>-837919.38</v>
      </c>
      <c r="R67">
        <v>1982889.72</v>
      </c>
      <c r="S67">
        <v>704047.75</v>
      </c>
      <c r="T67">
        <v>77625</v>
      </c>
      <c r="U67">
        <v>899.78</v>
      </c>
      <c r="W67">
        <v>1208422.5</v>
      </c>
      <c r="X67">
        <v>43500</v>
      </c>
      <c r="Y67">
        <v>1223768.5</v>
      </c>
      <c r="AB67">
        <v>396743.47</v>
      </c>
      <c r="AC67">
        <v>89912.17</v>
      </c>
    </row>
    <row r="68" spans="1:33" x14ac:dyDescent="0.25">
      <c r="A68" t="s">
        <v>2862</v>
      </c>
      <c r="B68">
        <v>617593.12</v>
      </c>
      <c r="C68">
        <v>0</v>
      </c>
      <c r="D68">
        <v>52168</v>
      </c>
      <c r="F68">
        <v>451995.1</v>
      </c>
      <c r="G68">
        <v>35239.019999999997</v>
      </c>
      <c r="J68">
        <v>14797</v>
      </c>
      <c r="M68">
        <v>0</v>
      </c>
      <c r="O68">
        <v>100625</v>
      </c>
      <c r="Q68">
        <v>-1267931.55</v>
      </c>
      <c r="R68">
        <v>2283492.7400000002</v>
      </c>
      <c r="S68">
        <v>947226.76</v>
      </c>
      <c r="U68">
        <v>640.26</v>
      </c>
      <c r="W68">
        <v>1038163.5</v>
      </c>
      <c r="X68">
        <v>77500</v>
      </c>
      <c r="Y68">
        <v>1392923.5</v>
      </c>
      <c r="Z68">
        <v>3640</v>
      </c>
      <c r="AA68">
        <v>5168</v>
      </c>
      <c r="AB68">
        <v>309369.46999999997</v>
      </c>
      <c r="AC68">
        <v>117434.97</v>
      </c>
    </row>
    <row r="69" spans="1:33" x14ac:dyDescent="0.25">
      <c r="A69" t="s">
        <v>2917</v>
      </c>
      <c r="B69">
        <v>486149.4</v>
      </c>
      <c r="C69">
        <v>0</v>
      </c>
      <c r="D69">
        <v>19954.330000000002</v>
      </c>
      <c r="F69">
        <v>361365.95</v>
      </c>
      <c r="G69">
        <v>34655.480000000003</v>
      </c>
      <c r="J69">
        <v>10069</v>
      </c>
      <c r="M69">
        <v>0</v>
      </c>
      <c r="O69">
        <v>36775</v>
      </c>
      <c r="Q69">
        <v>493586.48</v>
      </c>
      <c r="R69">
        <v>355552.49</v>
      </c>
      <c r="S69">
        <v>492714.55</v>
      </c>
      <c r="U69">
        <v>615.48</v>
      </c>
      <c r="W69">
        <v>820014</v>
      </c>
      <c r="X69">
        <v>39000</v>
      </c>
      <c r="Y69">
        <v>854014</v>
      </c>
      <c r="Z69">
        <v>480</v>
      </c>
      <c r="AA69">
        <v>4136</v>
      </c>
      <c r="AB69">
        <v>281835.18</v>
      </c>
      <c r="AC69">
        <v>171228.47</v>
      </c>
    </row>
    <row r="70" spans="1:33" x14ac:dyDescent="0.25">
      <c r="A70" t="s">
        <v>2863</v>
      </c>
      <c r="B70">
        <v>211113.38</v>
      </c>
      <c r="C70">
        <v>163376.5</v>
      </c>
      <c r="D70">
        <v>46971.99</v>
      </c>
      <c r="F70">
        <v>144875.92000000001</v>
      </c>
      <c r="G70">
        <v>218774.23</v>
      </c>
      <c r="J70">
        <v>0</v>
      </c>
      <c r="L70">
        <v>33600</v>
      </c>
      <c r="M70">
        <v>441.88</v>
      </c>
      <c r="O70">
        <v>40450</v>
      </c>
      <c r="Q70">
        <v>-43525.07</v>
      </c>
      <c r="R70">
        <v>547255.34</v>
      </c>
      <c r="S70">
        <v>1132142.22</v>
      </c>
      <c r="T70">
        <v>70400</v>
      </c>
      <c r="U70">
        <v>429.06</v>
      </c>
      <c r="V70">
        <v>541</v>
      </c>
      <c r="W70">
        <v>1403494</v>
      </c>
      <c r="X70">
        <v>127360</v>
      </c>
      <c r="Y70">
        <v>1475144</v>
      </c>
      <c r="Z70">
        <v>2608</v>
      </c>
      <c r="AA70">
        <v>2070</v>
      </c>
      <c r="AB70">
        <v>654032.74</v>
      </c>
      <c r="AC70">
        <v>82175.17</v>
      </c>
      <c r="AD70">
        <v>15840</v>
      </c>
      <c r="AF70">
        <v>23</v>
      </c>
      <c r="AG70">
        <v>40913.5</v>
      </c>
    </row>
    <row r="71" spans="1:33" x14ac:dyDescent="0.25">
      <c r="A71" t="s">
        <v>2864</v>
      </c>
      <c r="B71">
        <v>441525.12</v>
      </c>
      <c r="C71">
        <v>203535</v>
      </c>
      <c r="D71">
        <v>51107.62</v>
      </c>
      <c r="F71">
        <v>667140.82999999996</v>
      </c>
      <c r="G71">
        <v>155186.65</v>
      </c>
      <c r="J71">
        <v>0</v>
      </c>
      <c r="L71">
        <v>131000</v>
      </c>
      <c r="M71">
        <v>182.7</v>
      </c>
      <c r="Q71">
        <v>-1628082.51</v>
      </c>
      <c r="R71">
        <v>2767861</v>
      </c>
      <c r="S71">
        <v>1479119.06</v>
      </c>
      <c r="T71">
        <v>28910</v>
      </c>
      <c r="U71">
        <v>352.39</v>
      </c>
      <c r="V71">
        <v>126</v>
      </c>
      <c r="W71">
        <v>1570203</v>
      </c>
      <c r="X71">
        <v>125660</v>
      </c>
      <c r="Y71">
        <v>1934167</v>
      </c>
      <c r="Z71">
        <v>1960</v>
      </c>
      <c r="AA71">
        <v>3808</v>
      </c>
      <c r="AB71">
        <v>486563.89</v>
      </c>
      <c r="AC71">
        <v>203103.58</v>
      </c>
      <c r="AD71">
        <v>17660</v>
      </c>
      <c r="AF71">
        <v>13</v>
      </c>
      <c r="AG71">
        <v>2175</v>
      </c>
    </row>
    <row r="72" spans="1:33" x14ac:dyDescent="0.25">
      <c r="A72" t="s">
        <v>2865</v>
      </c>
      <c r="B72">
        <v>294043.76</v>
      </c>
      <c r="C72">
        <v>158378</v>
      </c>
      <c r="D72">
        <v>14937</v>
      </c>
      <c r="F72">
        <v>44998.83</v>
      </c>
      <c r="G72">
        <v>160743.46</v>
      </c>
      <c r="J72">
        <v>9995</v>
      </c>
      <c r="L72">
        <v>83465</v>
      </c>
      <c r="M72">
        <v>3030</v>
      </c>
      <c r="Q72">
        <v>-89205.78</v>
      </c>
      <c r="R72">
        <v>432862.99</v>
      </c>
      <c r="S72">
        <v>1080138.54</v>
      </c>
      <c r="U72">
        <v>433.71</v>
      </c>
      <c r="V72">
        <v>1629</v>
      </c>
      <c r="W72">
        <v>507906</v>
      </c>
      <c r="X72">
        <v>28870</v>
      </c>
      <c r="Y72">
        <v>589286</v>
      </c>
      <c r="Z72">
        <v>1480</v>
      </c>
      <c r="AA72">
        <v>26435</v>
      </c>
      <c r="AB72">
        <v>606913.93000000005</v>
      </c>
      <c r="AC72">
        <v>7267.98</v>
      </c>
      <c r="AE72">
        <v>90</v>
      </c>
      <c r="AF72">
        <v>5</v>
      </c>
      <c r="AG72">
        <v>30000</v>
      </c>
    </row>
    <row r="73" spans="1:33" x14ac:dyDescent="0.25">
      <c r="A73" t="s">
        <v>2866</v>
      </c>
      <c r="B73">
        <v>369757.21</v>
      </c>
      <c r="C73">
        <v>21258</v>
      </c>
      <c r="D73">
        <v>36530.44</v>
      </c>
      <c r="F73">
        <v>275865.48</v>
      </c>
      <c r="G73">
        <v>47800.37</v>
      </c>
      <c r="J73">
        <v>16500</v>
      </c>
      <c r="M73">
        <v>14.02</v>
      </c>
      <c r="O73">
        <v>86840</v>
      </c>
      <c r="Q73">
        <v>-432916.41</v>
      </c>
      <c r="R73">
        <v>923490.75</v>
      </c>
      <c r="S73">
        <v>792891.35</v>
      </c>
      <c r="U73">
        <v>281</v>
      </c>
      <c r="V73">
        <v>88</v>
      </c>
      <c r="W73">
        <v>1043724</v>
      </c>
      <c r="X73">
        <v>39560</v>
      </c>
      <c r="Y73">
        <v>1059724</v>
      </c>
      <c r="Z73">
        <v>20800</v>
      </c>
      <c r="AA73">
        <v>9166</v>
      </c>
      <c r="AB73">
        <v>322438.31</v>
      </c>
      <c r="AC73">
        <v>67193.94</v>
      </c>
      <c r="AD73">
        <v>23560</v>
      </c>
      <c r="AF73">
        <v>4</v>
      </c>
      <c r="AG73">
        <v>345</v>
      </c>
    </row>
    <row r="74" spans="1:33" x14ac:dyDescent="0.25">
      <c r="A74" t="s">
        <v>2867</v>
      </c>
      <c r="B74">
        <v>100517.67</v>
      </c>
      <c r="C74">
        <v>85041</v>
      </c>
      <c r="D74">
        <v>26893.33</v>
      </c>
      <c r="F74">
        <v>69376.820000000007</v>
      </c>
      <c r="G74">
        <v>82307.600000000006</v>
      </c>
      <c r="J74">
        <v>0</v>
      </c>
      <c r="M74">
        <v>7562.31</v>
      </c>
      <c r="Q74">
        <v>-364996.62</v>
      </c>
      <c r="R74">
        <v>606181.84</v>
      </c>
      <c r="S74">
        <v>822994.37</v>
      </c>
      <c r="T74">
        <v>21000</v>
      </c>
      <c r="U74">
        <v>206.73</v>
      </c>
      <c r="V74">
        <v>386</v>
      </c>
      <c r="W74">
        <v>1081678.5</v>
      </c>
      <c r="X74">
        <v>55680</v>
      </c>
      <c r="Y74">
        <v>1105078.5</v>
      </c>
      <c r="Z74">
        <v>7000</v>
      </c>
      <c r="AA74">
        <v>3040</v>
      </c>
      <c r="AB74">
        <v>396756.71</v>
      </c>
      <c r="AC74">
        <v>49814.62</v>
      </c>
      <c r="AD74">
        <v>32280</v>
      </c>
      <c r="AG74">
        <v>10213</v>
      </c>
    </row>
    <row r="75" spans="1:33" x14ac:dyDescent="0.25">
      <c r="A75" t="s">
        <v>2868</v>
      </c>
      <c r="B75">
        <v>653977.80000000005</v>
      </c>
      <c r="C75">
        <v>86842</v>
      </c>
      <c r="D75">
        <v>38044.15</v>
      </c>
      <c r="F75">
        <v>245147.16</v>
      </c>
      <c r="G75">
        <v>232912.81</v>
      </c>
      <c r="J75">
        <v>15000</v>
      </c>
      <c r="L75">
        <v>167100</v>
      </c>
      <c r="M75">
        <v>17788.79</v>
      </c>
      <c r="Q75">
        <v>-928754.44</v>
      </c>
      <c r="R75">
        <v>1832865.74</v>
      </c>
      <c r="S75">
        <v>1186483.73</v>
      </c>
      <c r="T75">
        <v>120000</v>
      </c>
      <c r="U75">
        <v>842.18</v>
      </c>
      <c r="V75">
        <v>236</v>
      </c>
      <c r="W75">
        <v>1266556</v>
      </c>
      <c r="X75">
        <v>127370</v>
      </c>
      <c r="Y75">
        <v>1288096</v>
      </c>
      <c r="Z75">
        <v>976</v>
      </c>
      <c r="AA75">
        <v>1328</v>
      </c>
      <c r="AB75">
        <v>743317.7</v>
      </c>
      <c r="AC75">
        <v>103669.35</v>
      </c>
      <c r="AD75">
        <v>23570</v>
      </c>
      <c r="AF75">
        <v>1</v>
      </c>
      <c r="AG75">
        <v>50319</v>
      </c>
    </row>
    <row r="76" spans="1:33" x14ac:dyDescent="0.25">
      <c r="A76" t="s">
        <v>2869</v>
      </c>
      <c r="B76">
        <v>327415.96999999997</v>
      </c>
      <c r="C76">
        <v>0</v>
      </c>
      <c r="D76">
        <v>129401.01</v>
      </c>
      <c r="F76">
        <v>632993.5</v>
      </c>
      <c r="G76">
        <v>30898.75</v>
      </c>
      <c r="J76">
        <v>61920</v>
      </c>
      <c r="L76">
        <v>55400</v>
      </c>
      <c r="M76">
        <v>-1479.64</v>
      </c>
      <c r="P76">
        <v>-639100.29</v>
      </c>
      <c r="R76">
        <v>1701541.88</v>
      </c>
      <c r="S76">
        <v>377870.02</v>
      </c>
      <c r="T76">
        <v>72900</v>
      </c>
      <c r="W76">
        <v>496170</v>
      </c>
      <c r="Y76">
        <v>547082</v>
      </c>
      <c r="Z76">
        <v>7223</v>
      </c>
      <c r="AA76">
        <v>1160</v>
      </c>
      <c r="AB76">
        <v>217228.25</v>
      </c>
      <c r="AC76">
        <v>50721.5</v>
      </c>
      <c r="AG76">
        <v>17797</v>
      </c>
    </row>
    <row r="77" spans="1:33" x14ac:dyDescent="0.25">
      <c r="A77" t="s">
        <v>2870</v>
      </c>
      <c r="B77">
        <v>943501.44</v>
      </c>
      <c r="C77">
        <v>0</v>
      </c>
      <c r="D77">
        <v>288854.13</v>
      </c>
      <c r="F77">
        <v>100489.64</v>
      </c>
      <c r="G77">
        <v>98475.73</v>
      </c>
      <c r="J77">
        <v>6400</v>
      </c>
      <c r="L77">
        <v>0</v>
      </c>
      <c r="M77">
        <v>2349.2199999999998</v>
      </c>
      <c r="O77">
        <v>437580</v>
      </c>
      <c r="P77">
        <v>-1177025.8500000001</v>
      </c>
      <c r="Q77">
        <v>-426201.3</v>
      </c>
      <c r="R77">
        <v>2052419.41</v>
      </c>
      <c r="S77">
        <v>950481.37</v>
      </c>
      <c r="T77">
        <v>195139.92</v>
      </c>
      <c r="U77">
        <v>901.24</v>
      </c>
      <c r="W77">
        <v>1932570</v>
      </c>
      <c r="Y77">
        <v>1996568.88</v>
      </c>
      <c r="Z77">
        <v>1000</v>
      </c>
      <c r="AA77">
        <v>9824</v>
      </c>
      <c r="AB77">
        <v>318982.81</v>
      </c>
      <c r="AC77">
        <v>13746.42</v>
      </c>
      <c r="AG77">
        <v>89278</v>
      </c>
    </row>
    <row r="78" spans="1:33" x14ac:dyDescent="0.25">
      <c r="A78" t="s">
        <v>2871</v>
      </c>
      <c r="B78">
        <v>418014.64</v>
      </c>
      <c r="C78">
        <v>0</v>
      </c>
      <c r="D78">
        <v>51254.18</v>
      </c>
      <c r="F78">
        <v>244960.43</v>
      </c>
      <c r="G78">
        <v>53210.5</v>
      </c>
      <c r="J78">
        <v>1600</v>
      </c>
      <c r="L78">
        <v>62025</v>
      </c>
      <c r="M78">
        <v>7</v>
      </c>
      <c r="O78">
        <v>77100</v>
      </c>
      <c r="P78">
        <v>-1513592.42</v>
      </c>
      <c r="R78">
        <v>2038156.59</v>
      </c>
      <c r="S78">
        <v>726061.38</v>
      </c>
      <c r="T78">
        <v>416675</v>
      </c>
      <c r="U78">
        <v>783.63</v>
      </c>
      <c r="W78">
        <v>750600</v>
      </c>
      <c r="Y78">
        <v>929472</v>
      </c>
      <c r="AB78">
        <v>620130.5</v>
      </c>
      <c r="AC78">
        <v>50540.639999999999</v>
      </c>
      <c r="AG78">
        <v>6836</v>
      </c>
    </row>
    <row r="79" spans="1:33" x14ac:dyDescent="0.25">
      <c r="A79" t="s">
        <v>2872</v>
      </c>
      <c r="B79">
        <v>741616.25</v>
      </c>
      <c r="C79">
        <v>0</v>
      </c>
      <c r="D79">
        <v>49573.98</v>
      </c>
      <c r="F79">
        <v>577940.01</v>
      </c>
      <c r="G79">
        <v>57189.65</v>
      </c>
      <c r="J79">
        <v>0</v>
      </c>
      <c r="L79">
        <v>24280</v>
      </c>
      <c r="M79">
        <v>295.27999999999997</v>
      </c>
      <c r="P79">
        <v>3560889.03</v>
      </c>
      <c r="Q79">
        <v>-1739.37</v>
      </c>
      <c r="R79">
        <v>-2089445.48</v>
      </c>
      <c r="S79">
        <v>606721.77</v>
      </c>
      <c r="U79">
        <v>987.02</v>
      </c>
      <c r="W79">
        <v>1015920</v>
      </c>
      <c r="Y79">
        <v>1258282</v>
      </c>
      <c r="AA79">
        <v>2110</v>
      </c>
      <c r="AB79">
        <v>249294.29</v>
      </c>
      <c r="AC79">
        <v>99626.92</v>
      </c>
      <c r="AE79">
        <v>18463</v>
      </c>
    </row>
    <row r="80" spans="1:33" x14ac:dyDescent="0.25">
      <c r="A80" t="s">
        <v>2873</v>
      </c>
      <c r="B80">
        <v>957220.69</v>
      </c>
      <c r="C80">
        <v>53297</v>
      </c>
      <c r="D80">
        <v>15755</v>
      </c>
      <c r="F80">
        <v>157416.6</v>
      </c>
      <c r="G80">
        <v>82963.3</v>
      </c>
      <c r="J80">
        <v>14000</v>
      </c>
      <c r="M80">
        <v>2181.98</v>
      </c>
      <c r="P80">
        <v>-548386.86</v>
      </c>
      <c r="R80">
        <v>1725194.64</v>
      </c>
      <c r="S80">
        <v>630392.21</v>
      </c>
      <c r="U80">
        <v>1213.75</v>
      </c>
      <c r="Y80">
        <v>74312</v>
      </c>
      <c r="Z80">
        <v>640</v>
      </c>
      <c r="AA80">
        <v>1440</v>
      </c>
      <c r="AB80">
        <v>247270.53</v>
      </c>
      <c r="AC80">
        <v>92080.6</v>
      </c>
    </row>
    <row r="81" spans="1:34" x14ac:dyDescent="0.25">
      <c r="A81" t="s">
        <v>2874</v>
      </c>
      <c r="B81">
        <v>898668.71</v>
      </c>
      <c r="C81">
        <v>0</v>
      </c>
      <c r="D81">
        <v>29456.5</v>
      </c>
      <c r="F81">
        <v>92312.36</v>
      </c>
      <c r="G81">
        <v>3738.57</v>
      </c>
      <c r="J81">
        <v>-87180</v>
      </c>
      <c r="M81">
        <v>625.29999999999995</v>
      </c>
      <c r="O81">
        <v>258000</v>
      </c>
      <c r="P81">
        <v>130965.84</v>
      </c>
      <c r="R81">
        <v>613262.28</v>
      </c>
      <c r="S81">
        <v>560600.11</v>
      </c>
      <c r="U81">
        <v>875.35</v>
      </c>
      <c r="W81">
        <v>1245870</v>
      </c>
      <c r="Y81">
        <v>1312780</v>
      </c>
      <c r="Z81">
        <v>1050</v>
      </c>
      <c r="AB81">
        <v>195746.11</v>
      </c>
      <c r="AC81">
        <v>15654.96</v>
      </c>
      <c r="AG81">
        <v>3783</v>
      </c>
    </row>
    <row r="82" spans="1:34" x14ac:dyDescent="0.25">
      <c r="A82" t="s">
        <v>2875</v>
      </c>
      <c r="B82">
        <v>327842.75</v>
      </c>
      <c r="C82">
        <v>0</v>
      </c>
      <c r="D82">
        <v>50203.54</v>
      </c>
      <c r="F82">
        <v>417644.73</v>
      </c>
      <c r="G82">
        <v>140171.6</v>
      </c>
      <c r="J82">
        <v>3000</v>
      </c>
      <c r="L82">
        <v>4000</v>
      </c>
      <c r="M82">
        <v>452.27</v>
      </c>
      <c r="P82">
        <v>288245.59000000003</v>
      </c>
      <c r="Q82">
        <v>17456.150000000001</v>
      </c>
      <c r="R82">
        <v>788047.76</v>
      </c>
      <c r="S82">
        <v>417989.3</v>
      </c>
      <c r="U82">
        <v>507.31</v>
      </c>
      <c r="W82">
        <v>632880</v>
      </c>
      <c r="X82">
        <v>150</v>
      </c>
      <c r="Y82">
        <v>706112</v>
      </c>
      <c r="Z82">
        <v>280</v>
      </c>
      <c r="AA82">
        <v>3440</v>
      </c>
      <c r="AB82">
        <v>364323.34</v>
      </c>
      <c r="AC82">
        <v>27510.69</v>
      </c>
      <c r="AG82">
        <v>500</v>
      </c>
    </row>
    <row r="83" spans="1:34" x14ac:dyDescent="0.25">
      <c r="A83" t="s">
        <v>2876</v>
      </c>
      <c r="B83">
        <v>689920.89</v>
      </c>
      <c r="C83">
        <v>0</v>
      </c>
      <c r="D83">
        <v>129937.95</v>
      </c>
      <c r="F83">
        <v>251700.29</v>
      </c>
      <c r="G83">
        <v>62215.61</v>
      </c>
      <c r="M83">
        <v>3</v>
      </c>
      <c r="P83">
        <v>834631.4</v>
      </c>
      <c r="Q83">
        <v>-800</v>
      </c>
      <c r="R83">
        <v>123193.16</v>
      </c>
      <c r="S83">
        <v>456933.74</v>
      </c>
      <c r="U83">
        <v>770.73</v>
      </c>
      <c r="W83">
        <v>458730</v>
      </c>
      <c r="Y83">
        <v>532770</v>
      </c>
      <c r="AB83">
        <v>80539.429999999993</v>
      </c>
      <c r="AC83">
        <v>43029.56</v>
      </c>
    </row>
    <row r="84" spans="1:34" x14ac:dyDescent="0.25">
      <c r="A84" t="s">
        <v>2921</v>
      </c>
      <c r="B84">
        <v>512253.69</v>
      </c>
      <c r="C84">
        <v>0</v>
      </c>
      <c r="D84">
        <v>83599.98</v>
      </c>
      <c r="F84">
        <v>128526.56</v>
      </c>
      <c r="G84">
        <v>18401.12</v>
      </c>
      <c r="J84">
        <v>0</v>
      </c>
      <c r="L84">
        <v>33515</v>
      </c>
      <c r="M84">
        <v>509.69</v>
      </c>
      <c r="P84">
        <v>-1490094.51</v>
      </c>
      <c r="R84">
        <v>2101746.27</v>
      </c>
      <c r="S84">
        <v>487465.13</v>
      </c>
      <c r="U84">
        <v>597.41999999999996</v>
      </c>
      <c r="W84">
        <v>847620</v>
      </c>
      <c r="Y84">
        <v>921532</v>
      </c>
      <c r="AB84">
        <v>105251.09</v>
      </c>
      <c r="AC84">
        <v>74314.7</v>
      </c>
      <c r="AG84">
        <v>500</v>
      </c>
    </row>
    <row r="85" spans="1:34" x14ac:dyDescent="0.25">
      <c r="A85" t="s">
        <v>2877</v>
      </c>
      <c r="B85">
        <v>645251.31999999995</v>
      </c>
      <c r="C85">
        <v>0</v>
      </c>
      <c r="D85">
        <v>44700.160000000003</v>
      </c>
      <c r="F85">
        <v>995196.79</v>
      </c>
      <c r="G85">
        <v>159161.38</v>
      </c>
      <c r="J85">
        <v>-64405</v>
      </c>
      <c r="M85">
        <v>8696</v>
      </c>
      <c r="O85">
        <v>245850</v>
      </c>
      <c r="P85">
        <v>1641534.04</v>
      </c>
      <c r="Q85">
        <v>-82658.02</v>
      </c>
      <c r="S85">
        <v>1119675</v>
      </c>
      <c r="U85">
        <v>616.51</v>
      </c>
      <c r="W85">
        <v>668250</v>
      </c>
      <c r="Y85">
        <v>938018</v>
      </c>
      <c r="Z85">
        <v>15380</v>
      </c>
      <c r="AA85">
        <v>3104</v>
      </c>
      <c r="AB85">
        <v>410549.62</v>
      </c>
      <c r="AC85">
        <v>102308.26</v>
      </c>
    </row>
    <row r="86" spans="1:34" x14ac:dyDescent="0.25">
      <c r="A86" t="s">
        <v>2878</v>
      </c>
      <c r="B86">
        <v>861918.94</v>
      </c>
      <c r="C86">
        <v>0</v>
      </c>
      <c r="D86">
        <v>114654.98</v>
      </c>
      <c r="F86">
        <v>3096048.67</v>
      </c>
      <c r="G86">
        <v>264415.87</v>
      </c>
      <c r="J86">
        <v>3000</v>
      </c>
      <c r="M86">
        <v>33916</v>
      </c>
      <c r="O86">
        <v>443830</v>
      </c>
      <c r="P86">
        <v>-10064784.810000001</v>
      </c>
      <c r="Q86">
        <v>-25387.61</v>
      </c>
      <c r="R86">
        <v>14214425</v>
      </c>
      <c r="S86">
        <v>2317227.8199999998</v>
      </c>
      <c r="U86">
        <v>418</v>
      </c>
      <c r="Y86">
        <v>639205.31999999995</v>
      </c>
      <c r="AB86">
        <v>1211859.07</v>
      </c>
      <c r="AC86">
        <v>294521.55</v>
      </c>
    </row>
    <row r="87" spans="1:34" x14ac:dyDescent="0.25">
      <c r="A87" t="s">
        <v>2879</v>
      </c>
      <c r="B87">
        <v>1475510.37</v>
      </c>
      <c r="C87">
        <v>0</v>
      </c>
      <c r="D87">
        <v>328017.3</v>
      </c>
      <c r="F87">
        <v>1146009.92</v>
      </c>
      <c r="G87">
        <v>405930.44</v>
      </c>
      <c r="M87">
        <v>696.1</v>
      </c>
      <c r="O87">
        <v>209170</v>
      </c>
      <c r="P87">
        <v>1848429.78</v>
      </c>
      <c r="Q87">
        <v>-67771.600000000006</v>
      </c>
      <c r="R87">
        <v>1212550.31</v>
      </c>
      <c r="S87">
        <v>1461889.32</v>
      </c>
      <c r="U87">
        <v>1658.94</v>
      </c>
      <c r="W87">
        <v>1728031.5</v>
      </c>
      <c r="Y87">
        <v>1933585.5</v>
      </c>
      <c r="AB87">
        <v>473418.67</v>
      </c>
      <c r="AC87">
        <v>45417.15</v>
      </c>
    </row>
    <row r="88" spans="1:34" x14ac:dyDescent="0.25">
      <c r="A88" t="s">
        <v>2880</v>
      </c>
      <c r="B88">
        <v>921139.23</v>
      </c>
      <c r="C88">
        <v>0</v>
      </c>
      <c r="D88">
        <v>213245.95</v>
      </c>
      <c r="F88">
        <v>2791780.32</v>
      </c>
      <c r="G88">
        <v>279614.53999999998</v>
      </c>
      <c r="L88">
        <v>140247</v>
      </c>
      <c r="M88">
        <v>-11590</v>
      </c>
      <c r="P88">
        <v>2826371.49</v>
      </c>
      <c r="Q88">
        <v>-1801</v>
      </c>
      <c r="R88">
        <v>1047464</v>
      </c>
      <c r="S88">
        <v>1024092.82</v>
      </c>
      <c r="U88">
        <v>1050.96</v>
      </c>
      <c r="W88">
        <v>1506699</v>
      </c>
      <c r="Y88">
        <v>1664815</v>
      </c>
      <c r="AB88">
        <v>153430.1</v>
      </c>
      <c r="AC88">
        <v>219509.13</v>
      </c>
      <c r="AD88">
        <v>0</v>
      </c>
      <c r="AG88">
        <v>-7830</v>
      </c>
      <c r="AH88">
        <v>500</v>
      </c>
    </row>
    <row r="89" spans="1:34" x14ac:dyDescent="0.25">
      <c r="A89" t="s">
        <v>2881</v>
      </c>
      <c r="B89">
        <v>582108.93000000005</v>
      </c>
      <c r="C89">
        <v>0</v>
      </c>
      <c r="D89">
        <v>745829.99</v>
      </c>
      <c r="F89">
        <v>1500402.96</v>
      </c>
      <c r="G89">
        <v>235386.11</v>
      </c>
      <c r="J89">
        <v>0</v>
      </c>
      <c r="L89">
        <v>110345.46</v>
      </c>
      <c r="M89">
        <v>2296.13</v>
      </c>
      <c r="O89">
        <v>58615</v>
      </c>
      <c r="P89">
        <v>149300.10999999999</v>
      </c>
      <c r="Q89">
        <v>9638.51</v>
      </c>
      <c r="R89">
        <v>2617329.11</v>
      </c>
      <c r="S89">
        <v>1110861.29</v>
      </c>
      <c r="U89">
        <v>719.93</v>
      </c>
      <c r="W89">
        <v>983560</v>
      </c>
      <c r="Y89">
        <v>1148808</v>
      </c>
      <c r="AA89">
        <v>7000</v>
      </c>
      <c r="AB89">
        <v>528669.88</v>
      </c>
      <c r="AC89">
        <v>111209.67</v>
      </c>
    </row>
    <row r="90" spans="1:34" x14ac:dyDescent="0.25">
      <c r="A90" t="s">
        <v>2882</v>
      </c>
      <c r="B90">
        <v>414160.06</v>
      </c>
      <c r="C90">
        <v>96675.5</v>
      </c>
      <c r="D90">
        <v>84859.46</v>
      </c>
      <c r="F90">
        <v>411994.59</v>
      </c>
      <c r="G90">
        <v>29784.85</v>
      </c>
      <c r="J90">
        <v>-155845</v>
      </c>
      <c r="M90">
        <v>-358.2</v>
      </c>
      <c r="O90">
        <v>54708</v>
      </c>
      <c r="P90">
        <v>1808607.12</v>
      </c>
      <c r="Q90">
        <v>9370.85</v>
      </c>
      <c r="R90">
        <v>-1047464</v>
      </c>
      <c r="S90">
        <v>864698.44</v>
      </c>
      <c r="U90">
        <v>363.66</v>
      </c>
      <c r="W90">
        <v>306080</v>
      </c>
      <c r="Y90">
        <v>455982</v>
      </c>
      <c r="AB90">
        <v>110717.44</v>
      </c>
      <c r="AC90">
        <v>76716.97</v>
      </c>
    </row>
    <row r="91" spans="1:34" x14ac:dyDescent="0.25">
      <c r="A91" t="s">
        <v>2883</v>
      </c>
      <c r="B91">
        <v>671491.11</v>
      </c>
      <c r="C91">
        <v>0</v>
      </c>
      <c r="D91">
        <v>1026849.2</v>
      </c>
      <c r="F91">
        <v>8504171.6099999994</v>
      </c>
      <c r="G91">
        <v>360768.75</v>
      </c>
      <c r="J91">
        <v>692.85</v>
      </c>
      <c r="L91">
        <v>163600</v>
      </c>
      <c r="M91">
        <v>760.02</v>
      </c>
      <c r="P91">
        <v>344198.76</v>
      </c>
      <c r="Q91">
        <v>8382837.2199999997</v>
      </c>
      <c r="R91">
        <v>1215671.21</v>
      </c>
      <c r="S91">
        <v>1834419.85</v>
      </c>
      <c r="U91">
        <v>534.12</v>
      </c>
      <c r="W91">
        <v>1962570</v>
      </c>
      <c r="Y91">
        <v>2456643</v>
      </c>
      <c r="AB91">
        <v>206817.46</v>
      </c>
      <c r="AC91">
        <v>165332.9</v>
      </c>
      <c r="AG91">
        <v>98100</v>
      </c>
    </row>
    <row r="92" spans="1:34" x14ac:dyDescent="0.25">
      <c r="A92" t="s">
        <v>2884</v>
      </c>
      <c r="B92">
        <v>550816.59</v>
      </c>
      <c r="C92">
        <v>5360</v>
      </c>
      <c r="D92">
        <v>64834.34</v>
      </c>
      <c r="F92">
        <v>873830.39</v>
      </c>
      <c r="G92">
        <v>2035715.9</v>
      </c>
      <c r="J92">
        <v>7008.88</v>
      </c>
      <c r="M92">
        <v>-5670.54</v>
      </c>
      <c r="O92">
        <v>26720</v>
      </c>
      <c r="P92">
        <v>1710836.75</v>
      </c>
      <c r="Q92">
        <v>-137522.31</v>
      </c>
      <c r="R92">
        <v>1849378.08</v>
      </c>
      <c r="S92">
        <v>756505.68</v>
      </c>
      <c r="U92">
        <v>292.12</v>
      </c>
      <c r="W92">
        <v>1565565</v>
      </c>
      <c r="X92">
        <v>3178</v>
      </c>
      <c r="Y92">
        <v>1778338</v>
      </c>
      <c r="AB92">
        <v>134014.96</v>
      </c>
      <c r="AC92">
        <v>164441.48000000001</v>
      </c>
    </row>
    <row r="93" spans="1:34" x14ac:dyDescent="0.25">
      <c r="A93" t="s">
        <v>2885</v>
      </c>
      <c r="B93">
        <v>563277.81999999995</v>
      </c>
      <c r="C93">
        <v>0</v>
      </c>
      <c r="D93">
        <v>192564.24</v>
      </c>
      <c r="F93">
        <v>1019570.46</v>
      </c>
      <c r="G93">
        <v>102324.32</v>
      </c>
      <c r="J93">
        <v>-57225</v>
      </c>
      <c r="M93">
        <v>0</v>
      </c>
      <c r="P93">
        <v>-316370.14</v>
      </c>
      <c r="Q93">
        <v>2235679.75</v>
      </c>
      <c r="R93">
        <v>281440</v>
      </c>
      <c r="S93">
        <v>913833.18</v>
      </c>
      <c r="U93">
        <v>644.05999999999995</v>
      </c>
      <c r="Y93">
        <v>196643</v>
      </c>
      <c r="AB93">
        <v>402341.43</v>
      </c>
      <c r="AC93">
        <v>283030.58</v>
      </c>
    </row>
    <row r="94" spans="1:34" x14ac:dyDescent="0.25">
      <c r="A94" t="s">
        <v>2886</v>
      </c>
      <c r="B94">
        <v>300241.52</v>
      </c>
      <c r="C94">
        <v>8321.5</v>
      </c>
      <c r="D94">
        <v>192671.03</v>
      </c>
      <c r="F94">
        <v>3381434.82</v>
      </c>
      <c r="G94">
        <v>5829649.75</v>
      </c>
      <c r="J94">
        <v>0</v>
      </c>
      <c r="M94">
        <v>5289.08</v>
      </c>
      <c r="P94">
        <v>1244046.8500000001</v>
      </c>
      <c r="Q94">
        <v>5609827.1799999997</v>
      </c>
      <c r="R94">
        <v>2812906.16</v>
      </c>
      <c r="S94">
        <v>928578.15</v>
      </c>
      <c r="U94">
        <v>498.84</v>
      </c>
      <c r="W94">
        <v>1284780</v>
      </c>
      <c r="Y94">
        <v>1449571</v>
      </c>
      <c r="AB94">
        <v>182805.57</v>
      </c>
      <c r="AC94">
        <v>261731.07</v>
      </c>
    </row>
    <row r="95" spans="1:34" x14ac:dyDescent="0.25">
      <c r="A95" t="s">
        <v>2887</v>
      </c>
      <c r="B95">
        <v>478829.28</v>
      </c>
      <c r="C95">
        <v>0</v>
      </c>
      <c r="D95">
        <v>3618.14</v>
      </c>
      <c r="F95">
        <v>2676533.35</v>
      </c>
      <c r="G95">
        <v>129145.52</v>
      </c>
      <c r="J95">
        <v>0</v>
      </c>
      <c r="M95">
        <v>-8003.02</v>
      </c>
      <c r="O95">
        <v>134365</v>
      </c>
      <c r="P95">
        <v>2175299.37</v>
      </c>
      <c r="Q95">
        <v>57800</v>
      </c>
      <c r="R95">
        <v>1047464</v>
      </c>
      <c r="S95">
        <v>746291.41</v>
      </c>
      <c r="U95">
        <v>536.22</v>
      </c>
      <c r="W95">
        <v>1102860</v>
      </c>
      <c r="Y95">
        <v>1272022</v>
      </c>
      <c r="AB95">
        <v>315515.42</v>
      </c>
      <c r="AC95">
        <v>162549.26999999999</v>
      </c>
    </row>
    <row r="96" spans="1:34" x14ac:dyDescent="0.25">
      <c r="A96" t="s">
        <v>2888</v>
      </c>
      <c r="B96">
        <v>449169.02</v>
      </c>
      <c r="C96">
        <v>33714</v>
      </c>
      <c r="D96">
        <v>41606.160000000003</v>
      </c>
      <c r="F96">
        <v>676667.1</v>
      </c>
      <c r="G96">
        <v>952157.34</v>
      </c>
      <c r="J96">
        <v>0</v>
      </c>
      <c r="M96">
        <v>675</v>
      </c>
      <c r="O96">
        <v>77785</v>
      </c>
      <c r="P96">
        <v>913585.42</v>
      </c>
      <c r="R96">
        <v>1334838.29</v>
      </c>
      <c r="S96">
        <v>1376792.2</v>
      </c>
      <c r="U96">
        <v>585.41999999999996</v>
      </c>
      <c r="Y96">
        <v>153476</v>
      </c>
      <c r="AB96">
        <v>771816.92</v>
      </c>
      <c r="AC96">
        <v>271504.78999999998</v>
      </c>
    </row>
    <row r="97" spans="1:33" x14ac:dyDescent="0.25">
      <c r="A97" t="s">
        <v>2889</v>
      </c>
      <c r="B97">
        <v>186779.43</v>
      </c>
      <c r="C97">
        <v>0</v>
      </c>
      <c r="D97">
        <v>7826.94</v>
      </c>
      <c r="F97">
        <v>1686074.19</v>
      </c>
      <c r="G97">
        <v>1407601.94</v>
      </c>
      <c r="J97">
        <v>0</v>
      </c>
      <c r="M97">
        <v>-139.88</v>
      </c>
      <c r="O97">
        <v>70219</v>
      </c>
      <c r="P97">
        <v>1858090.59</v>
      </c>
      <c r="Q97">
        <v>270732</v>
      </c>
      <c r="R97">
        <v>613325.81999999995</v>
      </c>
      <c r="S97">
        <v>1042232.71</v>
      </c>
      <c r="T97">
        <v>500000</v>
      </c>
      <c r="U97">
        <v>684.71</v>
      </c>
      <c r="W97">
        <v>412110</v>
      </c>
      <c r="Y97">
        <v>744027</v>
      </c>
      <c r="Z97">
        <v>13500</v>
      </c>
      <c r="AB97">
        <v>364442.45</v>
      </c>
      <c r="AC97">
        <v>927</v>
      </c>
    </row>
    <row r="98" spans="1:33" x14ac:dyDescent="0.25">
      <c r="A98" t="s">
        <v>2890</v>
      </c>
      <c r="B98">
        <v>717483.03</v>
      </c>
      <c r="C98">
        <v>0</v>
      </c>
      <c r="D98">
        <v>132070.71</v>
      </c>
      <c r="F98">
        <v>744291.54</v>
      </c>
      <c r="G98">
        <v>5353.47</v>
      </c>
      <c r="M98">
        <v>175</v>
      </c>
      <c r="P98">
        <v>-534474.25</v>
      </c>
      <c r="R98">
        <v>1790978.12</v>
      </c>
      <c r="S98">
        <v>965754.37</v>
      </c>
      <c r="W98">
        <v>1181409.3</v>
      </c>
      <c r="Y98">
        <v>1302526.3</v>
      </c>
      <c r="AB98">
        <v>130688.48</v>
      </c>
      <c r="AC98">
        <v>71347.75</v>
      </c>
      <c r="AG98">
        <v>871.26</v>
      </c>
    </row>
    <row r="99" spans="1:33" x14ac:dyDescent="0.25">
      <c r="A99" t="s">
        <v>2891</v>
      </c>
      <c r="B99">
        <v>548046.07999999996</v>
      </c>
      <c r="C99">
        <v>98856</v>
      </c>
      <c r="D99">
        <v>48879.17</v>
      </c>
      <c r="F99">
        <v>3760203.53</v>
      </c>
      <c r="G99">
        <v>1075010.43</v>
      </c>
      <c r="M99">
        <v>0</v>
      </c>
      <c r="O99">
        <v>123804</v>
      </c>
      <c r="Q99">
        <v>5011126.82</v>
      </c>
      <c r="R99">
        <v>1047464</v>
      </c>
      <c r="S99">
        <v>1383042.66</v>
      </c>
      <c r="U99">
        <v>1158.17</v>
      </c>
      <c r="W99">
        <v>2639140</v>
      </c>
      <c r="Y99">
        <v>2901473</v>
      </c>
      <c r="AB99">
        <v>756450.98</v>
      </c>
      <c r="AC99">
        <v>504776.46</v>
      </c>
    </row>
    <row r="100" spans="1:33" x14ac:dyDescent="0.25">
      <c r="A100" t="s">
        <v>2892</v>
      </c>
      <c r="B100">
        <v>267671.24</v>
      </c>
      <c r="C100">
        <v>14800</v>
      </c>
      <c r="D100">
        <v>134797.94</v>
      </c>
      <c r="F100">
        <v>959823.62</v>
      </c>
      <c r="G100">
        <v>137660.85</v>
      </c>
      <c r="J100">
        <v>0</v>
      </c>
      <c r="L100">
        <v>24000</v>
      </c>
      <c r="M100">
        <v>-6407.33</v>
      </c>
      <c r="P100">
        <v>-392574.69</v>
      </c>
      <c r="Q100">
        <v>48</v>
      </c>
      <c r="R100">
        <v>1768225.65</v>
      </c>
      <c r="S100">
        <v>1028121.47</v>
      </c>
      <c r="U100">
        <v>368.91</v>
      </c>
      <c r="Y100">
        <v>188850</v>
      </c>
      <c r="AB100">
        <v>378597.89</v>
      </c>
      <c r="AC100">
        <v>100230.47</v>
      </c>
    </row>
    <row r="101" spans="1:33" x14ac:dyDescent="0.25">
      <c r="A101" t="s">
        <v>2922</v>
      </c>
      <c r="B101">
        <v>485331.51</v>
      </c>
      <c r="C101">
        <v>1567</v>
      </c>
      <c r="D101">
        <v>152903.22</v>
      </c>
      <c r="F101">
        <v>410412.79999999999</v>
      </c>
      <c r="G101">
        <v>146919.69</v>
      </c>
      <c r="J101">
        <v>1620</v>
      </c>
      <c r="L101">
        <v>42000</v>
      </c>
      <c r="M101">
        <v>-5922.97</v>
      </c>
      <c r="P101">
        <v>-626956.30000000005</v>
      </c>
      <c r="Q101">
        <v>9211.2999999999993</v>
      </c>
      <c r="R101">
        <v>1440650.38</v>
      </c>
      <c r="S101">
        <v>1455057.16</v>
      </c>
      <c r="U101">
        <v>214.85</v>
      </c>
      <c r="W101">
        <v>1394100</v>
      </c>
      <c r="Y101">
        <v>1589572</v>
      </c>
      <c r="AB101">
        <v>393696.8</v>
      </c>
      <c r="AC101">
        <v>164217.4</v>
      </c>
    </row>
    <row r="102" spans="1:33" x14ac:dyDescent="0.25">
      <c r="A102" t="s">
        <v>2893</v>
      </c>
      <c r="B102">
        <v>1218839.51</v>
      </c>
      <c r="C102">
        <v>91688.25</v>
      </c>
      <c r="D102">
        <v>27003.57</v>
      </c>
      <c r="F102">
        <v>1100132.55</v>
      </c>
      <c r="G102">
        <v>533816.77</v>
      </c>
      <c r="J102">
        <v>118120</v>
      </c>
      <c r="M102">
        <v>3385.21</v>
      </c>
      <c r="O102">
        <v>360000</v>
      </c>
      <c r="Q102">
        <v>2261731.25</v>
      </c>
      <c r="S102">
        <v>899898.7</v>
      </c>
      <c r="U102">
        <v>2215.25</v>
      </c>
      <c r="W102">
        <v>989120</v>
      </c>
      <c r="X102">
        <v>1500</v>
      </c>
      <c r="Y102">
        <v>1105257</v>
      </c>
      <c r="Z102">
        <v>1610</v>
      </c>
      <c r="AA102">
        <v>1080</v>
      </c>
      <c r="AB102">
        <v>323237</v>
      </c>
      <c r="AC102">
        <v>203611.76</v>
      </c>
      <c r="AG102">
        <v>56894</v>
      </c>
    </row>
    <row r="103" spans="1:33" x14ac:dyDescent="0.25">
      <c r="A103" t="s">
        <v>2894</v>
      </c>
      <c r="B103">
        <v>612138.76</v>
      </c>
      <c r="C103">
        <v>12712</v>
      </c>
      <c r="D103">
        <v>66091.73</v>
      </c>
      <c r="F103">
        <v>755548</v>
      </c>
      <c r="G103">
        <v>242296.44</v>
      </c>
      <c r="M103">
        <v>1631.8</v>
      </c>
      <c r="O103">
        <v>408000</v>
      </c>
      <c r="Q103">
        <v>-1612010.96</v>
      </c>
      <c r="R103">
        <v>3137825</v>
      </c>
      <c r="S103">
        <v>594544.09</v>
      </c>
      <c r="U103">
        <v>422.46</v>
      </c>
      <c r="W103">
        <v>1477110</v>
      </c>
      <c r="X103">
        <v>20000</v>
      </c>
      <c r="Y103">
        <v>1685905.84</v>
      </c>
      <c r="AB103">
        <v>203998.42</v>
      </c>
      <c r="AC103">
        <v>174275.3</v>
      </c>
      <c r="AG103">
        <v>5090.8999999999996</v>
      </c>
    </row>
    <row r="104" spans="1:33" x14ac:dyDescent="0.25">
      <c r="A104" t="s">
        <v>2897</v>
      </c>
      <c r="B104">
        <v>72777.759999999995</v>
      </c>
      <c r="C104">
        <v>0</v>
      </c>
      <c r="D104">
        <v>107584.93</v>
      </c>
      <c r="F104">
        <v>609969.93999999994</v>
      </c>
      <c r="G104">
        <v>373663.18</v>
      </c>
      <c r="M104">
        <v>5773.47</v>
      </c>
      <c r="Q104">
        <v>2121877.92</v>
      </c>
      <c r="S104">
        <v>892338.18</v>
      </c>
      <c r="U104">
        <v>206.55</v>
      </c>
      <c r="W104">
        <v>1285650</v>
      </c>
      <c r="X104">
        <v>13500</v>
      </c>
      <c r="Y104">
        <v>1403978</v>
      </c>
      <c r="AB104">
        <v>252470.65</v>
      </c>
      <c r="AC104">
        <v>1168170.31</v>
      </c>
      <c r="AG104">
        <v>26777.34</v>
      </c>
    </row>
    <row r="105" spans="1:33" x14ac:dyDescent="0.25">
      <c r="A105" t="s">
        <v>2898</v>
      </c>
      <c r="B105">
        <v>262711</v>
      </c>
      <c r="C105">
        <v>31760</v>
      </c>
      <c r="D105">
        <v>43938.21</v>
      </c>
      <c r="F105">
        <v>349855.1</v>
      </c>
      <c r="G105">
        <v>245634.83</v>
      </c>
      <c r="J105">
        <v>-70000</v>
      </c>
      <c r="M105">
        <v>3435.93</v>
      </c>
      <c r="Q105">
        <v>-966026.35</v>
      </c>
      <c r="R105">
        <v>2219622</v>
      </c>
      <c r="S105">
        <v>912035.66</v>
      </c>
      <c r="U105">
        <v>590.91</v>
      </c>
      <c r="W105">
        <v>1043920</v>
      </c>
      <c r="X105">
        <v>36840</v>
      </c>
      <c r="Y105">
        <v>1163859</v>
      </c>
      <c r="Z105">
        <v>800</v>
      </c>
      <c r="AA105">
        <v>1552</v>
      </c>
      <c r="AB105">
        <v>593827.15</v>
      </c>
      <c r="AC105">
        <v>167351.34</v>
      </c>
      <c r="AG105">
        <v>61089.52</v>
      </c>
    </row>
    <row r="106" spans="1:33" x14ac:dyDescent="0.25">
      <c r="A106" t="s">
        <v>2900</v>
      </c>
      <c r="B106">
        <v>195444.41</v>
      </c>
      <c r="C106">
        <v>17392</v>
      </c>
      <c r="D106">
        <v>88690.05</v>
      </c>
      <c r="F106">
        <v>732713.04</v>
      </c>
      <c r="G106">
        <v>111490.84</v>
      </c>
      <c r="M106">
        <v>-9930.7000000000007</v>
      </c>
      <c r="O106">
        <v>2000</v>
      </c>
      <c r="Q106">
        <v>1315472.5900000001</v>
      </c>
      <c r="S106">
        <v>996864.7</v>
      </c>
      <c r="U106">
        <v>650.02</v>
      </c>
      <c r="W106">
        <v>912860</v>
      </c>
      <c r="X106">
        <v>45000</v>
      </c>
      <c r="Y106">
        <v>1338152.56</v>
      </c>
      <c r="Z106">
        <v>696</v>
      </c>
      <c r="AA106">
        <v>4826</v>
      </c>
      <c r="AB106">
        <v>219930.22</v>
      </c>
      <c r="AC106">
        <v>183243.11</v>
      </c>
      <c r="AG106">
        <v>84769</v>
      </c>
    </row>
    <row r="107" spans="1:33" x14ac:dyDescent="0.25">
      <c r="A107" t="s">
        <v>2902</v>
      </c>
      <c r="B107">
        <v>951736.88</v>
      </c>
      <c r="C107">
        <v>4400</v>
      </c>
      <c r="D107">
        <v>101790.96</v>
      </c>
      <c r="F107">
        <v>832231.03</v>
      </c>
      <c r="G107">
        <v>1096736.74</v>
      </c>
      <c r="J107">
        <v>-68510</v>
      </c>
      <c r="M107">
        <v>858.05</v>
      </c>
      <c r="Q107">
        <v>-1641295.55</v>
      </c>
      <c r="R107">
        <v>4303318.3099999996</v>
      </c>
      <c r="S107">
        <v>1153391.25</v>
      </c>
      <c r="T107">
        <v>219645</v>
      </c>
      <c r="U107">
        <v>1018.58</v>
      </c>
      <c r="W107">
        <v>1811197.8</v>
      </c>
      <c r="Y107">
        <v>1874197.8</v>
      </c>
      <c r="AB107">
        <v>446596.64</v>
      </c>
      <c r="AC107">
        <v>114398.39</v>
      </c>
      <c r="AD107">
        <v>21000</v>
      </c>
    </row>
    <row r="108" spans="1:33" x14ac:dyDescent="0.25">
      <c r="A108" t="s">
        <v>2903</v>
      </c>
      <c r="B108">
        <v>370175.87</v>
      </c>
      <c r="C108">
        <v>4400</v>
      </c>
      <c r="D108">
        <v>32184.39</v>
      </c>
      <c r="F108">
        <v>432127.19</v>
      </c>
      <c r="G108">
        <v>224956.69</v>
      </c>
      <c r="M108">
        <v>0</v>
      </c>
      <c r="Q108">
        <v>-1224278.8500000001</v>
      </c>
      <c r="R108">
        <v>2346487</v>
      </c>
      <c r="S108">
        <v>576430.99</v>
      </c>
      <c r="U108">
        <v>589.03</v>
      </c>
      <c r="W108">
        <v>1161391.5</v>
      </c>
      <c r="Y108">
        <v>1229791.5</v>
      </c>
      <c r="Z108">
        <v>1500</v>
      </c>
      <c r="AB108">
        <v>252683.36</v>
      </c>
      <c r="AC108">
        <v>140860.67000000001</v>
      </c>
    </row>
    <row r="109" spans="1:33" x14ac:dyDescent="0.25">
      <c r="A109" t="s">
        <v>2904</v>
      </c>
      <c r="B109">
        <v>836366.26</v>
      </c>
      <c r="C109">
        <v>5640</v>
      </c>
      <c r="D109">
        <v>96958.93</v>
      </c>
      <c r="F109">
        <v>714256.67</v>
      </c>
      <c r="G109">
        <v>319856.19</v>
      </c>
      <c r="J109">
        <v>0</v>
      </c>
      <c r="M109">
        <v>28.04</v>
      </c>
      <c r="Q109">
        <v>-243953.84</v>
      </c>
      <c r="R109">
        <v>2125037.4300000002</v>
      </c>
      <c r="S109">
        <v>1108610.51</v>
      </c>
      <c r="U109">
        <v>818.33</v>
      </c>
      <c r="W109">
        <v>1722892.5</v>
      </c>
      <c r="X109">
        <v>8400</v>
      </c>
      <c r="Y109">
        <v>1791292.5</v>
      </c>
      <c r="AA109">
        <v>520</v>
      </c>
      <c r="AB109">
        <v>527683.51</v>
      </c>
      <c r="AC109">
        <v>143056.34</v>
      </c>
      <c r="AD109">
        <v>21000</v>
      </c>
    </row>
    <row r="110" spans="1:33" x14ac:dyDescent="0.25">
      <c r="A110" t="s">
        <v>2905</v>
      </c>
      <c r="B110">
        <v>603058.36</v>
      </c>
      <c r="C110">
        <v>0</v>
      </c>
      <c r="D110">
        <v>55335.95</v>
      </c>
      <c r="F110">
        <v>2760438.18</v>
      </c>
      <c r="G110">
        <v>575524.5</v>
      </c>
      <c r="L110">
        <v>12000</v>
      </c>
      <c r="M110">
        <v>565</v>
      </c>
      <c r="Q110">
        <v>2963666.5</v>
      </c>
      <c r="R110">
        <v>1196485.3400000001</v>
      </c>
      <c r="S110">
        <v>951547.41</v>
      </c>
      <c r="U110">
        <v>1018.49</v>
      </c>
      <c r="W110">
        <v>1390707</v>
      </c>
      <c r="X110">
        <v>97775</v>
      </c>
      <c r="Y110">
        <v>1620185</v>
      </c>
      <c r="Z110">
        <v>1500</v>
      </c>
      <c r="AB110">
        <v>492883.81</v>
      </c>
      <c r="AC110">
        <v>220364.64</v>
      </c>
      <c r="AD110">
        <v>31500</v>
      </c>
      <c r="AG110">
        <v>500</v>
      </c>
    </row>
    <row r="111" spans="1:33" x14ac:dyDescent="0.25">
      <c r="A111" t="s">
        <v>2923</v>
      </c>
      <c r="B111">
        <v>312194.82</v>
      </c>
      <c r="C111">
        <v>5480</v>
      </c>
      <c r="D111">
        <v>41868.769999999997</v>
      </c>
      <c r="F111">
        <v>292862.17</v>
      </c>
      <c r="G111">
        <v>225440.08</v>
      </c>
      <c r="M111">
        <v>0</v>
      </c>
      <c r="Q111">
        <v>-207407.87</v>
      </c>
      <c r="R111">
        <v>1169693.49</v>
      </c>
      <c r="S111">
        <v>648343.88</v>
      </c>
      <c r="U111">
        <v>575.33000000000004</v>
      </c>
      <c r="W111">
        <v>593613</v>
      </c>
      <c r="Y111">
        <v>818223</v>
      </c>
      <c r="AB111">
        <v>182640.52</v>
      </c>
      <c r="AC111">
        <v>153074.14000000001</v>
      </c>
      <c r="AD111">
        <v>7500</v>
      </c>
      <c r="AG111">
        <v>500</v>
      </c>
    </row>
    <row r="112" spans="1:33" x14ac:dyDescent="0.25">
      <c r="A112" t="s">
        <v>2906</v>
      </c>
      <c r="B112">
        <v>404466.5</v>
      </c>
      <c r="C112">
        <v>18556.82</v>
      </c>
      <c r="D112">
        <v>64581.27</v>
      </c>
      <c r="F112">
        <v>1341876.32</v>
      </c>
      <c r="G112">
        <v>1377488.58</v>
      </c>
      <c r="J112">
        <v>6800</v>
      </c>
      <c r="L112">
        <v>179755</v>
      </c>
      <c r="M112">
        <v>2848.6</v>
      </c>
      <c r="Q112">
        <v>2500678.94</v>
      </c>
      <c r="R112">
        <v>620039.24</v>
      </c>
      <c r="S112">
        <v>1752555.3</v>
      </c>
      <c r="U112">
        <v>589.91</v>
      </c>
      <c r="V112">
        <v>430</v>
      </c>
      <c r="W112">
        <v>2179135.7999999998</v>
      </c>
      <c r="X112">
        <v>683991</v>
      </c>
      <c r="Y112">
        <v>2478961.7999999998</v>
      </c>
      <c r="Z112">
        <v>3778</v>
      </c>
      <c r="AB112">
        <v>688213.56</v>
      </c>
      <c r="AC112">
        <v>391430.7</v>
      </c>
      <c r="AF112">
        <v>5</v>
      </c>
      <c r="AG112">
        <v>127217.24</v>
      </c>
    </row>
    <row r="113" spans="1:33" x14ac:dyDescent="0.25">
      <c r="A113" t="s">
        <v>2907</v>
      </c>
      <c r="B113">
        <v>1025233.22</v>
      </c>
      <c r="C113">
        <v>66022.39</v>
      </c>
      <c r="D113">
        <v>38415.120000000003</v>
      </c>
      <c r="F113">
        <v>1381807.58</v>
      </c>
      <c r="G113">
        <v>64528.1</v>
      </c>
      <c r="J113">
        <v>-403638</v>
      </c>
      <c r="L113">
        <v>648255</v>
      </c>
      <c r="M113">
        <v>-7397.63</v>
      </c>
      <c r="Q113">
        <v>-962709.08</v>
      </c>
      <c r="R113">
        <v>3271774.09</v>
      </c>
      <c r="S113">
        <v>2230171.98</v>
      </c>
      <c r="T113">
        <v>9400</v>
      </c>
      <c r="U113">
        <v>1702.66</v>
      </c>
      <c r="Y113">
        <v>553716</v>
      </c>
      <c r="AA113">
        <v>46471</v>
      </c>
      <c r="AB113">
        <v>314721.27</v>
      </c>
      <c r="AC113">
        <v>140854.34</v>
      </c>
    </row>
    <row r="114" spans="1:33" x14ac:dyDescent="0.25">
      <c r="A114" t="s">
        <v>2908</v>
      </c>
      <c r="B114">
        <v>291884.46000000002</v>
      </c>
      <c r="C114">
        <v>4400</v>
      </c>
      <c r="D114">
        <v>74434</v>
      </c>
      <c r="F114">
        <v>693820.39</v>
      </c>
      <c r="G114">
        <v>515560.67</v>
      </c>
      <c r="J114">
        <v>-27420</v>
      </c>
      <c r="L114">
        <v>81800</v>
      </c>
      <c r="M114">
        <v>-10169.51</v>
      </c>
      <c r="Q114">
        <v>938883.77</v>
      </c>
      <c r="R114">
        <v>1131001.29</v>
      </c>
      <c r="S114">
        <v>877023.01</v>
      </c>
      <c r="U114">
        <v>809.47</v>
      </c>
      <c r="W114">
        <v>693990</v>
      </c>
      <c r="Y114">
        <v>1112683</v>
      </c>
      <c r="Z114">
        <v>12800</v>
      </c>
      <c r="AA114">
        <v>6820</v>
      </c>
      <c r="AB114">
        <v>290911.5</v>
      </c>
      <c r="AC114">
        <v>88520.31</v>
      </c>
      <c r="AD114">
        <v>50000</v>
      </c>
      <c r="AF114">
        <v>-300</v>
      </c>
      <c r="AG114">
        <v>1566.7</v>
      </c>
    </row>
    <row r="115" spans="1:33" x14ac:dyDescent="0.25">
      <c r="A115" t="s">
        <v>2909</v>
      </c>
      <c r="B115">
        <v>969096.24</v>
      </c>
      <c r="C115">
        <v>4400</v>
      </c>
      <c r="D115">
        <v>34950.120000000003</v>
      </c>
      <c r="F115">
        <v>716964.13</v>
      </c>
      <c r="G115">
        <v>1040995.1</v>
      </c>
      <c r="J115">
        <v>0</v>
      </c>
      <c r="L115">
        <v>829280</v>
      </c>
      <c r="M115">
        <v>-1146.5</v>
      </c>
      <c r="O115">
        <v>479000</v>
      </c>
      <c r="Q115">
        <v>457047.07</v>
      </c>
      <c r="R115">
        <v>1731639.01</v>
      </c>
      <c r="S115">
        <v>1500378.42</v>
      </c>
      <c r="U115">
        <v>601.36</v>
      </c>
      <c r="V115">
        <v>580</v>
      </c>
      <c r="W115">
        <v>1403100</v>
      </c>
      <c r="Y115">
        <v>1780499.97</v>
      </c>
      <c r="AA115">
        <v>8381</v>
      </c>
      <c r="AB115">
        <v>821306.11</v>
      </c>
      <c r="AC115">
        <v>316731.69</v>
      </c>
    </row>
    <row r="116" spans="1:33" x14ac:dyDescent="0.25">
      <c r="A116" t="s">
        <v>2910</v>
      </c>
      <c r="B116">
        <v>420267.11</v>
      </c>
      <c r="C116">
        <v>0</v>
      </c>
      <c r="D116">
        <v>4156.6099999999997</v>
      </c>
      <c r="F116">
        <v>399194.84</v>
      </c>
      <c r="G116">
        <v>250996</v>
      </c>
      <c r="J116">
        <v>0</v>
      </c>
      <c r="Q116">
        <v>-1177744.47</v>
      </c>
      <c r="R116">
        <v>2359915.73</v>
      </c>
      <c r="S116">
        <v>623368</v>
      </c>
      <c r="U116">
        <v>491.56</v>
      </c>
      <c r="V116">
        <v>20</v>
      </c>
      <c r="W116">
        <v>65930</v>
      </c>
      <c r="Y116">
        <v>88778</v>
      </c>
      <c r="Z116">
        <v>20116</v>
      </c>
      <c r="AA116">
        <v>5588</v>
      </c>
      <c r="AB116">
        <v>181717.72</v>
      </c>
      <c r="AC116">
        <v>168340.54</v>
      </c>
      <c r="AD116">
        <v>50000</v>
      </c>
      <c r="AF116">
        <v>1</v>
      </c>
    </row>
    <row r="117" spans="1:33" x14ac:dyDescent="0.25">
      <c r="A117" t="s">
        <v>2911</v>
      </c>
      <c r="B117">
        <v>407475.23</v>
      </c>
      <c r="C117">
        <v>46612.61</v>
      </c>
      <c r="D117">
        <v>76214.41</v>
      </c>
      <c r="F117">
        <v>394554.2</v>
      </c>
      <c r="G117">
        <v>979243.73</v>
      </c>
      <c r="L117">
        <v>282217.25</v>
      </c>
      <c r="M117">
        <v>898.6</v>
      </c>
      <c r="Q117">
        <v>91728.81</v>
      </c>
      <c r="R117">
        <v>1221990.08</v>
      </c>
      <c r="S117">
        <v>1816822.14</v>
      </c>
      <c r="T117">
        <v>324706.5</v>
      </c>
      <c r="U117">
        <v>1341.72</v>
      </c>
      <c r="V117">
        <v>440</v>
      </c>
      <c r="W117">
        <v>1392300</v>
      </c>
      <c r="X117">
        <v>644377</v>
      </c>
      <c r="Y117">
        <v>1789103</v>
      </c>
      <c r="AA117">
        <v>3668</v>
      </c>
      <c r="AB117">
        <v>1073859.47</v>
      </c>
      <c r="AC117">
        <v>62141.45</v>
      </c>
    </row>
    <row r="118" spans="1:33" x14ac:dyDescent="0.25">
      <c r="A118" t="s">
        <v>2912</v>
      </c>
      <c r="B118">
        <v>1096080.46</v>
      </c>
      <c r="C118">
        <v>0</v>
      </c>
      <c r="D118">
        <v>186236.02</v>
      </c>
      <c r="F118">
        <v>733557.43</v>
      </c>
      <c r="G118">
        <v>59134.91</v>
      </c>
      <c r="K118">
        <v>14600</v>
      </c>
      <c r="L118">
        <v>142417</v>
      </c>
      <c r="M118">
        <v>5671</v>
      </c>
      <c r="O118">
        <v>110284</v>
      </c>
      <c r="Q118">
        <v>97645.05</v>
      </c>
      <c r="R118">
        <v>1488507.55</v>
      </c>
      <c r="S118">
        <v>817687.02</v>
      </c>
      <c r="U118">
        <v>1086.25</v>
      </c>
      <c r="W118">
        <v>964462.1</v>
      </c>
      <c r="X118">
        <v>21000</v>
      </c>
      <c r="Y118">
        <v>1095862.1000000001</v>
      </c>
      <c r="AB118">
        <v>145097.01</v>
      </c>
      <c r="AC118">
        <v>80848.62</v>
      </c>
    </row>
    <row r="119" spans="1:33" x14ac:dyDescent="0.25">
      <c r="A119" t="s">
        <v>2913</v>
      </c>
      <c r="B119">
        <v>1437300.75</v>
      </c>
      <c r="C119">
        <v>0</v>
      </c>
      <c r="D119">
        <v>148527.17000000001</v>
      </c>
      <c r="F119">
        <v>560445.16</v>
      </c>
      <c r="G119">
        <v>99760.320000000007</v>
      </c>
      <c r="J119">
        <v>0</v>
      </c>
      <c r="M119">
        <v>0</v>
      </c>
      <c r="O119">
        <v>241628</v>
      </c>
      <c r="Q119">
        <v>1782923.71</v>
      </c>
      <c r="S119">
        <v>987736.38</v>
      </c>
      <c r="U119">
        <v>1395.13</v>
      </c>
      <c r="V119">
        <v>200</v>
      </c>
      <c r="W119">
        <v>1546720</v>
      </c>
      <c r="X119">
        <v>42000</v>
      </c>
      <c r="Y119">
        <v>1775990</v>
      </c>
      <c r="Z119">
        <v>864</v>
      </c>
      <c r="AB119">
        <v>178340.49</v>
      </c>
      <c r="AC119">
        <v>70175.33</v>
      </c>
    </row>
    <row r="120" spans="1:33" x14ac:dyDescent="0.25">
      <c r="A120" t="s">
        <v>2914</v>
      </c>
      <c r="B120">
        <v>1072380.97</v>
      </c>
      <c r="C120">
        <v>0</v>
      </c>
      <c r="D120">
        <v>24153.48</v>
      </c>
      <c r="F120">
        <v>463803.51</v>
      </c>
      <c r="G120">
        <v>72548.350000000006</v>
      </c>
      <c r="K120">
        <v>14600</v>
      </c>
      <c r="L120">
        <v>12000</v>
      </c>
      <c r="M120">
        <v>6340.4</v>
      </c>
      <c r="O120">
        <v>183632.8</v>
      </c>
      <c r="Q120">
        <v>-444276.04</v>
      </c>
      <c r="R120">
        <v>1693308.65</v>
      </c>
      <c r="S120">
        <v>802664.35</v>
      </c>
      <c r="U120">
        <v>1091.8800000000001</v>
      </c>
      <c r="V120">
        <v>0</v>
      </c>
      <c r="W120">
        <v>1482531</v>
      </c>
      <c r="X120">
        <v>42000</v>
      </c>
      <c r="Y120">
        <v>1613931</v>
      </c>
      <c r="AB120">
        <v>153944.48000000001</v>
      </c>
      <c r="AC120">
        <v>60781.2</v>
      </c>
      <c r="AG120">
        <v>46158</v>
      </c>
    </row>
    <row r="121" spans="1:33" x14ac:dyDescent="0.25">
      <c r="A121" t="s">
        <v>2915</v>
      </c>
      <c r="B121">
        <v>1283200.74</v>
      </c>
      <c r="C121">
        <v>0</v>
      </c>
      <c r="D121">
        <v>316782.53999999998</v>
      </c>
      <c r="F121">
        <v>751724.84</v>
      </c>
      <c r="G121">
        <v>214614.79</v>
      </c>
      <c r="K121">
        <v>21700</v>
      </c>
      <c r="L121">
        <v>51444</v>
      </c>
      <c r="M121">
        <v>0</v>
      </c>
      <c r="O121">
        <v>249943</v>
      </c>
      <c r="Q121">
        <v>-170738.79</v>
      </c>
      <c r="R121">
        <v>2084116.46</v>
      </c>
      <c r="S121">
        <v>1283861.8400000001</v>
      </c>
      <c r="U121">
        <v>1078.9100000000001</v>
      </c>
      <c r="V121">
        <v>150</v>
      </c>
      <c r="W121">
        <v>1584290.3</v>
      </c>
      <c r="X121">
        <v>112000</v>
      </c>
      <c r="Y121">
        <v>2066690.3</v>
      </c>
      <c r="Z121">
        <v>1600</v>
      </c>
      <c r="AA121">
        <v>4530</v>
      </c>
      <c r="AB121">
        <v>172894.9</v>
      </c>
      <c r="AC121">
        <v>112511.7</v>
      </c>
      <c r="AG121">
        <v>72220</v>
      </c>
    </row>
    <row r="122" spans="1:33" x14ac:dyDescent="0.25">
      <c r="A122" t="s">
        <v>2916</v>
      </c>
      <c r="B122">
        <v>604529.14</v>
      </c>
      <c r="C122">
        <v>0</v>
      </c>
      <c r="D122">
        <v>126053.75999999999</v>
      </c>
      <c r="F122">
        <v>288626.17</v>
      </c>
      <c r="G122">
        <v>123962.84</v>
      </c>
      <c r="J122">
        <v>0</v>
      </c>
      <c r="K122">
        <v>14000</v>
      </c>
      <c r="L122">
        <v>0</v>
      </c>
      <c r="M122">
        <v>2449</v>
      </c>
      <c r="O122">
        <v>81000</v>
      </c>
      <c r="Q122">
        <v>489848.21</v>
      </c>
      <c r="R122">
        <v>345503.07</v>
      </c>
      <c r="S122">
        <v>892522.57</v>
      </c>
      <c r="U122">
        <v>536.25</v>
      </c>
      <c r="V122">
        <v>50</v>
      </c>
      <c r="W122">
        <v>586868.4</v>
      </c>
      <c r="X122">
        <v>10500</v>
      </c>
      <c r="Y122">
        <v>877412.06</v>
      </c>
      <c r="Z122">
        <v>1096</v>
      </c>
      <c r="AA122">
        <v>2700</v>
      </c>
      <c r="AB122">
        <v>202209.89</v>
      </c>
      <c r="AC122">
        <v>38634.639999999999</v>
      </c>
      <c r="AG122">
        <v>4045</v>
      </c>
    </row>
    <row r="123" spans="1:33" x14ac:dyDescent="0.25">
      <c r="A123" t="s">
        <v>2924</v>
      </c>
      <c r="B123">
        <v>802202.41</v>
      </c>
      <c r="C123">
        <v>0</v>
      </c>
      <c r="D123">
        <v>137571.21</v>
      </c>
      <c r="F123">
        <v>434837.42</v>
      </c>
      <c r="G123">
        <v>83792.31</v>
      </c>
      <c r="J123">
        <v>0</v>
      </c>
      <c r="L123">
        <v>64000</v>
      </c>
      <c r="M123">
        <v>0</v>
      </c>
      <c r="O123">
        <v>54397</v>
      </c>
      <c r="Q123">
        <v>-1298797.01</v>
      </c>
      <c r="R123">
        <v>2439641.09</v>
      </c>
      <c r="S123">
        <v>660591.07999999996</v>
      </c>
      <c r="T123">
        <v>17194.919999999998</v>
      </c>
      <c r="U123">
        <v>636.36</v>
      </c>
      <c r="W123">
        <v>813640</v>
      </c>
      <c r="X123">
        <v>21000</v>
      </c>
      <c r="Y123">
        <v>887840</v>
      </c>
      <c r="Z123">
        <v>10796</v>
      </c>
      <c r="AA123">
        <v>884</v>
      </c>
      <c r="AB123">
        <v>157869.59</v>
      </c>
      <c r="AC123">
        <v>74646.210000000006</v>
      </c>
      <c r="AG123">
        <v>200</v>
      </c>
    </row>
    <row r="124" spans="1:33" x14ac:dyDescent="0.25">
      <c r="A124" t="s">
        <v>2926</v>
      </c>
      <c r="B124">
        <v>1043327.49</v>
      </c>
      <c r="C124">
        <v>0</v>
      </c>
      <c r="D124">
        <v>262709.43</v>
      </c>
      <c r="F124">
        <v>433274.96</v>
      </c>
      <c r="G124">
        <v>73453.679999999993</v>
      </c>
      <c r="J124">
        <v>0</v>
      </c>
      <c r="K124">
        <v>13800</v>
      </c>
      <c r="L124">
        <v>243340</v>
      </c>
      <c r="M124">
        <v>3868.01</v>
      </c>
      <c r="Q124">
        <v>-1659976.66</v>
      </c>
      <c r="R124">
        <v>3028722.67</v>
      </c>
      <c r="S124">
        <v>878103.09</v>
      </c>
      <c r="U124">
        <v>841.6</v>
      </c>
      <c r="W124">
        <v>907446.2</v>
      </c>
      <c r="X124">
        <v>21000</v>
      </c>
      <c r="Y124">
        <v>1031646.2</v>
      </c>
      <c r="Z124">
        <v>672</v>
      </c>
      <c r="AB124">
        <v>171761.64</v>
      </c>
      <c r="AC124">
        <v>138802.51</v>
      </c>
      <c r="AG124">
        <v>52597</v>
      </c>
    </row>
    <row r="125" spans="1:33" x14ac:dyDescent="0.25">
      <c r="A125" t="s">
        <v>2928</v>
      </c>
      <c r="B125">
        <v>605351.01</v>
      </c>
      <c r="C125">
        <v>0</v>
      </c>
      <c r="D125">
        <v>73253.8</v>
      </c>
      <c r="F125">
        <v>912873.18</v>
      </c>
      <c r="G125">
        <v>90441.58</v>
      </c>
      <c r="J125">
        <v>0</v>
      </c>
      <c r="K125">
        <v>13500</v>
      </c>
      <c r="M125">
        <v>0</v>
      </c>
      <c r="O125">
        <v>80900</v>
      </c>
      <c r="Q125">
        <v>-1641801.67</v>
      </c>
      <c r="R125">
        <v>3118920.11</v>
      </c>
      <c r="S125">
        <v>741847.98</v>
      </c>
      <c r="U125">
        <v>494.47</v>
      </c>
      <c r="V125">
        <v>0</v>
      </c>
      <c r="W125">
        <v>895556.4</v>
      </c>
      <c r="X125">
        <v>31500</v>
      </c>
      <c r="Y125">
        <v>1017056.4</v>
      </c>
      <c r="AB125">
        <v>121930.75</v>
      </c>
      <c r="AC125">
        <v>164196.4</v>
      </c>
    </row>
    <row r="126" spans="1:33" x14ac:dyDescent="0.25">
      <c r="A126" t="s">
        <v>2895</v>
      </c>
      <c r="B126">
        <v>19753.7</v>
      </c>
      <c r="C126">
        <v>55200</v>
      </c>
      <c r="D126">
        <v>9672.2999999999993</v>
      </c>
      <c r="F126">
        <v>633637.89</v>
      </c>
      <c r="G126">
        <v>357583.29</v>
      </c>
      <c r="J126">
        <v>0</v>
      </c>
      <c r="M126">
        <v>3114.1</v>
      </c>
      <c r="O126">
        <v>85640</v>
      </c>
      <c r="Q126">
        <v>-1415446.02</v>
      </c>
      <c r="R126">
        <v>2656385</v>
      </c>
      <c r="S126">
        <v>1174480.6200000001</v>
      </c>
      <c r="U126">
        <v>587.97</v>
      </c>
      <c r="W126">
        <v>1714703</v>
      </c>
      <c r="X126">
        <v>70000</v>
      </c>
      <c r="Y126">
        <v>2259461</v>
      </c>
      <c r="AB126">
        <v>494091.35</v>
      </c>
      <c r="AC126">
        <v>163957.14000000001</v>
      </c>
      <c r="AG126">
        <v>21162</v>
      </c>
    </row>
    <row r="127" spans="1:33" x14ac:dyDescent="0.25">
      <c r="A127" t="s">
        <v>2896</v>
      </c>
      <c r="B127">
        <v>496592.04</v>
      </c>
      <c r="C127">
        <v>49600</v>
      </c>
      <c r="D127">
        <v>20119.21</v>
      </c>
      <c r="F127">
        <v>191372.18</v>
      </c>
      <c r="G127">
        <v>169793.74</v>
      </c>
      <c r="M127">
        <v>28.5</v>
      </c>
      <c r="Q127">
        <v>-1503724.52</v>
      </c>
      <c r="R127">
        <v>2668500</v>
      </c>
      <c r="S127">
        <v>578644.34</v>
      </c>
      <c r="U127">
        <v>803.52</v>
      </c>
      <c r="W127">
        <v>1461129.9</v>
      </c>
      <c r="Y127">
        <v>1753288.9</v>
      </c>
      <c r="AB127">
        <v>222655.55</v>
      </c>
      <c r="AC127">
        <v>113976.84</v>
      </c>
      <c r="AG127">
        <v>31317.279999999999</v>
      </c>
    </row>
    <row r="128" spans="1:33" x14ac:dyDescent="0.25">
      <c r="A128" t="s">
        <v>2899</v>
      </c>
      <c r="B128">
        <v>950612.38</v>
      </c>
      <c r="C128">
        <v>133900</v>
      </c>
      <c r="D128">
        <v>776189.09</v>
      </c>
      <c r="F128">
        <v>4075530</v>
      </c>
      <c r="G128">
        <v>602340.66</v>
      </c>
      <c r="J128">
        <v>0</v>
      </c>
      <c r="M128">
        <v>14964.04</v>
      </c>
      <c r="Q128">
        <v>-3534114.45</v>
      </c>
      <c r="R128">
        <v>9526566.6699999999</v>
      </c>
      <c r="S128">
        <v>1255653.8799999999</v>
      </c>
      <c r="T128">
        <v>204000</v>
      </c>
      <c r="U128">
        <v>1511.76</v>
      </c>
      <c r="W128">
        <v>2917806.1</v>
      </c>
      <c r="X128">
        <v>2130000</v>
      </c>
      <c r="Y128">
        <v>3206070.1</v>
      </c>
      <c r="Z128">
        <v>15982</v>
      </c>
      <c r="AA128">
        <v>3616</v>
      </c>
      <c r="AB128">
        <v>1998087.44</v>
      </c>
      <c r="AC128">
        <v>435453.24</v>
      </c>
      <c r="AD128">
        <v>500</v>
      </c>
      <c r="AG128">
        <v>58065.77</v>
      </c>
    </row>
    <row r="129" spans="1:33" x14ac:dyDescent="0.25">
      <c r="A129" t="s">
        <v>2901</v>
      </c>
      <c r="B129">
        <v>471538.97</v>
      </c>
      <c r="C129">
        <v>67400</v>
      </c>
      <c r="D129">
        <v>0</v>
      </c>
      <c r="F129">
        <v>320311.09000000003</v>
      </c>
      <c r="G129">
        <v>133262.46</v>
      </c>
      <c r="M129">
        <v>232.01</v>
      </c>
      <c r="O129">
        <v>155940</v>
      </c>
      <c r="Q129">
        <v>-1578687.82</v>
      </c>
      <c r="R129">
        <v>2647000</v>
      </c>
      <c r="S129">
        <v>591573.24</v>
      </c>
      <c r="U129">
        <v>858.23</v>
      </c>
      <c r="W129">
        <v>1493370.2</v>
      </c>
      <c r="Y129">
        <v>1804133.2</v>
      </c>
      <c r="Z129">
        <v>2680</v>
      </c>
      <c r="AB129">
        <v>155207.38</v>
      </c>
      <c r="AC129">
        <v>107671.27</v>
      </c>
      <c r="AG129">
        <v>84563.49</v>
      </c>
    </row>
    <row r="130" spans="1:33" x14ac:dyDescent="0.25">
      <c r="A130" t="s">
        <v>2927</v>
      </c>
      <c r="B130">
        <v>96433.88</v>
      </c>
      <c r="C130">
        <v>46000</v>
      </c>
      <c r="D130">
        <v>4089.42</v>
      </c>
      <c r="F130">
        <v>216739.3</v>
      </c>
      <c r="G130">
        <v>118264.7</v>
      </c>
      <c r="M130">
        <v>15</v>
      </c>
      <c r="O130">
        <v>138000</v>
      </c>
      <c r="Q130">
        <v>-1202961.83</v>
      </c>
      <c r="R130">
        <v>1913700</v>
      </c>
      <c r="S130">
        <v>398765.71</v>
      </c>
      <c r="U130">
        <v>297.7</v>
      </c>
      <c r="W130">
        <v>381760</v>
      </c>
      <c r="X130">
        <v>7500</v>
      </c>
      <c r="Y130">
        <v>534728.91</v>
      </c>
      <c r="AB130">
        <v>299211.40999999997</v>
      </c>
      <c r="AC130">
        <v>132291.21</v>
      </c>
      <c r="AG130">
        <v>9313.75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R130"/>
  <sheetViews>
    <sheetView zoomScale="76" zoomScaleNormal="76" workbookViewId="0">
      <selection activeCell="AQ4" sqref="AQ4:AQ130"/>
    </sheetView>
  </sheetViews>
  <sheetFormatPr defaultColWidth="9" defaultRowHeight="13.8" x14ac:dyDescent="0.25"/>
  <cols>
    <col min="1" max="1" width="6.5" style="38" customWidth="1"/>
    <col min="2" max="2" width="13.09765625" style="38" bestFit="1" customWidth="1"/>
    <col min="3" max="3" width="6.5" style="45" customWidth="1"/>
    <col min="4" max="4" width="26.59765625" style="45" customWidth="1"/>
    <col min="5" max="5" width="43.296875" bestFit="1" customWidth="1"/>
    <col min="6" max="9" width="8.796875" style="297"/>
    <col min="10" max="13" width="8.796875"/>
    <col min="14" max="18" width="8.796875" style="297"/>
    <col min="19" max="22" width="8.796875"/>
    <col min="23" max="28" width="8.796875" style="297"/>
    <col min="29" max="38" width="8.796875"/>
    <col min="39" max="39" width="20.5" style="72" bestFit="1" customWidth="1"/>
    <col min="40" max="40" width="17.8984375" style="50" bestFit="1" customWidth="1"/>
    <col min="41" max="41" width="17.3984375" style="51" bestFit="1" customWidth="1"/>
    <col min="42" max="42" width="17.59765625" style="48" bestFit="1" customWidth="1"/>
    <col min="43" max="43" width="19.09765625" style="47" bestFit="1" customWidth="1"/>
    <col min="44" max="44" width="23.59765625" style="51" bestFit="1" customWidth="1"/>
    <col min="45" max="16384" width="9" style="55"/>
  </cols>
  <sheetData>
    <row r="1" spans="1:44" x14ac:dyDescent="0.25">
      <c r="A1" s="221"/>
      <c r="B1" s="221"/>
      <c r="E1" t="s">
        <v>2440</v>
      </c>
      <c r="F1" s="297" t="s">
        <v>2441</v>
      </c>
      <c r="G1" s="297" t="s">
        <v>2442</v>
      </c>
      <c r="H1" s="297" t="s">
        <v>2443</v>
      </c>
      <c r="I1" s="297" t="s">
        <v>2444</v>
      </c>
      <c r="J1" t="s">
        <v>2445</v>
      </c>
      <c r="K1" t="s">
        <v>2446</v>
      </c>
      <c r="L1" t="s">
        <v>2447</v>
      </c>
      <c r="M1" t="s">
        <v>3181</v>
      </c>
      <c r="N1" s="297" t="s">
        <v>2448</v>
      </c>
      <c r="O1" s="297" t="s">
        <v>2449</v>
      </c>
      <c r="P1" s="297" t="s">
        <v>2450</v>
      </c>
      <c r="Q1" s="297" t="s">
        <v>2451</v>
      </c>
      <c r="R1" s="297" t="s">
        <v>2582</v>
      </c>
      <c r="S1" t="s">
        <v>2452</v>
      </c>
      <c r="T1" t="s">
        <v>2453</v>
      </c>
      <c r="U1" t="s">
        <v>2454</v>
      </c>
      <c r="V1" t="s">
        <v>2455</v>
      </c>
      <c r="W1" s="297" t="s">
        <v>2457</v>
      </c>
      <c r="X1" s="297" t="s">
        <v>2458</v>
      </c>
      <c r="Y1" s="297" t="s">
        <v>2459</v>
      </c>
      <c r="Z1" s="297" t="s">
        <v>2802</v>
      </c>
      <c r="AA1" s="297" t="s">
        <v>2460</v>
      </c>
      <c r="AB1" s="297" t="s">
        <v>2461</v>
      </c>
      <c r="AC1" t="s">
        <v>2462</v>
      </c>
      <c r="AD1" t="s">
        <v>2463</v>
      </c>
      <c r="AE1" t="s">
        <v>2464</v>
      </c>
      <c r="AF1" t="s">
        <v>2465</v>
      </c>
      <c r="AG1" t="s">
        <v>2466</v>
      </c>
      <c r="AH1" t="s">
        <v>2583</v>
      </c>
      <c r="AI1" t="s">
        <v>2584</v>
      </c>
      <c r="AJ1" t="s">
        <v>2585</v>
      </c>
      <c r="AK1" t="s">
        <v>2467</v>
      </c>
      <c r="AL1" t="s">
        <v>2586</v>
      </c>
      <c r="AM1" s="72" t="s">
        <v>6</v>
      </c>
      <c r="AN1" s="50" t="s">
        <v>7</v>
      </c>
      <c r="AO1" s="51" t="s">
        <v>8</v>
      </c>
      <c r="AP1" s="52" t="s">
        <v>9</v>
      </c>
      <c r="AQ1" s="53" t="s">
        <v>10</v>
      </c>
      <c r="AR1" s="54" t="s">
        <v>11</v>
      </c>
    </row>
    <row r="2" spans="1:44" x14ac:dyDescent="0.25">
      <c r="A2" s="221"/>
      <c r="B2" s="221"/>
      <c r="C2" s="45" t="s">
        <v>795</v>
      </c>
      <c r="E2" t="s">
        <v>2468</v>
      </c>
      <c r="F2" s="297" t="s">
        <v>2469</v>
      </c>
      <c r="G2" s="297" t="s">
        <v>2470</v>
      </c>
      <c r="H2" s="297" t="s">
        <v>2471</v>
      </c>
      <c r="I2" s="297" t="s">
        <v>2472</v>
      </c>
      <c r="J2" t="s">
        <v>2473</v>
      </c>
      <c r="K2" t="s">
        <v>2474</v>
      </c>
      <c r="L2" t="s">
        <v>2475</v>
      </c>
      <c r="M2" t="s">
        <v>3182</v>
      </c>
      <c r="N2" s="297" t="s">
        <v>2476</v>
      </c>
      <c r="O2" s="297" t="s">
        <v>2477</v>
      </c>
      <c r="P2" s="297" t="s">
        <v>2478</v>
      </c>
      <c r="Q2" s="297" t="s">
        <v>2479</v>
      </c>
      <c r="R2" s="297" t="s">
        <v>2587</v>
      </c>
      <c r="S2" t="s">
        <v>2480</v>
      </c>
      <c r="T2" t="s">
        <v>2481</v>
      </c>
      <c r="U2" t="s">
        <v>2482</v>
      </c>
      <c r="V2" t="s">
        <v>2483</v>
      </c>
      <c r="W2" s="297" t="s">
        <v>2485</v>
      </c>
      <c r="X2" s="297" t="s">
        <v>2486</v>
      </c>
      <c r="Y2" s="297" t="s">
        <v>2487</v>
      </c>
      <c r="Z2" s="297" t="s">
        <v>2803</v>
      </c>
      <c r="AA2" s="297" t="s">
        <v>2488</v>
      </c>
      <c r="AB2" s="297" t="s">
        <v>2489</v>
      </c>
      <c r="AC2" t="s">
        <v>2490</v>
      </c>
      <c r="AD2" t="s">
        <v>2491</v>
      </c>
      <c r="AE2" t="s">
        <v>2492</v>
      </c>
      <c r="AF2" t="s">
        <v>2493</v>
      </c>
      <c r="AG2" t="s">
        <v>2494</v>
      </c>
      <c r="AH2" t="s">
        <v>2588</v>
      </c>
      <c r="AI2" t="s">
        <v>2589</v>
      </c>
      <c r="AJ2" t="s">
        <v>2590</v>
      </c>
      <c r="AK2" t="s">
        <v>2495</v>
      </c>
      <c r="AL2" t="s">
        <v>2591</v>
      </c>
    </row>
    <row r="3" spans="1:44" ht="14.4" thickBot="1" x14ac:dyDescent="0.3">
      <c r="A3" s="221"/>
      <c r="B3" s="221"/>
      <c r="E3" t="s">
        <v>2496</v>
      </c>
      <c r="F3" s="297">
        <v>81238952.590000004</v>
      </c>
      <c r="G3" s="297">
        <v>4131240.79</v>
      </c>
      <c r="H3" s="297">
        <v>12945878.060000001</v>
      </c>
      <c r="I3" s="297">
        <v>0</v>
      </c>
      <c r="J3">
        <v>117071152.18000001</v>
      </c>
      <c r="K3">
        <v>42426318.25</v>
      </c>
      <c r="L3">
        <v>0</v>
      </c>
      <c r="M3">
        <v>0</v>
      </c>
      <c r="N3" s="297">
        <v>-305652.32</v>
      </c>
      <c r="O3" s="297">
        <v>92200</v>
      </c>
      <c r="P3" s="297">
        <v>4913839.0599999996</v>
      </c>
      <c r="Q3" s="297">
        <v>176000.98</v>
      </c>
      <c r="R3" s="297">
        <v>0</v>
      </c>
      <c r="S3">
        <v>11256265.050000001</v>
      </c>
      <c r="T3">
        <v>4031982.02</v>
      </c>
      <c r="U3">
        <v>23005239.059999999</v>
      </c>
      <c r="V3">
        <v>213131610.75</v>
      </c>
      <c r="W3" s="297">
        <v>120305523.25</v>
      </c>
      <c r="X3" s="297">
        <v>4431082.3099999996</v>
      </c>
      <c r="Y3" s="297">
        <v>96231.7</v>
      </c>
      <c r="Z3" s="297">
        <v>5536</v>
      </c>
      <c r="AA3" s="297">
        <v>143560552.37</v>
      </c>
      <c r="AB3" s="297">
        <v>13299422.66</v>
      </c>
      <c r="AC3">
        <v>167822770.06999999</v>
      </c>
      <c r="AD3">
        <v>331539</v>
      </c>
      <c r="AE3">
        <v>253781.8</v>
      </c>
      <c r="AF3">
        <v>51515102.649999999</v>
      </c>
      <c r="AG3">
        <v>19994993.359999999</v>
      </c>
      <c r="AH3">
        <v>374410</v>
      </c>
      <c r="AI3">
        <v>18553</v>
      </c>
      <c r="AJ3">
        <v>3062</v>
      </c>
      <c r="AK3">
        <v>3823137.8</v>
      </c>
      <c r="AL3">
        <v>1000</v>
      </c>
      <c r="AM3" s="72">
        <f t="shared" ref="AM3:AR3" si="0">SUM(AM4:AM130)</f>
        <v>98316071.440000027</v>
      </c>
      <c r="AN3" s="50">
        <f t="shared" si="0"/>
        <v>4876387.7199999988</v>
      </c>
      <c r="AO3" s="51">
        <f t="shared" si="0"/>
        <v>93439683.720000029</v>
      </c>
      <c r="AP3" s="48">
        <f t="shared" si="0"/>
        <v>281698348.29000002</v>
      </c>
      <c r="AQ3" s="47">
        <f t="shared" si="0"/>
        <v>244138349.68000001</v>
      </c>
      <c r="AR3" s="56">
        <f t="shared" si="0"/>
        <v>37559998.610000007</v>
      </c>
    </row>
    <row r="4" spans="1:44" ht="14.4" thickBot="1" x14ac:dyDescent="0.3">
      <c r="A4" s="38" t="s">
        <v>350</v>
      </c>
      <c r="B4" s="38" t="s">
        <v>352</v>
      </c>
      <c r="C4" s="63">
        <v>6411</v>
      </c>
      <c r="D4" s="64" t="s">
        <v>668</v>
      </c>
      <c r="E4" t="s">
        <v>2804</v>
      </c>
      <c r="F4" s="297">
        <v>1304078.04</v>
      </c>
      <c r="G4" s="297">
        <v>26000</v>
      </c>
      <c r="H4" s="297">
        <v>94035.82</v>
      </c>
      <c r="J4">
        <v>4305199.25</v>
      </c>
      <c r="K4">
        <v>590473.27</v>
      </c>
      <c r="Q4" s="297">
        <v>1.03</v>
      </c>
      <c r="S4">
        <v>669951</v>
      </c>
      <c r="U4">
        <v>4663643.8099999996</v>
      </c>
      <c r="V4">
        <v>1723269</v>
      </c>
      <c r="W4" s="297">
        <v>733584.01</v>
      </c>
      <c r="Y4" s="297">
        <v>1086.82</v>
      </c>
      <c r="AA4" s="297">
        <v>1523484</v>
      </c>
      <c r="AB4" s="297">
        <v>757270</v>
      </c>
      <c r="AC4">
        <v>1967016</v>
      </c>
      <c r="AF4">
        <v>443524.45</v>
      </c>
      <c r="AG4">
        <v>387289.84</v>
      </c>
      <c r="AK4">
        <v>483708</v>
      </c>
      <c r="AM4" s="72">
        <f>SUM(F4:I4)</f>
        <v>1424113.86</v>
      </c>
      <c r="AN4" s="50">
        <f>SUM(N4:R4)</f>
        <v>1.03</v>
      </c>
      <c r="AO4" s="51">
        <f>AM4-AN4</f>
        <v>1424112.83</v>
      </c>
      <c r="AP4" s="48">
        <f>SUM(W4:AB4)</f>
        <v>3015424.83</v>
      </c>
      <c r="AQ4" s="47">
        <f>SUM(AC4:AL4)</f>
        <v>3281538.29</v>
      </c>
      <c r="AR4" s="56">
        <f>AP4-AQ4</f>
        <v>-266113.45999999996</v>
      </c>
    </row>
    <row r="5" spans="1:44" ht="14.4" thickBot="1" x14ac:dyDescent="0.3">
      <c r="A5" s="38" t="s">
        <v>350</v>
      </c>
      <c r="B5" s="38" t="s">
        <v>352</v>
      </c>
      <c r="C5" s="63">
        <v>2059</v>
      </c>
      <c r="D5" s="64" t="s">
        <v>669</v>
      </c>
      <c r="E5" t="s">
        <v>2805</v>
      </c>
      <c r="F5" s="297">
        <v>355962.15</v>
      </c>
      <c r="G5" s="297">
        <v>35903.9</v>
      </c>
      <c r="H5" s="297">
        <v>203433.39</v>
      </c>
      <c r="J5">
        <v>449870.22</v>
      </c>
      <c r="K5">
        <v>141786.06</v>
      </c>
      <c r="N5" s="297">
        <v>0</v>
      </c>
      <c r="Q5" s="297">
        <v>289.72000000000003</v>
      </c>
      <c r="S5">
        <v>162830</v>
      </c>
      <c r="U5">
        <v>-709774.91</v>
      </c>
      <c r="V5">
        <v>1740746.12</v>
      </c>
      <c r="W5" s="297">
        <v>477600.61</v>
      </c>
      <c r="Y5" s="297">
        <v>191.68</v>
      </c>
      <c r="AA5" s="297">
        <v>1054700.3</v>
      </c>
      <c r="AB5" s="297">
        <v>159123.56</v>
      </c>
      <c r="AC5">
        <v>1153869.3</v>
      </c>
      <c r="AD5">
        <v>2700</v>
      </c>
      <c r="AF5">
        <v>279928.11</v>
      </c>
      <c r="AG5">
        <v>124863.95</v>
      </c>
      <c r="AM5" s="72">
        <f t="shared" ref="AM5:AM68" si="1">SUM(F5:I5)</f>
        <v>595299.44000000006</v>
      </c>
      <c r="AN5" s="50">
        <f t="shared" ref="AN5:AN68" si="2">SUM(N5:R5)</f>
        <v>289.72000000000003</v>
      </c>
      <c r="AO5" s="51">
        <f t="shared" ref="AO5:AO68" si="3">AM5-AN5</f>
        <v>595009.72000000009</v>
      </c>
      <c r="AP5" s="48">
        <f t="shared" ref="AP5:AP68" si="4">SUM(W5:AB5)</f>
        <v>1691616.1500000001</v>
      </c>
      <c r="AQ5" s="47">
        <f t="shared" ref="AQ5:AQ68" si="5">SUM(AC5:AL5)</f>
        <v>1561361.36</v>
      </c>
      <c r="AR5" s="56">
        <f t="shared" ref="AR5:AR68" si="6">AP5-AQ5</f>
        <v>130254.79000000004</v>
      </c>
    </row>
    <row r="6" spans="1:44" ht="14.4" thickBot="1" x14ac:dyDescent="0.3">
      <c r="A6" s="38" t="s">
        <v>350</v>
      </c>
      <c r="B6" s="38" t="s">
        <v>352</v>
      </c>
      <c r="C6" s="63">
        <v>6691</v>
      </c>
      <c r="D6" s="64" t="s">
        <v>670</v>
      </c>
      <c r="E6" t="s">
        <v>2806</v>
      </c>
      <c r="F6" s="297">
        <v>312074.88</v>
      </c>
      <c r="G6" s="297">
        <v>19370.5</v>
      </c>
      <c r="H6" s="297">
        <v>89801.7</v>
      </c>
      <c r="J6">
        <v>493924.44</v>
      </c>
      <c r="K6">
        <v>48814.89</v>
      </c>
      <c r="N6" s="297">
        <v>0</v>
      </c>
      <c r="P6" s="297">
        <v>159650</v>
      </c>
      <c r="Q6" s="297">
        <v>757.37</v>
      </c>
      <c r="S6">
        <v>89300</v>
      </c>
      <c r="U6">
        <v>-819550.85</v>
      </c>
      <c r="V6">
        <v>2169071.4500000002</v>
      </c>
      <c r="W6" s="297">
        <v>2194309.1800000002</v>
      </c>
      <c r="X6" s="297">
        <v>328513</v>
      </c>
      <c r="Y6" s="297">
        <v>802.79</v>
      </c>
      <c r="Z6" s="297">
        <v>395</v>
      </c>
      <c r="AA6" s="297">
        <v>1183927.5</v>
      </c>
      <c r="AB6" s="297">
        <v>516180</v>
      </c>
      <c r="AC6">
        <v>1891758.5</v>
      </c>
      <c r="AD6">
        <v>1120</v>
      </c>
      <c r="AE6">
        <v>1896</v>
      </c>
      <c r="AF6">
        <v>1403942.79</v>
      </c>
      <c r="AG6">
        <v>100227.94</v>
      </c>
      <c r="AK6">
        <v>735256.5</v>
      </c>
      <c r="AM6" s="72">
        <f t="shared" si="1"/>
        <v>421247.08</v>
      </c>
      <c r="AN6" s="50">
        <f t="shared" si="2"/>
        <v>160407.37</v>
      </c>
      <c r="AO6" s="51">
        <f t="shared" si="3"/>
        <v>260839.71000000002</v>
      </c>
      <c r="AP6" s="48">
        <f t="shared" si="4"/>
        <v>4224127.4700000007</v>
      </c>
      <c r="AQ6" s="47">
        <f t="shared" si="5"/>
        <v>4134201.73</v>
      </c>
      <c r="AR6" s="56">
        <f t="shared" si="6"/>
        <v>89925.740000000689</v>
      </c>
    </row>
    <row r="7" spans="1:44" ht="14.4" thickBot="1" x14ac:dyDescent="0.3">
      <c r="A7" s="38" t="s">
        <v>350</v>
      </c>
      <c r="B7" s="38" t="s">
        <v>352</v>
      </c>
      <c r="C7" s="63">
        <v>3434</v>
      </c>
      <c r="D7" s="64" t="s">
        <v>671</v>
      </c>
      <c r="E7" t="s">
        <v>2807</v>
      </c>
      <c r="F7" s="297">
        <v>556435.18999999994</v>
      </c>
      <c r="G7" s="297">
        <v>55</v>
      </c>
      <c r="H7" s="297">
        <v>182365.26</v>
      </c>
      <c r="J7">
        <v>306695.49</v>
      </c>
      <c r="K7">
        <v>89945.39</v>
      </c>
      <c r="Q7" s="297">
        <v>35</v>
      </c>
      <c r="U7">
        <v>941341.26</v>
      </c>
      <c r="V7">
        <v>235221.96</v>
      </c>
      <c r="W7" s="297">
        <v>698708.57</v>
      </c>
      <c r="Y7" s="297">
        <v>749.42</v>
      </c>
      <c r="AA7" s="297">
        <v>1442631.7</v>
      </c>
      <c r="AB7" s="297">
        <v>120800</v>
      </c>
      <c r="AC7">
        <v>1518245.7</v>
      </c>
      <c r="AF7">
        <v>358183.76</v>
      </c>
      <c r="AG7">
        <v>94712.12</v>
      </c>
      <c r="AK7">
        <v>1760</v>
      </c>
      <c r="AM7" s="72">
        <f t="shared" si="1"/>
        <v>738855.45</v>
      </c>
      <c r="AN7" s="50">
        <f t="shared" si="2"/>
        <v>35</v>
      </c>
      <c r="AO7" s="51">
        <f t="shared" si="3"/>
        <v>738820.45</v>
      </c>
      <c r="AP7" s="48">
        <f t="shared" si="4"/>
        <v>2262889.69</v>
      </c>
      <c r="AQ7" s="47">
        <f t="shared" si="5"/>
        <v>1972901.58</v>
      </c>
      <c r="AR7" s="56">
        <f t="shared" si="6"/>
        <v>289988.10999999987</v>
      </c>
    </row>
    <row r="8" spans="1:44" ht="14.4" thickBot="1" x14ac:dyDescent="0.3">
      <c r="A8" s="38" t="s">
        <v>350</v>
      </c>
      <c r="B8" s="38" t="s">
        <v>352</v>
      </c>
      <c r="C8" s="63">
        <v>3172</v>
      </c>
      <c r="D8" s="64" t="s">
        <v>672</v>
      </c>
      <c r="E8" t="s">
        <v>2808</v>
      </c>
      <c r="F8" s="297">
        <v>337845.14</v>
      </c>
      <c r="G8" s="297">
        <v>20062</v>
      </c>
      <c r="H8" s="297">
        <v>57956.44</v>
      </c>
      <c r="J8">
        <v>604812.26</v>
      </c>
      <c r="K8">
        <v>565499.30000000005</v>
      </c>
      <c r="N8" s="297">
        <v>75000</v>
      </c>
      <c r="Q8" s="297">
        <v>1012.34</v>
      </c>
      <c r="S8">
        <v>89255</v>
      </c>
      <c r="U8">
        <v>-87573.96</v>
      </c>
      <c r="V8">
        <v>1649277.25</v>
      </c>
      <c r="W8" s="297">
        <v>606624.12</v>
      </c>
      <c r="X8" s="297">
        <v>50100</v>
      </c>
      <c r="Y8" s="297">
        <v>287.77999999999997</v>
      </c>
      <c r="AA8" s="297">
        <v>829975.6</v>
      </c>
      <c r="AB8" s="297">
        <v>158460</v>
      </c>
      <c r="AC8">
        <v>1026515.6</v>
      </c>
      <c r="AF8">
        <v>394175.4</v>
      </c>
      <c r="AG8">
        <v>115127.99</v>
      </c>
      <c r="AM8" s="72">
        <f t="shared" si="1"/>
        <v>415863.58</v>
      </c>
      <c r="AN8" s="50">
        <f t="shared" si="2"/>
        <v>76012.34</v>
      </c>
      <c r="AO8" s="51">
        <f t="shared" si="3"/>
        <v>339851.24</v>
      </c>
      <c r="AP8" s="48">
        <f t="shared" si="4"/>
        <v>1645447.5</v>
      </c>
      <c r="AQ8" s="47">
        <f t="shared" si="5"/>
        <v>1535818.99</v>
      </c>
      <c r="AR8" s="56">
        <f t="shared" si="6"/>
        <v>109628.51000000001</v>
      </c>
    </row>
    <row r="9" spans="1:44" ht="14.4" thickBot="1" x14ac:dyDescent="0.3">
      <c r="A9" s="38" t="s">
        <v>350</v>
      </c>
      <c r="B9" s="38" t="s">
        <v>352</v>
      </c>
      <c r="C9" s="63">
        <v>3172</v>
      </c>
      <c r="D9" s="64" t="s">
        <v>673</v>
      </c>
      <c r="E9" t="s">
        <v>2809</v>
      </c>
      <c r="F9" s="297">
        <v>809465.13</v>
      </c>
      <c r="G9" s="297">
        <v>14623.5</v>
      </c>
      <c r="H9" s="297">
        <v>123475.78</v>
      </c>
      <c r="J9">
        <v>246301.6</v>
      </c>
      <c r="K9">
        <v>168173.37</v>
      </c>
      <c r="N9" s="297">
        <v>0</v>
      </c>
      <c r="P9" s="297">
        <v>0</v>
      </c>
      <c r="Q9" s="297">
        <v>74.95</v>
      </c>
      <c r="S9">
        <v>49752</v>
      </c>
      <c r="U9">
        <v>331960.45</v>
      </c>
      <c r="V9">
        <v>991159.3</v>
      </c>
      <c r="W9" s="297">
        <v>707845.32</v>
      </c>
      <c r="X9" s="297">
        <v>68800</v>
      </c>
      <c r="Y9" s="297">
        <v>903.11</v>
      </c>
      <c r="AA9" s="297">
        <v>1149366.2</v>
      </c>
      <c r="AB9" s="297">
        <v>209650</v>
      </c>
      <c r="AC9">
        <v>1352986.2</v>
      </c>
      <c r="AD9">
        <v>22568</v>
      </c>
      <c r="AF9">
        <v>298242.46000000002</v>
      </c>
      <c r="AG9">
        <v>87875.29</v>
      </c>
      <c r="AK9">
        <v>500</v>
      </c>
      <c r="AM9" s="72">
        <f t="shared" si="1"/>
        <v>947564.41</v>
      </c>
      <c r="AN9" s="50">
        <f t="shared" si="2"/>
        <v>74.95</v>
      </c>
      <c r="AO9" s="51">
        <f t="shared" si="3"/>
        <v>947489.46000000008</v>
      </c>
      <c r="AP9" s="48">
        <f t="shared" si="4"/>
        <v>2136564.63</v>
      </c>
      <c r="AQ9" s="47">
        <f t="shared" si="5"/>
        <v>1762171.95</v>
      </c>
      <c r="AR9" s="56">
        <f t="shared" si="6"/>
        <v>374392.67999999993</v>
      </c>
    </row>
    <row r="10" spans="1:44" ht="14.4" thickBot="1" x14ac:dyDescent="0.3">
      <c r="A10" s="38" t="s">
        <v>350</v>
      </c>
      <c r="B10" s="38" t="s">
        <v>352</v>
      </c>
      <c r="C10" s="63">
        <v>1819</v>
      </c>
      <c r="D10" s="64" t="s">
        <v>674</v>
      </c>
      <c r="E10" t="s">
        <v>2810</v>
      </c>
      <c r="F10" s="297">
        <v>630280.76</v>
      </c>
      <c r="G10" s="297">
        <v>24403.75</v>
      </c>
      <c r="H10" s="297">
        <v>154891.60999999999</v>
      </c>
      <c r="J10">
        <v>750121.35</v>
      </c>
      <c r="K10">
        <v>143806.03</v>
      </c>
      <c r="N10" s="297">
        <v>0</v>
      </c>
      <c r="Q10" s="297">
        <v>1157.3399999999999</v>
      </c>
      <c r="S10">
        <v>363200</v>
      </c>
      <c r="U10">
        <v>1001889.02</v>
      </c>
      <c r="V10">
        <v>169383.81</v>
      </c>
      <c r="W10" s="297">
        <v>634168.74</v>
      </c>
      <c r="X10" s="297">
        <v>33470</v>
      </c>
      <c r="Y10" s="297">
        <v>727.08</v>
      </c>
      <c r="AA10" s="297">
        <v>1915220.16</v>
      </c>
      <c r="AB10" s="297">
        <v>190600</v>
      </c>
      <c r="AC10">
        <v>2026320.16</v>
      </c>
      <c r="AD10">
        <v>2080</v>
      </c>
      <c r="AE10">
        <v>4040</v>
      </c>
      <c r="AF10">
        <v>360364.47</v>
      </c>
      <c r="AG10">
        <v>48591.96</v>
      </c>
      <c r="AK10">
        <v>3157</v>
      </c>
      <c r="AM10" s="72">
        <f t="shared" si="1"/>
        <v>809576.12</v>
      </c>
      <c r="AN10" s="50">
        <f t="shared" si="2"/>
        <v>1157.3399999999999</v>
      </c>
      <c r="AO10" s="51">
        <f t="shared" si="3"/>
        <v>808418.78</v>
      </c>
      <c r="AP10" s="48">
        <f t="shared" si="4"/>
        <v>2774185.98</v>
      </c>
      <c r="AQ10" s="47">
        <f t="shared" si="5"/>
        <v>2444553.59</v>
      </c>
      <c r="AR10" s="56">
        <f t="shared" si="6"/>
        <v>329632.39000000013</v>
      </c>
    </row>
    <row r="11" spans="1:44" ht="14.4" thickBot="1" x14ac:dyDescent="0.3">
      <c r="A11" s="38" t="s">
        <v>350</v>
      </c>
      <c r="B11" s="38" t="s">
        <v>352</v>
      </c>
      <c r="C11" s="63">
        <v>6183</v>
      </c>
      <c r="D11" s="64" t="s">
        <v>675</v>
      </c>
      <c r="E11" t="s">
        <v>2811</v>
      </c>
      <c r="F11" s="297">
        <v>1903085.83</v>
      </c>
      <c r="G11" s="297">
        <v>4400</v>
      </c>
      <c r="H11" s="297">
        <v>91377.32</v>
      </c>
      <c r="J11">
        <v>716742.55</v>
      </c>
      <c r="K11">
        <v>780757.04</v>
      </c>
      <c r="N11" s="297">
        <v>0</v>
      </c>
      <c r="Q11" s="297">
        <v>945.77</v>
      </c>
      <c r="S11">
        <v>221330</v>
      </c>
      <c r="U11">
        <v>2051169.36</v>
      </c>
      <c r="V11">
        <v>668274.24</v>
      </c>
      <c r="W11" s="297">
        <v>1945551.52</v>
      </c>
      <c r="X11" s="297">
        <v>287240</v>
      </c>
      <c r="Y11" s="297">
        <v>2322.08</v>
      </c>
      <c r="AA11" s="297">
        <v>2295783</v>
      </c>
      <c r="AB11" s="297">
        <v>537226</v>
      </c>
      <c r="AC11">
        <v>2699387</v>
      </c>
      <c r="AD11">
        <v>560</v>
      </c>
      <c r="AF11">
        <v>758512.23</v>
      </c>
      <c r="AG11">
        <v>283440</v>
      </c>
      <c r="AM11" s="72">
        <f t="shared" si="1"/>
        <v>1998863.1500000001</v>
      </c>
      <c r="AN11" s="50">
        <f t="shared" si="2"/>
        <v>945.77</v>
      </c>
      <c r="AO11" s="51">
        <f t="shared" si="3"/>
        <v>1997917.3800000001</v>
      </c>
      <c r="AP11" s="48">
        <f t="shared" si="4"/>
        <v>5068122.5999999996</v>
      </c>
      <c r="AQ11" s="47">
        <f t="shared" si="5"/>
        <v>3741899.23</v>
      </c>
      <c r="AR11" s="56">
        <f t="shared" si="6"/>
        <v>1326223.3699999996</v>
      </c>
    </row>
    <row r="12" spans="1:44" ht="14.4" thickBot="1" x14ac:dyDescent="0.3">
      <c r="A12" s="38" t="s">
        <v>350</v>
      </c>
      <c r="B12" s="38" t="s">
        <v>352</v>
      </c>
      <c r="C12" s="63">
        <v>2360</v>
      </c>
      <c r="D12" s="64" t="s">
        <v>676</v>
      </c>
      <c r="E12" t="s">
        <v>2812</v>
      </c>
      <c r="F12" s="297">
        <v>636787.21</v>
      </c>
      <c r="G12" s="297">
        <v>14237</v>
      </c>
      <c r="H12" s="297">
        <v>77551.05</v>
      </c>
      <c r="J12">
        <v>834791</v>
      </c>
      <c r="K12">
        <v>148294.39000000001</v>
      </c>
      <c r="N12" s="297">
        <v>1350</v>
      </c>
      <c r="Q12" s="297">
        <v>3</v>
      </c>
      <c r="S12">
        <v>16750</v>
      </c>
      <c r="U12">
        <v>-285552.69</v>
      </c>
      <c r="V12">
        <v>2102009.77</v>
      </c>
      <c r="W12" s="297">
        <v>568995.13</v>
      </c>
      <c r="X12" s="297">
        <v>-7250</v>
      </c>
      <c r="Y12" s="297">
        <v>797.51</v>
      </c>
      <c r="AA12" s="297">
        <v>1921611</v>
      </c>
      <c r="AB12" s="297">
        <v>187342</v>
      </c>
      <c r="AC12">
        <v>2145817</v>
      </c>
      <c r="AD12">
        <v>2200</v>
      </c>
      <c r="AF12">
        <v>251167.75</v>
      </c>
      <c r="AG12">
        <v>152220.32</v>
      </c>
      <c r="AK12">
        <v>3540</v>
      </c>
      <c r="AM12" s="72">
        <f t="shared" si="1"/>
        <v>728575.26</v>
      </c>
      <c r="AN12" s="50">
        <f t="shared" si="2"/>
        <v>1353</v>
      </c>
      <c r="AO12" s="51">
        <f t="shared" si="3"/>
        <v>727222.26</v>
      </c>
      <c r="AP12" s="48">
        <f t="shared" si="4"/>
        <v>2671495.64</v>
      </c>
      <c r="AQ12" s="47">
        <f t="shared" si="5"/>
        <v>2554945.0699999998</v>
      </c>
      <c r="AR12" s="56">
        <f t="shared" si="6"/>
        <v>116550.5700000003</v>
      </c>
    </row>
    <row r="13" spans="1:44" ht="14.4" thickBot="1" x14ac:dyDescent="0.3">
      <c r="A13" s="38" t="s">
        <v>350</v>
      </c>
      <c r="B13" s="38" t="s">
        <v>352</v>
      </c>
      <c r="C13" s="63">
        <v>5028</v>
      </c>
      <c r="D13" s="64" t="s">
        <v>677</v>
      </c>
      <c r="E13" t="s">
        <v>2813</v>
      </c>
      <c r="F13" s="297">
        <v>1079732.6000000001</v>
      </c>
      <c r="G13" s="297">
        <v>101984.25</v>
      </c>
      <c r="H13" s="297">
        <v>42920.59</v>
      </c>
      <c r="J13">
        <v>1010640.98</v>
      </c>
      <c r="K13">
        <v>136369.25</v>
      </c>
      <c r="Q13" s="297">
        <v>1</v>
      </c>
      <c r="S13">
        <v>50161.5</v>
      </c>
      <c r="U13">
        <v>973202.74</v>
      </c>
      <c r="V13">
        <v>1442563.02</v>
      </c>
      <c r="W13" s="297">
        <v>752346.84</v>
      </c>
      <c r="X13" s="297">
        <v>12050</v>
      </c>
      <c r="Y13" s="297">
        <v>1197.77</v>
      </c>
      <c r="AA13" s="297">
        <v>1130936</v>
      </c>
      <c r="AB13" s="297">
        <v>305075</v>
      </c>
      <c r="AC13">
        <v>1276041</v>
      </c>
      <c r="AD13">
        <v>1296</v>
      </c>
      <c r="AE13">
        <v>4040</v>
      </c>
      <c r="AF13">
        <v>492452.29</v>
      </c>
      <c r="AG13">
        <v>148977.91</v>
      </c>
      <c r="AK13">
        <v>500</v>
      </c>
      <c r="AM13" s="72">
        <f t="shared" si="1"/>
        <v>1224637.4400000002</v>
      </c>
      <c r="AN13" s="50">
        <f t="shared" si="2"/>
        <v>1</v>
      </c>
      <c r="AO13" s="51">
        <f t="shared" si="3"/>
        <v>1224636.4400000002</v>
      </c>
      <c r="AP13" s="48">
        <f t="shared" si="4"/>
        <v>2201605.61</v>
      </c>
      <c r="AQ13" s="47">
        <f t="shared" si="5"/>
        <v>1923307.2</v>
      </c>
      <c r="AR13" s="56">
        <f t="shared" si="6"/>
        <v>278298.40999999992</v>
      </c>
    </row>
    <row r="14" spans="1:44" ht="14.4" thickBot="1" x14ac:dyDescent="0.3">
      <c r="A14" s="38" t="s">
        <v>350</v>
      </c>
      <c r="B14" s="38" t="s">
        <v>352</v>
      </c>
      <c r="C14" s="63">
        <v>3227</v>
      </c>
      <c r="D14" s="64" t="s">
        <v>678</v>
      </c>
      <c r="E14" t="s">
        <v>2814</v>
      </c>
      <c r="F14" s="297">
        <v>119797.69</v>
      </c>
      <c r="G14" s="297">
        <v>2116</v>
      </c>
      <c r="H14" s="297">
        <v>103356.93</v>
      </c>
      <c r="J14">
        <v>834033.2</v>
      </c>
      <c r="K14">
        <v>188423.64</v>
      </c>
      <c r="N14" s="297">
        <v>0</v>
      </c>
      <c r="Q14" s="297">
        <v>1348.79</v>
      </c>
      <c r="S14">
        <v>159340</v>
      </c>
      <c r="U14">
        <v>678117.37</v>
      </c>
      <c r="V14">
        <v>484200</v>
      </c>
      <c r="W14" s="297">
        <v>737541.42</v>
      </c>
      <c r="X14" s="297">
        <v>10200</v>
      </c>
      <c r="Y14" s="297">
        <v>319.95</v>
      </c>
      <c r="Z14" s="297">
        <v>30</v>
      </c>
      <c r="AA14" s="297">
        <v>1495641</v>
      </c>
      <c r="AB14" s="297">
        <v>152450</v>
      </c>
      <c r="AC14">
        <v>1572891</v>
      </c>
      <c r="AF14">
        <v>452323.61</v>
      </c>
      <c r="AG14">
        <v>94946.46</v>
      </c>
      <c r="AK14">
        <v>500</v>
      </c>
      <c r="AM14" s="72">
        <f t="shared" si="1"/>
        <v>225270.62</v>
      </c>
      <c r="AN14" s="50">
        <f t="shared" si="2"/>
        <v>1348.79</v>
      </c>
      <c r="AO14" s="51">
        <f t="shared" si="3"/>
        <v>223921.83</v>
      </c>
      <c r="AP14" s="48">
        <f t="shared" si="4"/>
        <v>2396182.37</v>
      </c>
      <c r="AQ14" s="47">
        <f t="shared" si="5"/>
        <v>2120661.0699999998</v>
      </c>
      <c r="AR14" s="56">
        <f t="shared" si="6"/>
        <v>275521.30000000028</v>
      </c>
    </row>
    <row r="15" spans="1:44" ht="14.4" thickBot="1" x14ac:dyDescent="0.3">
      <c r="A15" s="38" t="s">
        <v>350</v>
      </c>
      <c r="B15" s="38" t="s">
        <v>352</v>
      </c>
      <c r="C15" s="63">
        <v>5146</v>
      </c>
      <c r="D15" s="64" t="s">
        <v>679</v>
      </c>
      <c r="E15" t="s">
        <v>2815</v>
      </c>
      <c r="F15" s="297">
        <v>1472266.9</v>
      </c>
      <c r="G15" s="297">
        <v>13630</v>
      </c>
      <c r="H15" s="297">
        <v>86840.88</v>
      </c>
      <c r="J15">
        <v>477431.64</v>
      </c>
      <c r="K15">
        <v>130285.31</v>
      </c>
      <c r="N15" s="297">
        <v>0</v>
      </c>
      <c r="P15" s="297">
        <v>90000</v>
      </c>
      <c r="Q15" s="297">
        <v>298.87</v>
      </c>
      <c r="S15">
        <v>164195</v>
      </c>
      <c r="U15">
        <v>21804.18</v>
      </c>
      <c r="V15">
        <v>1884119.29</v>
      </c>
      <c r="W15" s="297">
        <v>971898.34</v>
      </c>
      <c r="X15" s="297">
        <v>133335</v>
      </c>
      <c r="Y15" s="297">
        <v>1482.19</v>
      </c>
      <c r="Z15" s="297">
        <v>235</v>
      </c>
      <c r="AA15" s="297">
        <v>1491292.5</v>
      </c>
      <c r="AB15" s="297">
        <v>428900</v>
      </c>
      <c r="AC15">
        <v>1819718.5</v>
      </c>
      <c r="AD15">
        <v>23136</v>
      </c>
      <c r="AE15">
        <v>20400</v>
      </c>
      <c r="AF15">
        <v>642966.32999999996</v>
      </c>
      <c r="AG15">
        <v>106694.84</v>
      </c>
      <c r="AK15">
        <v>500</v>
      </c>
      <c r="AM15" s="72">
        <f t="shared" si="1"/>
        <v>1572737.7799999998</v>
      </c>
      <c r="AN15" s="50">
        <f t="shared" si="2"/>
        <v>90298.87</v>
      </c>
      <c r="AO15" s="51">
        <f t="shared" si="3"/>
        <v>1482438.9099999997</v>
      </c>
      <c r="AP15" s="48">
        <f t="shared" si="4"/>
        <v>3027143.03</v>
      </c>
      <c r="AQ15" s="47">
        <f t="shared" si="5"/>
        <v>2613415.67</v>
      </c>
      <c r="AR15" s="56">
        <f t="shared" si="6"/>
        <v>413727.35999999987</v>
      </c>
    </row>
    <row r="16" spans="1:44" ht="14.4" thickBot="1" x14ac:dyDescent="0.3">
      <c r="A16" s="38" t="s">
        <v>350</v>
      </c>
      <c r="B16" s="38" t="s">
        <v>352</v>
      </c>
      <c r="C16" s="63">
        <v>3255</v>
      </c>
      <c r="D16" s="64" t="s">
        <v>680</v>
      </c>
      <c r="E16" t="s">
        <v>2816</v>
      </c>
      <c r="F16" s="297">
        <v>526943.84</v>
      </c>
      <c r="G16" s="297">
        <v>43040</v>
      </c>
      <c r="H16" s="297">
        <v>160237.82</v>
      </c>
      <c r="J16">
        <v>539578.65</v>
      </c>
      <c r="K16">
        <v>204877.08</v>
      </c>
      <c r="N16" s="297">
        <v>0</v>
      </c>
      <c r="Q16" s="297">
        <v>554.38</v>
      </c>
      <c r="S16">
        <v>193707</v>
      </c>
      <c r="U16">
        <v>-1191644.3899999999</v>
      </c>
      <c r="V16">
        <v>2403607</v>
      </c>
      <c r="W16" s="297">
        <v>784560.35</v>
      </c>
      <c r="Y16" s="297">
        <v>508.89</v>
      </c>
      <c r="AA16" s="297">
        <v>1878790.8</v>
      </c>
      <c r="AB16" s="297">
        <v>162000</v>
      </c>
      <c r="AC16">
        <v>1968690.8</v>
      </c>
      <c r="AF16">
        <v>454594.79</v>
      </c>
      <c r="AG16">
        <v>128821.05</v>
      </c>
      <c r="AM16" s="72">
        <f t="shared" si="1"/>
        <v>730221.65999999992</v>
      </c>
      <c r="AN16" s="50">
        <f t="shared" si="2"/>
        <v>554.38</v>
      </c>
      <c r="AO16" s="51">
        <f t="shared" si="3"/>
        <v>729667.27999999991</v>
      </c>
      <c r="AP16" s="48">
        <f t="shared" si="4"/>
        <v>2825860.04</v>
      </c>
      <c r="AQ16" s="47">
        <f t="shared" si="5"/>
        <v>2552106.6399999997</v>
      </c>
      <c r="AR16" s="56">
        <f t="shared" si="6"/>
        <v>273753.40000000037</v>
      </c>
    </row>
    <row r="17" spans="1:44" ht="14.4" thickBot="1" x14ac:dyDescent="0.3">
      <c r="A17" s="38" t="s">
        <v>350</v>
      </c>
      <c r="B17" s="38" t="s">
        <v>352</v>
      </c>
      <c r="C17" s="63">
        <v>4631</v>
      </c>
      <c r="D17" s="64" t="s">
        <v>681</v>
      </c>
      <c r="E17" t="s">
        <v>2817</v>
      </c>
      <c r="F17" s="297">
        <v>933081.19</v>
      </c>
      <c r="G17" s="297">
        <v>6360</v>
      </c>
      <c r="H17" s="297">
        <v>270714.88</v>
      </c>
      <c r="J17">
        <v>291313.8</v>
      </c>
      <c r="K17">
        <v>421022.23</v>
      </c>
      <c r="N17" s="297">
        <v>23910</v>
      </c>
      <c r="Q17" s="297">
        <v>1386.17</v>
      </c>
      <c r="S17">
        <v>161385</v>
      </c>
      <c r="U17">
        <v>-772542.72</v>
      </c>
      <c r="V17">
        <v>2696435.34</v>
      </c>
      <c r="W17" s="297">
        <v>908761.59</v>
      </c>
      <c r="Y17" s="297">
        <v>1127.72</v>
      </c>
      <c r="AA17" s="297">
        <v>2278701</v>
      </c>
      <c r="AB17" s="297">
        <v>188000</v>
      </c>
      <c r="AC17">
        <v>2496265</v>
      </c>
      <c r="AF17">
        <v>612193.71</v>
      </c>
      <c r="AG17">
        <v>119555.29</v>
      </c>
      <c r="AJ17">
        <v>3300</v>
      </c>
      <c r="AK17">
        <v>55358</v>
      </c>
      <c r="AM17" s="72">
        <f t="shared" si="1"/>
        <v>1210156.0699999998</v>
      </c>
      <c r="AN17" s="50">
        <f t="shared" si="2"/>
        <v>25296.17</v>
      </c>
      <c r="AO17" s="51">
        <f t="shared" si="3"/>
        <v>1184859.8999999999</v>
      </c>
      <c r="AP17" s="48">
        <f t="shared" si="4"/>
        <v>3376590.31</v>
      </c>
      <c r="AQ17" s="47">
        <f t="shared" si="5"/>
        <v>3286672</v>
      </c>
      <c r="AR17" s="56">
        <f t="shared" si="6"/>
        <v>89918.310000000056</v>
      </c>
    </row>
    <row r="18" spans="1:44" ht="14.4" thickBot="1" x14ac:dyDescent="0.3">
      <c r="A18" s="38" t="s">
        <v>350</v>
      </c>
      <c r="B18" s="38" t="s">
        <v>352</v>
      </c>
      <c r="C18" s="63">
        <v>4306</v>
      </c>
      <c r="D18" s="64" t="s">
        <v>682</v>
      </c>
      <c r="E18" t="s">
        <v>2818</v>
      </c>
      <c r="F18" s="297">
        <v>864548.02</v>
      </c>
      <c r="G18" s="297">
        <v>5130</v>
      </c>
      <c r="H18" s="297">
        <v>115024.01</v>
      </c>
      <c r="J18">
        <v>701060.62</v>
      </c>
      <c r="K18">
        <v>261632.47</v>
      </c>
      <c r="N18" s="297">
        <v>8200</v>
      </c>
      <c r="Q18" s="297">
        <v>1729.5</v>
      </c>
      <c r="S18">
        <v>176585</v>
      </c>
      <c r="U18">
        <v>-397892.26</v>
      </c>
      <c r="V18">
        <v>2510757.66</v>
      </c>
      <c r="W18" s="297">
        <v>912014.89</v>
      </c>
      <c r="Y18" s="297">
        <v>986.97</v>
      </c>
      <c r="AA18" s="297">
        <v>2485593.48</v>
      </c>
      <c r="AB18" s="297">
        <v>471455</v>
      </c>
      <c r="AC18">
        <v>2799692.48</v>
      </c>
      <c r="AF18">
        <v>612233.82999999996</v>
      </c>
      <c r="AG18">
        <v>219269.81</v>
      </c>
      <c r="AK18">
        <v>500</v>
      </c>
      <c r="AM18" s="72">
        <f t="shared" si="1"/>
        <v>984702.03</v>
      </c>
      <c r="AN18" s="50">
        <f t="shared" si="2"/>
        <v>9929.5</v>
      </c>
      <c r="AO18" s="51">
        <f t="shared" si="3"/>
        <v>974772.53</v>
      </c>
      <c r="AP18" s="48">
        <f t="shared" si="4"/>
        <v>3870050.34</v>
      </c>
      <c r="AQ18" s="47">
        <f t="shared" si="5"/>
        <v>3631696.12</v>
      </c>
      <c r="AR18" s="56">
        <f t="shared" si="6"/>
        <v>238354.21999999974</v>
      </c>
    </row>
    <row r="19" spans="1:44" ht="14.4" thickBot="1" x14ac:dyDescent="0.3">
      <c r="A19" s="38" t="s">
        <v>350</v>
      </c>
      <c r="B19" s="38" t="s">
        <v>352</v>
      </c>
      <c r="C19" s="63">
        <v>5667</v>
      </c>
      <c r="D19" s="64" t="s">
        <v>683</v>
      </c>
      <c r="E19" t="s">
        <v>2819</v>
      </c>
      <c r="F19" s="297">
        <v>452233.1</v>
      </c>
      <c r="G19" s="297">
        <v>0</v>
      </c>
      <c r="H19" s="297">
        <v>64264.95</v>
      </c>
      <c r="J19">
        <v>3210557.96</v>
      </c>
      <c r="K19">
        <v>708149.88</v>
      </c>
      <c r="N19" s="297">
        <v>0</v>
      </c>
      <c r="P19" s="297">
        <v>53875</v>
      </c>
      <c r="Q19" s="297">
        <v>3082.8</v>
      </c>
      <c r="S19">
        <v>80000</v>
      </c>
      <c r="U19">
        <v>4057071.45</v>
      </c>
      <c r="V19">
        <v>684118.79</v>
      </c>
      <c r="W19" s="297">
        <v>747801.93</v>
      </c>
      <c r="Y19" s="297">
        <v>638.62</v>
      </c>
      <c r="AA19" s="297">
        <v>1158765.5</v>
      </c>
      <c r="AB19" s="297">
        <v>122800</v>
      </c>
      <c r="AC19">
        <v>1418174.5</v>
      </c>
      <c r="AF19">
        <v>424805.47</v>
      </c>
      <c r="AG19">
        <v>387278.23</v>
      </c>
      <c r="AM19" s="72">
        <f t="shared" si="1"/>
        <v>516498.05</v>
      </c>
      <c r="AN19" s="50">
        <f t="shared" si="2"/>
        <v>56957.8</v>
      </c>
      <c r="AO19" s="51">
        <f t="shared" si="3"/>
        <v>459540.25</v>
      </c>
      <c r="AP19" s="48">
        <f t="shared" si="4"/>
        <v>2030006.05</v>
      </c>
      <c r="AQ19" s="47">
        <f t="shared" si="5"/>
        <v>2230258.2000000002</v>
      </c>
      <c r="AR19" s="56">
        <f t="shared" si="6"/>
        <v>-200252.15000000014</v>
      </c>
    </row>
    <row r="20" spans="1:44" ht="14.4" thickBot="1" x14ac:dyDescent="0.3">
      <c r="A20" s="38" t="s">
        <v>350</v>
      </c>
      <c r="B20" s="38" t="s">
        <v>352</v>
      </c>
      <c r="C20" s="63">
        <v>1990</v>
      </c>
      <c r="D20" s="64" t="s">
        <v>684</v>
      </c>
      <c r="E20" t="s">
        <v>2820</v>
      </c>
      <c r="F20" s="297">
        <v>441639.94</v>
      </c>
      <c r="G20" s="297">
        <v>31140</v>
      </c>
      <c r="H20" s="297">
        <v>81043.64</v>
      </c>
      <c r="J20">
        <v>1380118.9</v>
      </c>
      <c r="K20">
        <v>245116.95</v>
      </c>
      <c r="Q20" s="297">
        <v>794.39</v>
      </c>
      <c r="S20">
        <v>221500</v>
      </c>
      <c r="U20">
        <v>1366151.42</v>
      </c>
      <c r="V20">
        <v>865361.67</v>
      </c>
      <c r="W20" s="297">
        <v>533107.21</v>
      </c>
      <c r="X20" s="297">
        <v>3000</v>
      </c>
      <c r="Y20" s="297">
        <v>427.84</v>
      </c>
      <c r="AA20" s="297">
        <v>1368150</v>
      </c>
      <c r="AB20" s="297">
        <v>123940</v>
      </c>
      <c r="AC20">
        <v>1538328</v>
      </c>
      <c r="AF20">
        <v>484199.49</v>
      </c>
      <c r="AG20">
        <v>155046.06</v>
      </c>
      <c r="AM20" s="72">
        <f t="shared" si="1"/>
        <v>553823.57999999996</v>
      </c>
      <c r="AN20" s="50">
        <f t="shared" si="2"/>
        <v>794.39</v>
      </c>
      <c r="AO20" s="51">
        <f t="shared" si="3"/>
        <v>553029.18999999994</v>
      </c>
      <c r="AP20" s="48">
        <f t="shared" si="4"/>
        <v>2028625.0499999998</v>
      </c>
      <c r="AQ20" s="47">
        <f t="shared" si="5"/>
        <v>2177573.5499999998</v>
      </c>
      <c r="AR20" s="56">
        <f t="shared" si="6"/>
        <v>-148948.5</v>
      </c>
    </row>
    <row r="21" spans="1:44" ht="14.4" thickBot="1" x14ac:dyDescent="0.3">
      <c r="A21" s="38" t="s">
        <v>350</v>
      </c>
      <c r="B21" s="38" t="s">
        <v>352</v>
      </c>
      <c r="C21" s="63">
        <v>2504</v>
      </c>
      <c r="D21" s="64" t="s">
        <v>685</v>
      </c>
      <c r="E21" t="s">
        <v>2821</v>
      </c>
      <c r="F21" s="297">
        <v>418927.8</v>
      </c>
      <c r="G21" s="297">
        <v>15189.75</v>
      </c>
      <c r="H21" s="297">
        <v>80647.98</v>
      </c>
      <c r="J21">
        <v>359322.81</v>
      </c>
      <c r="K21">
        <v>210901.59</v>
      </c>
      <c r="N21" s="297">
        <v>0</v>
      </c>
      <c r="P21" s="297">
        <v>6400</v>
      </c>
      <c r="Q21" s="297">
        <v>649.75</v>
      </c>
      <c r="T21">
        <v>310</v>
      </c>
      <c r="U21">
        <v>-563361.84</v>
      </c>
      <c r="V21">
        <v>1709584.67</v>
      </c>
      <c r="W21" s="297">
        <v>460723.8</v>
      </c>
      <c r="Y21" s="297">
        <v>627.99</v>
      </c>
      <c r="AA21" s="297">
        <v>706509</v>
      </c>
      <c r="AB21" s="297">
        <v>149100</v>
      </c>
      <c r="AC21">
        <v>830822</v>
      </c>
      <c r="AF21">
        <v>232462.96</v>
      </c>
      <c r="AG21">
        <v>145808.48000000001</v>
      </c>
      <c r="AM21" s="72">
        <f t="shared" si="1"/>
        <v>514765.52999999997</v>
      </c>
      <c r="AN21" s="50">
        <f t="shared" si="2"/>
        <v>7049.75</v>
      </c>
      <c r="AO21" s="51">
        <f t="shared" si="3"/>
        <v>507715.77999999997</v>
      </c>
      <c r="AP21" s="48">
        <f t="shared" si="4"/>
        <v>1316960.79</v>
      </c>
      <c r="AQ21" s="47">
        <f t="shared" si="5"/>
        <v>1209093.44</v>
      </c>
      <c r="AR21" s="56">
        <f t="shared" si="6"/>
        <v>107867.35000000009</v>
      </c>
    </row>
    <row r="22" spans="1:44" ht="14.4" thickBot="1" x14ac:dyDescent="0.3">
      <c r="A22" s="38" t="s">
        <v>350</v>
      </c>
      <c r="B22" s="38" t="s">
        <v>352</v>
      </c>
      <c r="C22" s="63">
        <v>2869</v>
      </c>
      <c r="D22" s="64" t="s">
        <v>686</v>
      </c>
      <c r="E22" t="s">
        <v>2925</v>
      </c>
      <c r="F22" s="297">
        <v>449032.82</v>
      </c>
      <c r="G22" s="297">
        <v>36620</v>
      </c>
      <c r="H22" s="297">
        <v>158692.37</v>
      </c>
      <c r="J22">
        <v>451903.78</v>
      </c>
      <c r="K22">
        <v>216253.92</v>
      </c>
      <c r="Q22" s="297">
        <v>3</v>
      </c>
      <c r="U22">
        <v>-942155.47</v>
      </c>
      <c r="V22">
        <v>2287426.9300000002</v>
      </c>
      <c r="W22" s="297">
        <v>582949.11</v>
      </c>
      <c r="Y22" s="297">
        <v>535.4</v>
      </c>
      <c r="AA22" s="297">
        <v>1255898.8</v>
      </c>
      <c r="AB22" s="297">
        <v>111050</v>
      </c>
      <c r="AC22">
        <v>1372775.28</v>
      </c>
      <c r="AF22">
        <v>193776.91</v>
      </c>
      <c r="AG22">
        <v>168772.69</v>
      </c>
      <c r="AK22">
        <v>3900</v>
      </c>
      <c r="AM22" s="72">
        <f t="shared" si="1"/>
        <v>644345.18999999994</v>
      </c>
      <c r="AN22" s="50">
        <f t="shared" si="2"/>
        <v>3</v>
      </c>
      <c r="AO22" s="51">
        <f t="shared" si="3"/>
        <v>644342.18999999994</v>
      </c>
      <c r="AP22" s="48">
        <f t="shared" si="4"/>
        <v>1950433.31</v>
      </c>
      <c r="AQ22" s="47">
        <f t="shared" si="5"/>
        <v>1739224.88</v>
      </c>
      <c r="AR22" s="56">
        <f t="shared" si="6"/>
        <v>211208.43000000017</v>
      </c>
    </row>
    <row r="23" spans="1:44" ht="14.4" thickBot="1" x14ac:dyDescent="0.3">
      <c r="A23" s="38" t="s">
        <v>355</v>
      </c>
      <c r="B23" s="38" t="s">
        <v>356</v>
      </c>
      <c r="C23" s="63">
        <v>1771</v>
      </c>
      <c r="D23" s="64" t="s">
        <v>687</v>
      </c>
      <c r="E23" t="s">
        <v>2822</v>
      </c>
      <c r="F23" s="297">
        <v>696054.09</v>
      </c>
      <c r="G23" s="297">
        <v>6600</v>
      </c>
      <c r="H23" s="297">
        <v>70594.600000000006</v>
      </c>
      <c r="J23">
        <v>538195.30000000005</v>
      </c>
      <c r="K23">
        <v>157089.43</v>
      </c>
      <c r="N23" s="297">
        <v>0</v>
      </c>
      <c r="Q23" s="297">
        <v>97</v>
      </c>
      <c r="U23">
        <v>-776738.44</v>
      </c>
      <c r="V23">
        <v>2091979.99</v>
      </c>
      <c r="W23" s="297">
        <v>774900.97</v>
      </c>
      <c r="Y23" s="297">
        <v>808.77</v>
      </c>
      <c r="AA23" s="297">
        <v>734548.3</v>
      </c>
      <c r="AB23" s="297">
        <v>113500</v>
      </c>
      <c r="AC23">
        <v>837468.3</v>
      </c>
      <c r="AF23">
        <v>230155.77</v>
      </c>
      <c r="AG23">
        <v>172322.2</v>
      </c>
      <c r="AK23">
        <v>21176.9</v>
      </c>
      <c r="AM23" s="72">
        <f t="shared" si="1"/>
        <v>773248.69</v>
      </c>
      <c r="AN23" s="50">
        <f t="shared" si="2"/>
        <v>97</v>
      </c>
      <c r="AO23" s="51">
        <f t="shared" si="3"/>
        <v>773151.69</v>
      </c>
      <c r="AP23" s="48">
        <f t="shared" si="4"/>
        <v>1623758.04</v>
      </c>
      <c r="AQ23" s="47">
        <f t="shared" si="5"/>
        <v>1261123.17</v>
      </c>
      <c r="AR23" s="56">
        <f t="shared" si="6"/>
        <v>362634.87000000011</v>
      </c>
    </row>
    <row r="24" spans="1:44" ht="14.4" thickBot="1" x14ac:dyDescent="0.3">
      <c r="A24" s="38" t="s">
        <v>355</v>
      </c>
      <c r="B24" s="38" t="s">
        <v>356</v>
      </c>
      <c r="C24" s="63">
        <v>5076</v>
      </c>
      <c r="D24" s="64" t="s">
        <v>688</v>
      </c>
      <c r="E24" t="s">
        <v>2823</v>
      </c>
      <c r="F24" s="297">
        <v>832605.43</v>
      </c>
      <c r="G24" s="297">
        <v>4400</v>
      </c>
      <c r="H24" s="297">
        <v>24049.26</v>
      </c>
      <c r="J24">
        <v>479647.58</v>
      </c>
      <c r="K24">
        <v>144665.48000000001</v>
      </c>
      <c r="N24" s="297">
        <v>0</v>
      </c>
      <c r="Q24" s="297">
        <v>214.18</v>
      </c>
      <c r="U24">
        <v>1879630.68</v>
      </c>
      <c r="W24" s="297">
        <v>1072543.05</v>
      </c>
      <c r="Y24" s="297">
        <v>1261.8399999999999</v>
      </c>
      <c r="AA24" s="297">
        <v>1426887.5</v>
      </c>
      <c r="AC24">
        <v>1545640.9</v>
      </c>
      <c r="AF24">
        <v>803177.01</v>
      </c>
      <c r="AG24">
        <v>141694.59</v>
      </c>
      <c r="AH24">
        <v>80000</v>
      </c>
      <c r="AK24">
        <v>2507</v>
      </c>
      <c r="AM24" s="72">
        <f t="shared" si="1"/>
        <v>861054.69000000006</v>
      </c>
      <c r="AN24" s="50">
        <f t="shared" si="2"/>
        <v>214.18</v>
      </c>
      <c r="AO24" s="51">
        <f t="shared" si="3"/>
        <v>860840.51</v>
      </c>
      <c r="AP24" s="48">
        <f t="shared" si="4"/>
        <v>2500692.39</v>
      </c>
      <c r="AQ24" s="47">
        <f t="shared" si="5"/>
        <v>2573019.5</v>
      </c>
      <c r="AR24" s="56">
        <f t="shared" si="6"/>
        <v>-72327.10999999987</v>
      </c>
    </row>
    <row r="25" spans="1:44" ht="14.4" thickBot="1" x14ac:dyDescent="0.3">
      <c r="A25" s="38" t="s">
        <v>355</v>
      </c>
      <c r="B25" s="38" t="s">
        <v>356</v>
      </c>
      <c r="C25" s="63">
        <v>1132</v>
      </c>
      <c r="D25" s="64" t="s">
        <v>689</v>
      </c>
      <c r="E25" t="s">
        <v>2824</v>
      </c>
      <c r="F25" s="297">
        <v>383702.27</v>
      </c>
      <c r="G25" s="297">
        <v>0</v>
      </c>
      <c r="H25" s="297">
        <v>22118.63</v>
      </c>
      <c r="J25">
        <v>804864.1</v>
      </c>
      <c r="K25">
        <v>130758.75</v>
      </c>
      <c r="N25" s="297">
        <v>0</v>
      </c>
      <c r="Q25" s="297">
        <v>571.96</v>
      </c>
      <c r="U25">
        <v>-577049.86</v>
      </c>
      <c r="V25">
        <v>1967042.37</v>
      </c>
      <c r="W25" s="297">
        <v>737426.97</v>
      </c>
      <c r="Y25" s="297">
        <v>345.62</v>
      </c>
      <c r="AA25" s="297">
        <v>1092514.5</v>
      </c>
      <c r="AB25" s="297">
        <v>135340</v>
      </c>
      <c r="AC25">
        <v>1429700.5</v>
      </c>
      <c r="AD25">
        <v>12756</v>
      </c>
      <c r="AF25">
        <v>215964.92</v>
      </c>
      <c r="AG25">
        <v>151876.39000000001</v>
      </c>
      <c r="AM25" s="72">
        <f t="shared" si="1"/>
        <v>405820.9</v>
      </c>
      <c r="AN25" s="50">
        <f t="shared" si="2"/>
        <v>571.96</v>
      </c>
      <c r="AO25" s="51">
        <f t="shared" si="3"/>
        <v>405248.94</v>
      </c>
      <c r="AP25" s="48">
        <f t="shared" si="4"/>
        <v>1965627.0899999999</v>
      </c>
      <c r="AQ25" s="47">
        <f t="shared" si="5"/>
        <v>1810297.81</v>
      </c>
      <c r="AR25" s="56">
        <f t="shared" si="6"/>
        <v>155329.2799999998</v>
      </c>
    </row>
    <row r="26" spans="1:44" ht="14.4" thickBot="1" x14ac:dyDescent="0.3">
      <c r="A26" s="38" t="s">
        <v>355</v>
      </c>
      <c r="B26" s="38" t="s">
        <v>356</v>
      </c>
      <c r="C26" s="63">
        <v>2987</v>
      </c>
      <c r="D26" s="64" t="s">
        <v>690</v>
      </c>
      <c r="E26" t="s">
        <v>2825</v>
      </c>
      <c r="F26" s="297">
        <v>487670.15</v>
      </c>
      <c r="G26" s="297">
        <v>6600</v>
      </c>
      <c r="H26" s="297">
        <v>8916.61</v>
      </c>
      <c r="J26">
        <v>373060.78</v>
      </c>
      <c r="K26">
        <v>149502.35999999999</v>
      </c>
      <c r="Q26" s="297">
        <v>13</v>
      </c>
      <c r="U26">
        <v>-413343.31</v>
      </c>
      <c r="V26">
        <v>1301651.56</v>
      </c>
      <c r="W26" s="297">
        <v>416808.96000000002</v>
      </c>
      <c r="Y26" s="297">
        <v>341.78</v>
      </c>
      <c r="AA26" s="297">
        <v>392823.2</v>
      </c>
      <c r="AB26" s="297">
        <v>517330</v>
      </c>
      <c r="AC26">
        <v>494454.2</v>
      </c>
      <c r="AF26">
        <v>246660.1</v>
      </c>
      <c r="AG26">
        <v>156239.99</v>
      </c>
      <c r="AK26">
        <v>9196</v>
      </c>
      <c r="AM26" s="72">
        <f t="shared" si="1"/>
        <v>503186.76</v>
      </c>
      <c r="AN26" s="50">
        <f t="shared" si="2"/>
        <v>13</v>
      </c>
      <c r="AO26" s="51">
        <f t="shared" si="3"/>
        <v>503173.76</v>
      </c>
      <c r="AP26" s="48">
        <f t="shared" si="4"/>
        <v>1327303.94</v>
      </c>
      <c r="AQ26" s="47">
        <f t="shared" si="5"/>
        <v>906550.29</v>
      </c>
      <c r="AR26" s="56">
        <f t="shared" si="6"/>
        <v>420753.64999999991</v>
      </c>
    </row>
    <row r="27" spans="1:44" ht="14.4" thickBot="1" x14ac:dyDescent="0.3">
      <c r="A27" s="38" t="s">
        <v>355</v>
      </c>
      <c r="B27" s="38" t="s">
        <v>356</v>
      </c>
      <c r="C27" s="63">
        <v>2340</v>
      </c>
      <c r="D27" s="64" t="s">
        <v>691</v>
      </c>
      <c r="E27" t="s">
        <v>2826</v>
      </c>
      <c r="F27" s="297">
        <v>924839.65</v>
      </c>
      <c r="G27" s="297">
        <v>0</v>
      </c>
      <c r="H27" s="297">
        <v>34145.75</v>
      </c>
      <c r="J27">
        <v>1374830.62</v>
      </c>
      <c r="K27">
        <v>134895.42000000001</v>
      </c>
      <c r="N27" s="297">
        <v>0</v>
      </c>
      <c r="Q27" s="297">
        <v>106.26</v>
      </c>
      <c r="S27">
        <v>51580</v>
      </c>
      <c r="U27">
        <v>475482.2</v>
      </c>
      <c r="V27">
        <v>1776680.82</v>
      </c>
      <c r="W27" s="297">
        <v>677575.07</v>
      </c>
      <c r="Y27" s="297">
        <v>728.03</v>
      </c>
      <c r="AA27" s="297">
        <v>1431656</v>
      </c>
      <c r="AB27" s="297">
        <v>313500</v>
      </c>
      <c r="AC27">
        <v>1445388</v>
      </c>
      <c r="AF27">
        <v>215903.82</v>
      </c>
      <c r="AG27">
        <v>304468.12</v>
      </c>
      <c r="AK27">
        <v>787</v>
      </c>
      <c r="AM27" s="72">
        <f t="shared" si="1"/>
        <v>958985.4</v>
      </c>
      <c r="AN27" s="50">
        <f t="shared" si="2"/>
        <v>106.26</v>
      </c>
      <c r="AO27" s="51">
        <f t="shared" si="3"/>
        <v>958879.14</v>
      </c>
      <c r="AP27" s="48">
        <f t="shared" si="4"/>
        <v>2423459.1</v>
      </c>
      <c r="AQ27" s="47">
        <f t="shared" si="5"/>
        <v>1966546.94</v>
      </c>
      <c r="AR27" s="56">
        <f t="shared" si="6"/>
        <v>456912.16000000015</v>
      </c>
    </row>
    <row r="28" spans="1:44" ht="14.4" thickBot="1" x14ac:dyDescent="0.3">
      <c r="A28" s="38" t="s">
        <v>359</v>
      </c>
      <c r="B28" s="38" t="s">
        <v>360</v>
      </c>
      <c r="C28" s="63">
        <v>4716</v>
      </c>
      <c r="D28" s="64" t="s">
        <v>692</v>
      </c>
      <c r="E28" t="s">
        <v>2827</v>
      </c>
      <c r="F28" s="297">
        <v>1489482.24</v>
      </c>
      <c r="G28" s="297">
        <v>38194</v>
      </c>
      <c r="H28" s="297">
        <v>68281.13</v>
      </c>
      <c r="J28">
        <v>950920.32</v>
      </c>
      <c r="K28">
        <v>604227.47</v>
      </c>
      <c r="N28" s="297">
        <v>1500</v>
      </c>
      <c r="P28" s="297">
        <v>111808</v>
      </c>
      <c r="Q28" s="297">
        <v>48.21</v>
      </c>
      <c r="S28">
        <v>328742.82</v>
      </c>
      <c r="U28">
        <v>85469.17</v>
      </c>
      <c r="V28">
        <v>2074982.75</v>
      </c>
      <c r="W28" s="297">
        <v>1726284.87</v>
      </c>
      <c r="Y28" s="297">
        <v>1283.96</v>
      </c>
      <c r="AA28" s="297">
        <v>2377508.31</v>
      </c>
      <c r="AB28" s="297">
        <v>160145</v>
      </c>
      <c r="AC28">
        <v>2619439.31</v>
      </c>
      <c r="AD28">
        <v>8930</v>
      </c>
      <c r="AE28">
        <v>1880</v>
      </c>
      <c r="AF28">
        <v>501321.57</v>
      </c>
      <c r="AG28">
        <v>236787.05</v>
      </c>
      <c r="AM28" s="72">
        <f t="shared" si="1"/>
        <v>1595957.37</v>
      </c>
      <c r="AN28" s="50">
        <f t="shared" si="2"/>
        <v>113356.21</v>
      </c>
      <c r="AO28" s="51">
        <f t="shared" si="3"/>
        <v>1482601.1600000001</v>
      </c>
      <c r="AP28" s="48">
        <f t="shared" si="4"/>
        <v>4265222.1400000006</v>
      </c>
      <c r="AQ28" s="47">
        <f t="shared" si="5"/>
        <v>3368357.9299999997</v>
      </c>
      <c r="AR28" s="56">
        <f t="shared" si="6"/>
        <v>896864.21000000089</v>
      </c>
    </row>
    <row r="29" spans="1:44" ht="14.4" thickBot="1" x14ac:dyDescent="0.3">
      <c r="A29" s="38" t="s">
        <v>359</v>
      </c>
      <c r="B29" s="38" t="s">
        <v>360</v>
      </c>
      <c r="C29" s="63">
        <v>2694</v>
      </c>
      <c r="D29" s="64" t="s">
        <v>693</v>
      </c>
      <c r="E29" t="s">
        <v>2828</v>
      </c>
      <c r="F29" s="297">
        <v>721884.33</v>
      </c>
      <c r="G29" s="297">
        <v>7864</v>
      </c>
      <c r="H29" s="297">
        <v>98134.85</v>
      </c>
      <c r="J29">
        <v>472556.7</v>
      </c>
      <c r="K29">
        <v>288527.40999999997</v>
      </c>
      <c r="N29" s="297">
        <v>0</v>
      </c>
      <c r="P29" s="297">
        <v>200300.16</v>
      </c>
      <c r="Q29" s="297">
        <v>119.4</v>
      </c>
      <c r="U29">
        <v>-559664.48</v>
      </c>
      <c r="V29">
        <v>1942599.48</v>
      </c>
      <c r="W29" s="297">
        <v>635803.46</v>
      </c>
      <c r="Y29" s="297">
        <v>628.70000000000005</v>
      </c>
      <c r="AA29" s="297">
        <v>688984.5</v>
      </c>
      <c r="AB29" s="297">
        <v>62644</v>
      </c>
      <c r="AC29">
        <v>791184.5</v>
      </c>
      <c r="AE29">
        <v>11220</v>
      </c>
      <c r="AF29">
        <v>307841.58</v>
      </c>
      <c r="AG29">
        <v>154679.35999999999</v>
      </c>
      <c r="AM29" s="72">
        <f t="shared" si="1"/>
        <v>827883.17999999993</v>
      </c>
      <c r="AN29" s="50">
        <f t="shared" si="2"/>
        <v>200419.56</v>
      </c>
      <c r="AO29" s="51">
        <f t="shared" si="3"/>
        <v>627463.61999999988</v>
      </c>
      <c r="AP29" s="48">
        <f t="shared" si="4"/>
        <v>1388060.66</v>
      </c>
      <c r="AQ29" s="47">
        <f t="shared" si="5"/>
        <v>1264925.44</v>
      </c>
      <c r="AR29" s="56">
        <f t="shared" si="6"/>
        <v>123135.21999999997</v>
      </c>
    </row>
    <row r="30" spans="1:44" ht="14.4" thickBot="1" x14ac:dyDescent="0.3">
      <c r="A30" s="38" t="s">
        <v>359</v>
      </c>
      <c r="B30" s="38" t="s">
        <v>360</v>
      </c>
      <c r="C30" s="63">
        <v>3656</v>
      </c>
      <c r="D30" s="64" t="s">
        <v>694</v>
      </c>
      <c r="E30" t="s">
        <v>2829</v>
      </c>
      <c r="F30" s="297">
        <v>1159251.76</v>
      </c>
      <c r="G30" s="297">
        <v>16567</v>
      </c>
      <c r="H30" s="297">
        <v>94479.65</v>
      </c>
      <c r="J30">
        <v>695939.99</v>
      </c>
      <c r="K30">
        <v>454946.2</v>
      </c>
      <c r="N30" s="297">
        <v>0</v>
      </c>
      <c r="Q30" s="297">
        <v>215.6</v>
      </c>
      <c r="S30">
        <v>134963.82</v>
      </c>
      <c r="U30">
        <v>653626.42000000004</v>
      </c>
      <c r="V30">
        <v>1357301.45</v>
      </c>
      <c r="W30" s="297">
        <v>985111.67</v>
      </c>
      <c r="Y30" s="297">
        <v>1197.9000000000001</v>
      </c>
      <c r="AA30" s="297">
        <v>1518532.5</v>
      </c>
      <c r="AB30" s="297">
        <v>20500</v>
      </c>
      <c r="AC30">
        <v>1599592.5</v>
      </c>
      <c r="AD30">
        <v>8180</v>
      </c>
      <c r="AE30">
        <v>1210</v>
      </c>
      <c r="AF30">
        <v>310835.15000000002</v>
      </c>
      <c r="AG30">
        <v>146190.53</v>
      </c>
      <c r="AM30" s="72">
        <f t="shared" si="1"/>
        <v>1270298.4099999999</v>
      </c>
      <c r="AN30" s="50">
        <f t="shared" si="2"/>
        <v>215.6</v>
      </c>
      <c r="AO30" s="51">
        <f t="shared" si="3"/>
        <v>1270082.8099999998</v>
      </c>
      <c r="AP30" s="48">
        <f t="shared" si="4"/>
        <v>2525342.0700000003</v>
      </c>
      <c r="AQ30" s="47">
        <f t="shared" si="5"/>
        <v>2066008.18</v>
      </c>
      <c r="AR30" s="56">
        <f t="shared" si="6"/>
        <v>459333.89000000036</v>
      </c>
    </row>
    <row r="31" spans="1:44" ht="14.4" thickBot="1" x14ac:dyDescent="0.3">
      <c r="A31" s="38" t="s">
        <v>359</v>
      </c>
      <c r="B31" s="38" t="s">
        <v>360</v>
      </c>
      <c r="C31" s="63">
        <v>4918</v>
      </c>
      <c r="D31" s="64" t="s">
        <v>695</v>
      </c>
      <c r="E31" t="s">
        <v>2830</v>
      </c>
      <c r="F31" s="297">
        <v>763160.28</v>
      </c>
      <c r="G31" s="297">
        <v>0.5</v>
      </c>
      <c r="H31" s="297">
        <v>77844.039999999994</v>
      </c>
      <c r="J31">
        <v>378742.43</v>
      </c>
      <c r="K31">
        <v>481696.46</v>
      </c>
      <c r="N31" s="297">
        <v>1500</v>
      </c>
      <c r="P31" s="297">
        <v>0.19</v>
      </c>
      <c r="Q31" s="297">
        <v>276.98</v>
      </c>
      <c r="S31">
        <v>9040.66</v>
      </c>
      <c r="U31">
        <v>148794.04</v>
      </c>
      <c r="V31">
        <v>1339755.76</v>
      </c>
      <c r="W31" s="297">
        <v>871778.18</v>
      </c>
      <c r="X31" s="297">
        <v>14890</v>
      </c>
      <c r="Y31" s="297">
        <v>852.47</v>
      </c>
      <c r="AA31" s="297">
        <v>2670328.5</v>
      </c>
      <c r="AB31" s="297">
        <v>154714</v>
      </c>
      <c r="AC31">
        <v>2753468.5</v>
      </c>
      <c r="AF31">
        <v>390039.36</v>
      </c>
      <c r="AG31">
        <v>110777.51</v>
      </c>
      <c r="AM31" s="72">
        <f t="shared" si="1"/>
        <v>841004.82000000007</v>
      </c>
      <c r="AN31" s="50">
        <f t="shared" si="2"/>
        <v>1777.17</v>
      </c>
      <c r="AO31" s="51">
        <f t="shared" si="3"/>
        <v>839227.65</v>
      </c>
      <c r="AP31" s="48">
        <f t="shared" si="4"/>
        <v>3712563.15</v>
      </c>
      <c r="AQ31" s="47">
        <f t="shared" si="5"/>
        <v>3254285.3699999996</v>
      </c>
      <c r="AR31" s="56">
        <f t="shared" si="6"/>
        <v>458277.78000000026</v>
      </c>
    </row>
    <row r="32" spans="1:44" ht="14.4" thickBot="1" x14ac:dyDescent="0.3">
      <c r="A32" s="38" t="s">
        <v>359</v>
      </c>
      <c r="B32" s="38" t="s">
        <v>360</v>
      </c>
      <c r="C32" s="63">
        <v>2308</v>
      </c>
      <c r="D32" s="64" t="s">
        <v>696</v>
      </c>
      <c r="E32" t="s">
        <v>2831</v>
      </c>
      <c r="F32" s="297">
        <v>571803.16</v>
      </c>
      <c r="G32" s="297">
        <v>17880</v>
      </c>
      <c r="H32" s="297">
        <v>61941.55</v>
      </c>
      <c r="J32">
        <v>708924.7</v>
      </c>
      <c r="K32">
        <v>666795.64</v>
      </c>
      <c r="N32" s="297">
        <v>1500</v>
      </c>
      <c r="Q32" s="297">
        <v>70.14</v>
      </c>
      <c r="S32">
        <v>59900</v>
      </c>
      <c r="U32">
        <v>-291221.26</v>
      </c>
      <c r="V32">
        <v>2103448.6</v>
      </c>
      <c r="W32" s="297">
        <v>858067.07</v>
      </c>
      <c r="X32" s="297">
        <v>74730</v>
      </c>
      <c r="Y32" s="297">
        <v>476.2</v>
      </c>
      <c r="AA32" s="297">
        <v>1219739</v>
      </c>
      <c r="AB32" s="297">
        <v>113857</v>
      </c>
      <c r="AC32">
        <v>1478096</v>
      </c>
      <c r="AF32">
        <v>287414.46000000002</v>
      </c>
      <c r="AG32">
        <v>198859.12</v>
      </c>
      <c r="AM32" s="72">
        <f t="shared" si="1"/>
        <v>651624.71000000008</v>
      </c>
      <c r="AN32" s="50">
        <f t="shared" si="2"/>
        <v>1570.14</v>
      </c>
      <c r="AO32" s="51">
        <f t="shared" si="3"/>
        <v>650054.57000000007</v>
      </c>
      <c r="AP32" s="48">
        <f t="shared" si="4"/>
        <v>2266869.27</v>
      </c>
      <c r="AQ32" s="47">
        <f t="shared" si="5"/>
        <v>1964369.58</v>
      </c>
      <c r="AR32" s="56">
        <f t="shared" si="6"/>
        <v>302499.68999999994</v>
      </c>
    </row>
    <row r="33" spans="1:44" ht="14.4" thickBot="1" x14ac:dyDescent="0.3">
      <c r="A33" s="38" t="s">
        <v>359</v>
      </c>
      <c r="B33" s="38" t="s">
        <v>360</v>
      </c>
      <c r="C33" s="63">
        <v>1606</v>
      </c>
      <c r="D33" s="64" t="s">
        <v>697</v>
      </c>
      <c r="E33" t="s">
        <v>2832</v>
      </c>
      <c r="F33" s="297">
        <v>633940.68000000005</v>
      </c>
      <c r="G33" s="297">
        <v>28240</v>
      </c>
      <c r="H33" s="297">
        <v>110317.95</v>
      </c>
      <c r="J33">
        <v>203930.84</v>
      </c>
      <c r="K33">
        <v>90663.37</v>
      </c>
      <c r="S33">
        <v>160809.81</v>
      </c>
      <c r="U33">
        <v>-877002.78</v>
      </c>
      <c r="V33">
        <v>1634028.2</v>
      </c>
      <c r="W33" s="297">
        <v>642807.02</v>
      </c>
      <c r="Y33" s="297">
        <v>624.12</v>
      </c>
      <c r="AA33" s="297">
        <v>891909</v>
      </c>
      <c r="AB33" s="297">
        <v>84794</v>
      </c>
      <c r="AC33">
        <v>963249</v>
      </c>
      <c r="AF33">
        <v>213506.43</v>
      </c>
      <c r="AG33">
        <v>133520.17000000001</v>
      </c>
      <c r="AJ33">
        <v>2</v>
      </c>
      <c r="AM33" s="72">
        <f t="shared" si="1"/>
        <v>772498.63</v>
      </c>
      <c r="AN33" s="50">
        <f t="shared" si="2"/>
        <v>0</v>
      </c>
      <c r="AO33" s="51">
        <f t="shared" si="3"/>
        <v>772498.63</v>
      </c>
      <c r="AP33" s="48">
        <f t="shared" si="4"/>
        <v>1620134.1400000001</v>
      </c>
      <c r="AQ33" s="47">
        <f t="shared" si="5"/>
        <v>1310277.5999999999</v>
      </c>
      <c r="AR33" s="56">
        <f t="shared" si="6"/>
        <v>309856.54000000027</v>
      </c>
    </row>
    <row r="34" spans="1:44" ht="14.4" thickBot="1" x14ac:dyDescent="0.3">
      <c r="A34" s="38" t="s">
        <v>359</v>
      </c>
      <c r="B34" s="38" t="s">
        <v>360</v>
      </c>
      <c r="C34" s="63">
        <v>2622</v>
      </c>
      <c r="D34" s="64" t="s">
        <v>698</v>
      </c>
      <c r="E34" t="s">
        <v>2833</v>
      </c>
      <c r="F34" s="297">
        <v>436097.15</v>
      </c>
      <c r="G34" s="297">
        <v>10005</v>
      </c>
      <c r="H34" s="297">
        <v>13841.05</v>
      </c>
      <c r="J34">
        <v>465619.75</v>
      </c>
      <c r="K34">
        <v>378495.16</v>
      </c>
      <c r="N34" s="297">
        <v>0</v>
      </c>
      <c r="Q34" s="297">
        <v>160.68</v>
      </c>
      <c r="U34">
        <v>816478.99</v>
      </c>
      <c r="V34">
        <v>391756.52</v>
      </c>
      <c r="W34" s="297">
        <v>713824.19</v>
      </c>
      <c r="Y34" s="297">
        <v>431.79</v>
      </c>
      <c r="AA34" s="297">
        <v>2133208.5099999998</v>
      </c>
      <c r="AB34" s="297">
        <v>43100</v>
      </c>
      <c r="AC34">
        <v>2237428.5099999998</v>
      </c>
      <c r="AD34">
        <v>11050</v>
      </c>
      <c r="AF34">
        <v>214080.55</v>
      </c>
      <c r="AG34">
        <v>112523.76</v>
      </c>
      <c r="AK34">
        <v>139</v>
      </c>
      <c r="AL34">
        <v>500</v>
      </c>
      <c r="AM34" s="72">
        <f t="shared" si="1"/>
        <v>459943.2</v>
      </c>
      <c r="AN34" s="50">
        <f t="shared" si="2"/>
        <v>160.68</v>
      </c>
      <c r="AO34" s="51">
        <f t="shared" si="3"/>
        <v>459782.52</v>
      </c>
      <c r="AP34" s="48">
        <f t="shared" si="4"/>
        <v>2890564.4899999998</v>
      </c>
      <c r="AQ34" s="47">
        <f t="shared" si="5"/>
        <v>2575721.8199999994</v>
      </c>
      <c r="AR34" s="56">
        <f t="shared" si="6"/>
        <v>314842.67000000039</v>
      </c>
    </row>
    <row r="35" spans="1:44" ht="14.4" thickBot="1" x14ac:dyDescent="0.3">
      <c r="A35" s="38" t="s">
        <v>359</v>
      </c>
      <c r="B35" s="38" t="s">
        <v>360</v>
      </c>
      <c r="C35" s="63">
        <v>2397</v>
      </c>
      <c r="D35" s="64" t="s">
        <v>699</v>
      </c>
      <c r="E35" t="s">
        <v>2834</v>
      </c>
      <c r="F35" s="297">
        <v>577545.24</v>
      </c>
      <c r="G35" s="297">
        <v>614</v>
      </c>
      <c r="H35" s="297">
        <v>44077.9</v>
      </c>
      <c r="J35">
        <v>366669.81</v>
      </c>
      <c r="K35">
        <v>552852.98</v>
      </c>
      <c r="N35" s="297">
        <v>13500</v>
      </c>
      <c r="Q35" s="297">
        <v>1315.42</v>
      </c>
      <c r="S35">
        <v>126024.88</v>
      </c>
      <c r="U35">
        <v>628203.06999999995</v>
      </c>
      <c r="V35">
        <v>459399.49</v>
      </c>
      <c r="W35" s="297">
        <v>598753.91</v>
      </c>
      <c r="Y35" s="297">
        <v>1531.38</v>
      </c>
      <c r="AA35" s="297">
        <v>607215</v>
      </c>
      <c r="AB35" s="297">
        <v>267684</v>
      </c>
      <c r="AC35">
        <v>668715</v>
      </c>
      <c r="AF35">
        <v>274954.62</v>
      </c>
      <c r="AG35">
        <v>64183.08</v>
      </c>
      <c r="AM35" s="72">
        <f t="shared" si="1"/>
        <v>622237.14</v>
      </c>
      <c r="AN35" s="50">
        <f t="shared" si="2"/>
        <v>14815.42</v>
      </c>
      <c r="AO35" s="51">
        <f t="shared" si="3"/>
        <v>607421.72</v>
      </c>
      <c r="AP35" s="48">
        <f t="shared" si="4"/>
        <v>1475184.29</v>
      </c>
      <c r="AQ35" s="47">
        <f t="shared" si="5"/>
        <v>1007852.7</v>
      </c>
      <c r="AR35" s="56">
        <f t="shared" si="6"/>
        <v>467331.59000000008</v>
      </c>
    </row>
    <row r="36" spans="1:44" ht="14.4" thickBot="1" x14ac:dyDescent="0.3">
      <c r="A36" s="38" t="s">
        <v>359</v>
      </c>
      <c r="B36" s="38" t="s">
        <v>360</v>
      </c>
      <c r="C36" s="63">
        <v>1711</v>
      </c>
      <c r="D36" s="64" t="s">
        <v>700</v>
      </c>
      <c r="E36" t="s">
        <v>2835</v>
      </c>
      <c r="F36" s="297">
        <v>652970.84</v>
      </c>
      <c r="G36" s="297">
        <v>10480.129999999999</v>
      </c>
      <c r="H36" s="297">
        <v>50388.22</v>
      </c>
      <c r="J36">
        <v>620915.68000000005</v>
      </c>
      <c r="K36">
        <v>65097.42</v>
      </c>
      <c r="N36" s="297">
        <v>0</v>
      </c>
      <c r="Q36" s="297">
        <v>860.01</v>
      </c>
      <c r="S36">
        <v>170501.1</v>
      </c>
      <c r="U36">
        <v>1141323.6200000001</v>
      </c>
      <c r="V36">
        <v>556569.79</v>
      </c>
      <c r="W36" s="297">
        <v>797975.08</v>
      </c>
      <c r="Y36" s="297">
        <v>567.74</v>
      </c>
      <c r="AA36" s="297">
        <v>834135</v>
      </c>
      <c r="AB36" s="297">
        <v>55294</v>
      </c>
      <c r="AC36">
        <v>1012967</v>
      </c>
      <c r="AE36">
        <v>2076</v>
      </c>
      <c r="AF36">
        <v>313847.21999999997</v>
      </c>
      <c r="AG36">
        <v>690286.83</v>
      </c>
      <c r="AJ36">
        <v>2</v>
      </c>
      <c r="AM36" s="72">
        <f t="shared" si="1"/>
        <v>713839.19</v>
      </c>
      <c r="AN36" s="50">
        <f t="shared" si="2"/>
        <v>860.01</v>
      </c>
      <c r="AO36" s="51">
        <f t="shared" si="3"/>
        <v>712979.17999999993</v>
      </c>
      <c r="AP36" s="48">
        <f t="shared" si="4"/>
        <v>1687971.8199999998</v>
      </c>
      <c r="AQ36" s="47">
        <f t="shared" si="5"/>
        <v>2019179.0499999998</v>
      </c>
      <c r="AR36" s="56">
        <f t="shared" si="6"/>
        <v>-331207.23</v>
      </c>
    </row>
    <row r="37" spans="1:44" ht="14.4" thickBot="1" x14ac:dyDescent="0.3">
      <c r="A37" s="38" t="s">
        <v>359</v>
      </c>
      <c r="B37" s="38" t="s">
        <v>360</v>
      </c>
      <c r="C37" s="63">
        <v>2477</v>
      </c>
      <c r="D37" s="64" t="s">
        <v>701</v>
      </c>
      <c r="E37" t="s">
        <v>2836</v>
      </c>
      <c r="F37" s="297">
        <v>675566.09</v>
      </c>
      <c r="G37" s="297">
        <v>0</v>
      </c>
      <c r="H37" s="297">
        <v>159581.12</v>
      </c>
      <c r="J37">
        <v>331793.02</v>
      </c>
      <c r="K37">
        <v>224968.73</v>
      </c>
      <c r="N37" s="297">
        <v>0</v>
      </c>
      <c r="Q37" s="297">
        <v>71.83</v>
      </c>
      <c r="S37">
        <v>131471.98000000001</v>
      </c>
      <c r="U37">
        <v>-584756.04</v>
      </c>
      <c r="V37">
        <v>1714982.69</v>
      </c>
      <c r="W37" s="297">
        <v>679929.33</v>
      </c>
      <c r="Y37" s="297">
        <v>632.52</v>
      </c>
      <c r="AA37" s="297">
        <v>1356981.5</v>
      </c>
      <c r="AB37" s="297">
        <v>80394</v>
      </c>
      <c r="AC37">
        <v>1434541.5</v>
      </c>
      <c r="AD37">
        <v>8340</v>
      </c>
      <c r="AE37">
        <v>3186</v>
      </c>
      <c r="AF37">
        <v>245303.84</v>
      </c>
      <c r="AG37">
        <v>137858.63</v>
      </c>
      <c r="AM37" s="72">
        <f t="shared" si="1"/>
        <v>835147.21</v>
      </c>
      <c r="AN37" s="50">
        <f t="shared" si="2"/>
        <v>71.83</v>
      </c>
      <c r="AO37" s="51">
        <f t="shared" si="3"/>
        <v>835075.38</v>
      </c>
      <c r="AP37" s="48">
        <f t="shared" si="4"/>
        <v>2117937.35</v>
      </c>
      <c r="AQ37" s="47">
        <f t="shared" si="5"/>
        <v>1829229.9700000002</v>
      </c>
      <c r="AR37" s="56">
        <f t="shared" si="6"/>
        <v>288707.37999999989</v>
      </c>
    </row>
    <row r="38" spans="1:44" ht="14.4" thickBot="1" x14ac:dyDescent="0.3">
      <c r="A38" s="38" t="s">
        <v>359</v>
      </c>
      <c r="B38" s="38" t="s">
        <v>360</v>
      </c>
      <c r="C38" s="63">
        <v>1987</v>
      </c>
      <c r="D38" s="64" t="s">
        <v>702</v>
      </c>
      <c r="E38" t="s">
        <v>2837</v>
      </c>
      <c r="F38" s="297">
        <v>435757.87</v>
      </c>
      <c r="G38" s="297">
        <v>0</v>
      </c>
      <c r="H38" s="297">
        <v>69421.63</v>
      </c>
      <c r="J38">
        <v>615144.4</v>
      </c>
      <c r="K38">
        <v>330398.78999999998</v>
      </c>
      <c r="Q38" s="297">
        <v>0</v>
      </c>
      <c r="S38">
        <v>197080</v>
      </c>
      <c r="U38">
        <v>-979977.08</v>
      </c>
      <c r="V38">
        <v>2179663.7000000002</v>
      </c>
      <c r="W38" s="297">
        <v>788761.79</v>
      </c>
      <c r="Y38" s="297">
        <v>256.58</v>
      </c>
      <c r="AA38" s="297">
        <v>662789</v>
      </c>
      <c r="AB38" s="297">
        <v>126194</v>
      </c>
      <c r="AC38">
        <v>882779</v>
      </c>
      <c r="AD38">
        <v>2076</v>
      </c>
      <c r="AE38">
        <v>6696.8</v>
      </c>
      <c r="AF38">
        <v>275500.53999999998</v>
      </c>
      <c r="AG38">
        <v>159522.96</v>
      </c>
      <c r="AM38" s="72">
        <f t="shared" si="1"/>
        <v>505179.5</v>
      </c>
      <c r="AN38" s="50">
        <f t="shared" si="2"/>
        <v>0</v>
      </c>
      <c r="AO38" s="51">
        <f t="shared" si="3"/>
        <v>505179.5</v>
      </c>
      <c r="AP38" s="48">
        <f t="shared" si="4"/>
        <v>1578001.37</v>
      </c>
      <c r="AQ38" s="47">
        <f t="shared" si="5"/>
        <v>1326575.3</v>
      </c>
      <c r="AR38" s="56">
        <f t="shared" si="6"/>
        <v>251426.07000000007</v>
      </c>
    </row>
    <row r="39" spans="1:44" ht="14.4" thickBot="1" x14ac:dyDescent="0.3">
      <c r="A39" s="38" t="s">
        <v>359</v>
      </c>
      <c r="B39" s="38" t="s">
        <v>360</v>
      </c>
      <c r="C39" s="63">
        <v>3047</v>
      </c>
      <c r="D39" s="64" t="s">
        <v>703</v>
      </c>
      <c r="E39" t="s">
        <v>2838</v>
      </c>
      <c r="F39" s="297">
        <v>1070555.8899999999</v>
      </c>
      <c r="G39" s="297">
        <v>466</v>
      </c>
      <c r="H39" s="297">
        <v>42652.82</v>
      </c>
      <c r="J39">
        <v>223804.9</v>
      </c>
      <c r="K39">
        <v>558275.83999999997</v>
      </c>
      <c r="N39" s="297">
        <v>0</v>
      </c>
      <c r="Q39" s="297">
        <v>48.8</v>
      </c>
      <c r="S39">
        <v>13160</v>
      </c>
      <c r="U39">
        <v>-173936.87</v>
      </c>
      <c r="V39">
        <v>1994257.35</v>
      </c>
      <c r="W39" s="297">
        <v>779520.67</v>
      </c>
      <c r="Y39" s="297">
        <v>1123.4000000000001</v>
      </c>
      <c r="AA39" s="297">
        <v>773746.5</v>
      </c>
      <c r="AB39" s="297">
        <v>51994</v>
      </c>
      <c r="AC39">
        <v>845486.5</v>
      </c>
      <c r="AF39">
        <v>284609.25</v>
      </c>
      <c r="AG39">
        <v>205592.65</v>
      </c>
      <c r="AM39" s="72">
        <f t="shared" si="1"/>
        <v>1113674.71</v>
      </c>
      <c r="AN39" s="50">
        <f t="shared" si="2"/>
        <v>48.8</v>
      </c>
      <c r="AO39" s="51">
        <f t="shared" si="3"/>
        <v>1113625.9099999999</v>
      </c>
      <c r="AP39" s="48">
        <f t="shared" si="4"/>
        <v>1606384.57</v>
      </c>
      <c r="AQ39" s="47">
        <f t="shared" si="5"/>
        <v>1335688.3999999999</v>
      </c>
      <c r="AR39" s="56">
        <f t="shared" si="6"/>
        <v>270696.17000000016</v>
      </c>
    </row>
    <row r="40" spans="1:44" ht="14.4" thickBot="1" x14ac:dyDescent="0.3">
      <c r="A40" s="38" t="s">
        <v>359</v>
      </c>
      <c r="B40" s="38" t="s">
        <v>360</v>
      </c>
      <c r="C40" s="63">
        <v>2101</v>
      </c>
      <c r="D40" s="64" t="s">
        <v>704</v>
      </c>
      <c r="E40" t="s">
        <v>2839</v>
      </c>
      <c r="F40" s="297">
        <v>631077.93999999994</v>
      </c>
      <c r="G40" s="297">
        <v>57377.08</v>
      </c>
      <c r="H40" s="297">
        <v>73504.53</v>
      </c>
      <c r="J40">
        <v>460736.78</v>
      </c>
      <c r="K40">
        <v>467950.63</v>
      </c>
      <c r="P40" s="297">
        <v>310540</v>
      </c>
      <c r="Q40" s="297">
        <v>6.9</v>
      </c>
      <c r="S40">
        <v>323690</v>
      </c>
      <c r="U40">
        <v>-520471.8</v>
      </c>
      <c r="V40">
        <v>1560653.49</v>
      </c>
      <c r="W40" s="297">
        <v>760893.72</v>
      </c>
      <c r="Y40" s="297">
        <v>680.49</v>
      </c>
      <c r="AA40" s="297">
        <v>1798419.5</v>
      </c>
      <c r="AB40" s="297">
        <v>140044</v>
      </c>
      <c r="AC40">
        <v>1905869.5</v>
      </c>
      <c r="AD40">
        <v>9450</v>
      </c>
      <c r="AF40">
        <v>367187.51</v>
      </c>
      <c r="AG40">
        <v>211552.33</v>
      </c>
      <c r="AM40" s="72">
        <f t="shared" si="1"/>
        <v>761959.54999999993</v>
      </c>
      <c r="AN40" s="50">
        <f t="shared" si="2"/>
        <v>310546.90000000002</v>
      </c>
      <c r="AO40" s="51">
        <f t="shared" si="3"/>
        <v>451412.64999999991</v>
      </c>
      <c r="AP40" s="48">
        <f t="shared" si="4"/>
        <v>2700037.71</v>
      </c>
      <c r="AQ40" s="47">
        <f t="shared" si="5"/>
        <v>2494059.34</v>
      </c>
      <c r="AR40" s="56">
        <f t="shared" si="6"/>
        <v>205978.37000000011</v>
      </c>
    </row>
    <row r="41" spans="1:44" ht="14.4" thickBot="1" x14ac:dyDescent="0.3">
      <c r="A41" s="38" t="s">
        <v>359</v>
      </c>
      <c r="B41" s="38" t="s">
        <v>360</v>
      </c>
      <c r="C41" s="63">
        <v>1995</v>
      </c>
      <c r="D41" s="64" t="s">
        <v>705</v>
      </c>
      <c r="E41" t="s">
        <v>2918</v>
      </c>
      <c r="F41" s="297">
        <v>763786.65</v>
      </c>
      <c r="G41" s="297">
        <v>25222</v>
      </c>
      <c r="H41" s="297">
        <v>7924.26</v>
      </c>
      <c r="J41">
        <v>367267.17</v>
      </c>
      <c r="K41">
        <v>407132.74</v>
      </c>
      <c r="P41" s="297">
        <v>35000</v>
      </c>
      <c r="Q41" s="297">
        <v>2839.76</v>
      </c>
      <c r="S41">
        <v>145600</v>
      </c>
      <c r="U41">
        <v>-79435.34</v>
      </c>
      <c r="V41">
        <v>1367149.29</v>
      </c>
      <c r="W41" s="297">
        <v>769913.12</v>
      </c>
      <c r="Y41" s="297">
        <v>529.36</v>
      </c>
      <c r="AA41" s="297">
        <v>1813945.5</v>
      </c>
      <c r="AB41" s="297">
        <v>60994</v>
      </c>
      <c r="AC41">
        <v>1898845.5</v>
      </c>
      <c r="AF41">
        <v>388297.21</v>
      </c>
      <c r="AG41">
        <v>132379.04</v>
      </c>
      <c r="AM41" s="72">
        <f t="shared" si="1"/>
        <v>796932.91</v>
      </c>
      <c r="AN41" s="50">
        <f t="shared" si="2"/>
        <v>37839.760000000002</v>
      </c>
      <c r="AO41" s="51">
        <f t="shared" si="3"/>
        <v>759093.15</v>
      </c>
      <c r="AP41" s="48">
        <f t="shared" si="4"/>
        <v>2645381.98</v>
      </c>
      <c r="AQ41" s="47">
        <f t="shared" si="5"/>
        <v>2419521.75</v>
      </c>
      <c r="AR41" s="56">
        <f t="shared" si="6"/>
        <v>225860.22999999998</v>
      </c>
    </row>
    <row r="42" spans="1:44" ht="14.4" thickBot="1" x14ac:dyDescent="0.3">
      <c r="A42" s="38" t="s">
        <v>363</v>
      </c>
      <c r="B42" s="38" t="s">
        <v>364</v>
      </c>
      <c r="C42" s="63">
        <v>3634</v>
      </c>
      <c r="D42" s="64" t="s">
        <v>706</v>
      </c>
      <c r="E42" t="s">
        <v>2840</v>
      </c>
      <c r="F42" s="297">
        <v>357275.12</v>
      </c>
      <c r="G42" s="297">
        <v>0</v>
      </c>
      <c r="H42" s="297">
        <v>82431.740000000005</v>
      </c>
      <c r="J42">
        <v>819990.78</v>
      </c>
      <c r="K42">
        <v>402676.6</v>
      </c>
      <c r="N42" s="297">
        <v>0</v>
      </c>
      <c r="Q42" s="297">
        <v>10694.87</v>
      </c>
      <c r="S42">
        <v>168572.68</v>
      </c>
      <c r="U42">
        <v>-437313.98</v>
      </c>
      <c r="V42">
        <v>1747176.74</v>
      </c>
      <c r="W42" s="297">
        <v>1442425.91</v>
      </c>
      <c r="X42" s="297">
        <v>25554.77</v>
      </c>
      <c r="Y42" s="297">
        <v>595.32000000000005</v>
      </c>
      <c r="AA42" s="297">
        <v>1001665.5</v>
      </c>
      <c r="AB42" s="297">
        <v>45588.1</v>
      </c>
      <c r="AC42">
        <v>1627589.5</v>
      </c>
      <c r="AD42">
        <v>1040</v>
      </c>
      <c r="AE42">
        <v>1772</v>
      </c>
      <c r="AF42">
        <v>322377.59999999998</v>
      </c>
      <c r="AG42">
        <v>128634.47</v>
      </c>
      <c r="AK42">
        <v>17402.099999999999</v>
      </c>
      <c r="AM42" s="72">
        <f t="shared" si="1"/>
        <v>439706.86</v>
      </c>
      <c r="AN42" s="50">
        <f t="shared" si="2"/>
        <v>10694.87</v>
      </c>
      <c r="AO42" s="51">
        <f t="shared" si="3"/>
        <v>429011.99</v>
      </c>
      <c r="AP42" s="48">
        <f t="shared" si="4"/>
        <v>2515829.6</v>
      </c>
      <c r="AQ42" s="47">
        <f t="shared" si="5"/>
        <v>2098815.67</v>
      </c>
      <c r="AR42" s="56">
        <f t="shared" si="6"/>
        <v>417013.93000000017</v>
      </c>
    </row>
    <row r="43" spans="1:44" ht="14.4" thickBot="1" x14ac:dyDescent="0.3">
      <c r="A43" s="38" t="s">
        <v>363</v>
      </c>
      <c r="B43" s="38" t="s">
        <v>364</v>
      </c>
      <c r="C43" s="63">
        <v>4970</v>
      </c>
      <c r="D43" s="64" t="s">
        <v>707</v>
      </c>
      <c r="E43" t="s">
        <v>2841</v>
      </c>
      <c r="F43" s="297">
        <v>727480.31999999995</v>
      </c>
      <c r="G43" s="297">
        <v>0</v>
      </c>
      <c r="H43" s="297">
        <v>468352.23</v>
      </c>
      <c r="J43">
        <v>290457.53000000003</v>
      </c>
      <c r="K43">
        <v>396051.69</v>
      </c>
      <c r="N43" s="297">
        <v>1800</v>
      </c>
      <c r="Q43" s="297">
        <v>112.15</v>
      </c>
      <c r="S43">
        <v>159400</v>
      </c>
      <c r="U43">
        <v>-962709.08</v>
      </c>
      <c r="V43">
        <v>2580473.12</v>
      </c>
      <c r="W43" s="297">
        <v>2228320.91</v>
      </c>
      <c r="Y43" s="297">
        <v>937.12</v>
      </c>
      <c r="AA43" s="297">
        <v>1268808.7</v>
      </c>
      <c r="AB43" s="297">
        <v>22310</v>
      </c>
      <c r="AC43">
        <v>1599043.7</v>
      </c>
      <c r="AD43">
        <v>1120</v>
      </c>
      <c r="AE43">
        <v>4360</v>
      </c>
      <c r="AF43">
        <v>1041504.39</v>
      </c>
      <c r="AG43">
        <v>128338.79</v>
      </c>
      <c r="AK43">
        <v>198282.46</v>
      </c>
      <c r="AM43" s="72">
        <f t="shared" si="1"/>
        <v>1195832.5499999998</v>
      </c>
      <c r="AN43" s="50">
        <f t="shared" si="2"/>
        <v>1912.15</v>
      </c>
      <c r="AO43" s="51">
        <f t="shared" si="3"/>
        <v>1193920.3999999999</v>
      </c>
      <c r="AP43" s="48">
        <f t="shared" si="4"/>
        <v>3520376.7300000004</v>
      </c>
      <c r="AQ43" s="47">
        <f t="shared" si="5"/>
        <v>2972649.34</v>
      </c>
      <c r="AR43" s="56">
        <f t="shared" si="6"/>
        <v>547727.3900000006</v>
      </c>
    </row>
    <row r="44" spans="1:44" ht="14.4" thickBot="1" x14ac:dyDescent="0.3">
      <c r="A44" s="38" t="s">
        <v>363</v>
      </c>
      <c r="B44" s="38" t="s">
        <v>364</v>
      </c>
      <c r="C44" s="63">
        <v>3463</v>
      </c>
      <c r="D44" s="64" t="s">
        <v>708</v>
      </c>
      <c r="E44" t="s">
        <v>2842</v>
      </c>
      <c r="F44" s="297">
        <v>527352.46</v>
      </c>
      <c r="G44" s="297">
        <v>0</v>
      </c>
      <c r="H44" s="297">
        <v>88749.34</v>
      </c>
      <c r="J44">
        <v>231260.88</v>
      </c>
      <c r="K44">
        <v>286635.56</v>
      </c>
      <c r="N44" s="297">
        <v>0</v>
      </c>
      <c r="Q44" s="297">
        <v>2169</v>
      </c>
      <c r="U44">
        <v>-506113.58</v>
      </c>
      <c r="V44">
        <v>1682922.85</v>
      </c>
      <c r="W44" s="297">
        <v>1306751.04</v>
      </c>
      <c r="Y44" s="297">
        <v>937.4</v>
      </c>
      <c r="AA44" s="297">
        <v>887720.9</v>
      </c>
      <c r="AB44" s="297">
        <v>13090</v>
      </c>
      <c r="AC44">
        <v>1375951.9</v>
      </c>
      <c r="AE44">
        <v>660</v>
      </c>
      <c r="AF44">
        <v>433271.72</v>
      </c>
      <c r="AG44">
        <v>72867.520000000004</v>
      </c>
      <c r="AK44">
        <v>92669.26</v>
      </c>
      <c r="AM44" s="72">
        <f t="shared" si="1"/>
        <v>616101.79999999993</v>
      </c>
      <c r="AN44" s="50">
        <f t="shared" si="2"/>
        <v>2169</v>
      </c>
      <c r="AO44" s="51">
        <f t="shared" si="3"/>
        <v>613932.79999999993</v>
      </c>
      <c r="AP44" s="48">
        <f t="shared" si="4"/>
        <v>2208499.34</v>
      </c>
      <c r="AQ44" s="47">
        <f t="shared" si="5"/>
        <v>1975420.4</v>
      </c>
      <c r="AR44" s="56">
        <f t="shared" si="6"/>
        <v>233078.93999999994</v>
      </c>
    </row>
    <row r="45" spans="1:44" ht="14.4" thickBot="1" x14ac:dyDescent="0.3">
      <c r="A45" s="38" t="s">
        <v>363</v>
      </c>
      <c r="B45" s="38" t="s">
        <v>364</v>
      </c>
      <c r="C45" s="63">
        <v>1364</v>
      </c>
      <c r="D45" s="64" t="s">
        <v>709</v>
      </c>
      <c r="E45" t="s">
        <v>2843</v>
      </c>
      <c r="F45" s="297">
        <v>580572.85</v>
      </c>
      <c r="G45" s="297">
        <v>39397.08</v>
      </c>
      <c r="H45" s="297">
        <v>118789.94</v>
      </c>
      <c r="J45">
        <v>512270.58</v>
      </c>
      <c r="K45">
        <v>294999.39</v>
      </c>
      <c r="N45" s="297">
        <v>0</v>
      </c>
      <c r="Q45" s="297">
        <v>430</v>
      </c>
      <c r="S45">
        <v>264190</v>
      </c>
      <c r="U45">
        <v>-270241.74</v>
      </c>
      <c r="V45">
        <v>1664645.88</v>
      </c>
      <c r="W45" s="297">
        <v>771053.14</v>
      </c>
      <c r="Y45" s="297">
        <v>556.91999999999996</v>
      </c>
      <c r="AA45" s="297">
        <v>718244.6</v>
      </c>
      <c r="AB45" s="297">
        <v>83190</v>
      </c>
      <c r="AC45">
        <v>910906.6</v>
      </c>
      <c r="AD45">
        <v>1210</v>
      </c>
      <c r="AE45">
        <v>2350</v>
      </c>
      <c r="AF45">
        <v>371260.7</v>
      </c>
      <c r="AG45">
        <v>114598.66</v>
      </c>
      <c r="AJ45">
        <v>6</v>
      </c>
      <c r="AK45">
        <v>64047</v>
      </c>
      <c r="AM45" s="72">
        <f t="shared" si="1"/>
        <v>738759.86999999988</v>
      </c>
      <c r="AN45" s="50">
        <f t="shared" si="2"/>
        <v>430</v>
      </c>
      <c r="AO45" s="51">
        <f t="shared" si="3"/>
        <v>738329.86999999988</v>
      </c>
      <c r="AP45" s="48">
        <f t="shared" si="4"/>
        <v>1573044.6600000001</v>
      </c>
      <c r="AQ45" s="47">
        <f t="shared" si="5"/>
        <v>1464378.96</v>
      </c>
      <c r="AR45" s="56">
        <f t="shared" si="6"/>
        <v>108665.70000000019</v>
      </c>
    </row>
    <row r="46" spans="1:44" ht="14.4" thickBot="1" x14ac:dyDescent="0.3">
      <c r="A46" s="38" t="s">
        <v>363</v>
      </c>
      <c r="B46" s="38" t="s">
        <v>364</v>
      </c>
      <c r="C46" s="63">
        <v>4858</v>
      </c>
      <c r="D46" s="64" t="s">
        <v>710</v>
      </c>
      <c r="E46" t="s">
        <v>2844</v>
      </c>
      <c r="F46" s="297">
        <v>509341.45</v>
      </c>
      <c r="G46" s="297">
        <v>0</v>
      </c>
      <c r="H46" s="297">
        <v>96678</v>
      </c>
      <c r="J46">
        <v>2605483.85</v>
      </c>
      <c r="K46">
        <v>612526.69999999995</v>
      </c>
      <c r="N46" s="297">
        <v>0</v>
      </c>
      <c r="P46" s="297">
        <v>258000</v>
      </c>
      <c r="Q46" s="297">
        <v>0</v>
      </c>
      <c r="S46">
        <v>186000</v>
      </c>
      <c r="U46">
        <v>3621698.18</v>
      </c>
      <c r="W46" s="297">
        <v>1167853.01</v>
      </c>
      <c r="Y46" s="297">
        <v>504.21</v>
      </c>
      <c r="AA46" s="297">
        <v>1419520.6</v>
      </c>
      <c r="AB46" s="297">
        <v>79500</v>
      </c>
      <c r="AC46">
        <v>1766139.6</v>
      </c>
      <c r="AD46">
        <v>720</v>
      </c>
      <c r="AE46">
        <v>400</v>
      </c>
      <c r="AF46">
        <v>538552.15</v>
      </c>
      <c r="AG46">
        <v>286622.09999999998</v>
      </c>
      <c r="AK46">
        <v>20077.900000000001</v>
      </c>
      <c r="AM46" s="72">
        <f t="shared" si="1"/>
        <v>606019.44999999995</v>
      </c>
      <c r="AN46" s="50">
        <f t="shared" si="2"/>
        <v>258000</v>
      </c>
      <c r="AO46" s="51">
        <f t="shared" si="3"/>
        <v>348019.44999999995</v>
      </c>
      <c r="AP46" s="48">
        <f t="shared" si="4"/>
        <v>2667377.8200000003</v>
      </c>
      <c r="AQ46" s="47">
        <f t="shared" si="5"/>
        <v>2612511.75</v>
      </c>
      <c r="AR46" s="56">
        <f t="shared" si="6"/>
        <v>54866.070000000298</v>
      </c>
    </row>
    <row r="47" spans="1:44" ht="14.4" thickBot="1" x14ac:dyDescent="0.3">
      <c r="A47" s="38" t="s">
        <v>363</v>
      </c>
      <c r="B47" s="38" t="s">
        <v>364</v>
      </c>
      <c r="C47" s="63">
        <v>3450</v>
      </c>
      <c r="D47" s="64" t="s">
        <v>711</v>
      </c>
      <c r="E47" t="s">
        <v>2845</v>
      </c>
      <c r="F47" s="297">
        <v>611677.54</v>
      </c>
      <c r="G47" s="297">
        <v>0</v>
      </c>
      <c r="H47" s="297">
        <v>78043.649999999994</v>
      </c>
      <c r="J47">
        <v>856165.61</v>
      </c>
      <c r="K47">
        <v>258859.71</v>
      </c>
      <c r="N47" s="297">
        <v>0</v>
      </c>
      <c r="Q47" s="297">
        <v>347</v>
      </c>
      <c r="S47">
        <v>90000</v>
      </c>
      <c r="U47">
        <v>269022.73</v>
      </c>
      <c r="V47">
        <v>1610762.41</v>
      </c>
      <c r="W47" s="297">
        <v>883489.84</v>
      </c>
      <c r="Y47" s="297">
        <v>775.85</v>
      </c>
      <c r="AA47" s="297">
        <v>1117128.1000000001</v>
      </c>
      <c r="AB47" s="297">
        <v>17370</v>
      </c>
      <c r="AC47">
        <v>1289910.1000000001</v>
      </c>
      <c r="AD47">
        <v>33620</v>
      </c>
      <c r="AE47">
        <v>4392</v>
      </c>
      <c r="AF47">
        <v>376387.92</v>
      </c>
      <c r="AG47">
        <v>153590.9</v>
      </c>
      <c r="AK47">
        <v>38128.5</v>
      </c>
      <c r="AM47" s="72">
        <f t="shared" si="1"/>
        <v>689721.19000000006</v>
      </c>
      <c r="AN47" s="50">
        <f t="shared" si="2"/>
        <v>347</v>
      </c>
      <c r="AO47" s="51">
        <f t="shared" si="3"/>
        <v>689374.19000000006</v>
      </c>
      <c r="AP47" s="48">
        <f t="shared" si="4"/>
        <v>2018763.79</v>
      </c>
      <c r="AQ47" s="47">
        <f t="shared" si="5"/>
        <v>1896029.42</v>
      </c>
      <c r="AR47" s="56">
        <f t="shared" si="6"/>
        <v>122734.37000000011</v>
      </c>
    </row>
    <row r="48" spans="1:44" ht="14.4" thickBot="1" x14ac:dyDescent="0.3">
      <c r="A48" s="38" t="s">
        <v>363</v>
      </c>
      <c r="B48" s="38" t="s">
        <v>364</v>
      </c>
      <c r="C48" s="63">
        <v>2633</v>
      </c>
      <c r="D48" s="64" t="s">
        <v>712</v>
      </c>
      <c r="E48" t="s">
        <v>2846</v>
      </c>
      <c r="F48" s="297">
        <v>603240.77</v>
      </c>
      <c r="G48" s="297">
        <v>0</v>
      </c>
      <c r="H48" s="297">
        <v>90103.21</v>
      </c>
      <c r="J48">
        <v>439382.82</v>
      </c>
      <c r="K48">
        <v>341845.21</v>
      </c>
      <c r="N48" s="297">
        <v>0</v>
      </c>
      <c r="Q48" s="297">
        <v>0</v>
      </c>
      <c r="U48">
        <v>-1235898.1100000001</v>
      </c>
      <c r="V48">
        <v>2707380.46</v>
      </c>
      <c r="W48" s="297">
        <v>1063637.56</v>
      </c>
      <c r="X48" s="297">
        <v>174880</v>
      </c>
      <c r="Y48" s="297">
        <v>840.48</v>
      </c>
      <c r="AA48" s="297">
        <v>1171170</v>
      </c>
      <c r="AB48" s="297">
        <v>112000</v>
      </c>
      <c r="AC48">
        <v>1707696</v>
      </c>
      <c r="AD48">
        <v>4020</v>
      </c>
      <c r="AE48">
        <v>3250</v>
      </c>
      <c r="AF48">
        <v>398294.87</v>
      </c>
      <c r="AG48">
        <v>96900.46</v>
      </c>
      <c r="AK48">
        <v>31539.05</v>
      </c>
      <c r="AM48" s="72">
        <f t="shared" si="1"/>
        <v>693343.98</v>
      </c>
      <c r="AN48" s="50">
        <f t="shared" si="2"/>
        <v>0</v>
      </c>
      <c r="AO48" s="51">
        <f t="shared" si="3"/>
        <v>693343.98</v>
      </c>
      <c r="AP48" s="48">
        <f t="shared" si="4"/>
        <v>2522528.04</v>
      </c>
      <c r="AQ48" s="47">
        <f t="shared" si="5"/>
        <v>2241700.38</v>
      </c>
      <c r="AR48" s="56">
        <f t="shared" si="6"/>
        <v>280827.66000000015</v>
      </c>
    </row>
    <row r="49" spans="1:44" ht="14.4" thickBot="1" x14ac:dyDescent="0.3">
      <c r="A49" s="38" t="s">
        <v>363</v>
      </c>
      <c r="B49" s="38" t="s">
        <v>364</v>
      </c>
      <c r="C49" s="63">
        <v>1642</v>
      </c>
      <c r="D49" s="64" t="s">
        <v>713</v>
      </c>
      <c r="E49" t="s">
        <v>2919</v>
      </c>
      <c r="F49" s="297">
        <v>718103.25</v>
      </c>
      <c r="G49" s="297">
        <v>0</v>
      </c>
      <c r="H49" s="297">
        <v>9334.92</v>
      </c>
      <c r="J49">
        <v>258096.27</v>
      </c>
      <c r="K49">
        <v>319562.46000000002</v>
      </c>
      <c r="N49" s="297">
        <v>0</v>
      </c>
      <c r="P49" s="297">
        <v>67180</v>
      </c>
      <c r="Q49" s="297">
        <v>330</v>
      </c>
      <c r="S49">
        <v>296015</v>
      </c>
      <c r="U49">
        <v>-1327479.58</v>
      </c>
      <c r="V49">
        <v>2321309.19</v>
      </c>
      <c r="W49" s="297">
        <v>787643.92</v>
      </c>
      <c r="Y49" s="297">
        <v>695.34</v>
      </c>
      <c r="AA49" s="297">
        <v>436008.6</v>
      </c>
      <c r="AB49" s="297">
        <v>83590</v>
      </c>
      <c r="AC49">
        <v>708192.6</v>
      </c>
      <c r="AD49">
        <v>320</v>
      </c>
      <c r="AE49">
        <v>1260</v>
      </c>
      <c r="AF49">
        <v>245342.92</v>
      </c>
      <c r="AG49">
        <v>173576.05</v>
      </c>
      <c r="AK49">
        <v>63704</v>
      </c>
      <c r="AM49" s="72">
        <f t="shared" si="1"/>
        <v>727438.17</v>
      </c>
      <c r="AN49" s="50">
        <f t="shared" si="2"/>
        <v>67510</v>
      </c>
      <c r="AO49" s="51">
        <f t="shared" si="3"/>
        <v>659928.17000000004</v>
      </c>
      <c r="AP49" s="48">
        <f t="shared" si="4"/>
        <v>1307937.8599999999</v>
      </c>
      <c r="AQ49" s="47">
        <f t="shared" si="5"/>
        <v>1192395.57</v>
      </c>
      <c r="AR49" s="56">
        <f t="shared" si="6"/>
        <v>115542.2899999998</v>
      </c>
    </row>
    <row r="50" spans="1:44" ht="14.4" thickBot="1" x14ac:dyDescent="0.3">
      <c r="A50" s="38" t="s">
        <v>363</v>
      </c>
      <c r="B50" s="38" t="s">
        <v>364</v>
      </c>
      <c r="C50" s="63">
        <v>2100</v>
      </c>
      <c r="D50" s="64" t="s">
        <v>714</v>
      </c>
      <c r="E50" t="s">
        <v>2929</v>
      </c>
      <c r="F50" s="297">
        <v>662010.98</v>
      </c>
      <c r="G50" s="297">
        <v>0</v>
      </c>
      <c r="H50" s="297">
        <v>74974.240000000005</v>
      </c>
      <c r="J50">
        <v>1210289.77</v>
      </c>
      <c r="K50">
        <v>327646.03999999998</v>
      </c>
      <c r="N50" s="297">
        <v>0</v>
      </c>
      <c r="Q50" s="297">
        <v>347</v>
      </c>
      <c r="S50">
        <v>25900</v>
      </c>
      <c r="U50">
        <v>1358044.26</v>
      </c>
      <c r="V50">
        <v>991778.49</v>
      </c>
      <c r="W50" s="297">
        <v>577960.32999999996</v>
      </c>
      <c r="Y50" s="297">
        <v>840.09</v>
      </c>
      <c r="AA50" s="297">
        <v>191874.5</v>
      </c>
      <c r="AB50" s="297">
        <v>108800</v>
      </c>
      <c r="AC50">
        <v>360483.5</v>
      </c>
      <c r="AD50">
        <v>560</v>
      </c>
      <c r="AF50">
        <v>254138.79</v>
      </c>
      <c r="AG50">
        <v>145291.89000000001</v>
      </c>
      <c r="AK50">
        <v>14810.5</v>
      </c>
      <c r="AM50" s="72">
        <f t="shared" si="1"/>
        <v>736985.22</v>
      </c>
      <c r="AN50" s="50">
        <f t="shared" si="2"/>
        <v>347</v>
      </c>
      <c r="AO50" s="51">
        <f t="shared" si="3"/>
        <v>736638.22</v>
      </c>
      <c r="AP50" s="48">
        <f t="shared" si="4"/>
        <v>879474.91999999993</v>
      </c>
      <c r="AQ50" s="47">
        <f t="shared" si="5"/>
        <v>775284.68</v>
      </c>
      <c r="AR50" s="56">
        <f t="shared" si="6"/>
        <v>104190.23999999987</v>
      </c>
    </row>
    <row r="51" spans="1:44" ht="14.4" thickBot="1" x14ac:dyDescent="0.3">
      <c r="A51" s="38" t="s">
        <v>363</v>
      </c>
      <c r="B51" s="38" t="s">
        <v>364</v>
      </c>
      <c r="C51" s="63">
        <v>1785</v>
      </c>
      <c r="D51" s="64" t="s">
        <v>715</v>
      </c>
      <c r="E51" t="s">
        <v>2930</v>
      </c>
      <c r="F51" s="297">
        <v>658289.49</v>
      </c>
      <c r="G51" s="297">
        <v>0</v>
      </c>
      <c r="H51" s="297">
        <v>64693.94</v>
      </c>
      <c r="J51">
        <v>2469892.96</v>
      </c>
      <c r="K51">
        <v>245530.6</v>
      </c>
      <c r="N51" s="297">
        <v>0</v>
      </c>
      <c r="Q51" s="297">
        <v>0</v>
      </c>
      <c r="S51">
        <v>174055</v>
      </c>
      <c r="U51">
        <v>2543646.4900000002</v>
      </c>
      <c r="V51">
        <v>667821.93000000005</v>
      </c>
      <c r="W51" s="297">
        <v>677613.14</v>
      </c>
      <c r="Y51" s="297">
        <v>665.91</v>
      </c>
      <c r="AA51" s="297">
        <v>1110686.3</v>
      </c>
      <c r="AB51" s="297">
        <v>94830</v>
      </c>
      <c r="AC51">
        <v>1246093.98</v>
      </c>
      <c r="AF51">
        <v>200228.54</v>
      </c>
      <c r="AG51">
        <v>161059.98000000001</v>
      </c>
      <c r="AK51">
        <v>58129.279999999999</v>
      </c>
      <c r="AM51" s="72">
        <f t="shared" si="1"/>
        <v>722983.42999999993</v>
      </c>
      <c r="AN51" s="50">
        <f t="shared" si="2"/>
        <v>0</v>
      </c>
      <c r="AO51" s="51">
        <f t="shared" si="3"/>
        <v>722983.42999999993</v>
      </c>
      <c r="AP51" s="48">
        <f t="shared" si="4"/>
        <v>1883795.35</v>
      </c>
      <c r="AQ51" s="47">
        <f t="shared" si="5"/>
        <v>1665511.78</v>
      </c>
      <c r="AR51" s="56">
        <f t="shared" si="6"/>
        <v>218283.57000000007</v>
      </c>
    </row>
    <row r="52" spans="1:44" ht="14.4" thickBot="1" x14ac:dyDescent="0.3">
      <c r="A52" s="38" t="s">
        <v>355</v>
      </c>
      <c r="B52" s="38" t="s">
        <v>368</v>
      </c>
      <c r="C52" s="63">
        <v>1114</v>
      </c>
      <c r="D52" s="64" t="s">
        <v>716</v>
      </c>
      <c r="E52" t="s">
        <v>2847</v>
      </c>
      <c r="F52" s="297">
        <v>485218.54</v>
      </c>
      <c r="G52" s="297">
        <v>45572.5</v>
      </c>
      <c r="H52" s="297">
        <v>36732.589999999997</v>
      </c>
      <c r="J52">
        <v>554678.23</v>
      </c>
      <c r="K52">
        <v>81767.539999999994</v>
      </c>
      <c r="N52" s="297">
        <v>12000</v>
      </c>
      <c r="Q52" s="297">
        <v>2428.1799999999998</v>
      </c>
      <c r="U52">
        <v>-776367.8</v>
      </c>
      <c r="V52">
        <v>2139773.89</v>
      </c>
      <c r="W52" s="297">
        <v>557806.29</v>
      </c>
      <c r="Y52" s="297">
        <v>713.3</v>
      </c>
      <c r="AA52" s="297">
        <v>575147.5</v>
      </c>
      <c r="AC52">
        <v>581147.5</v>
      </c>
      <c r="AF52">
        <v>353807.71</v>
      </c>
      <c r="AG52">
        <v>163517.66</v>
      </c>
      <c r="AK52">
        <v>18515</v>
      </c>
      <c r="AM52" s="72">
        <f t="shared" si="1"/>
        <v>567523.63</v>
      </c>
      <c r="AN52" s="50">
        <f t="shared" si="2"/>
        <v>14428.18</v>
      </c>
      <c r="AO52" s="51">
        <f t="shared" si="3"/>
        <v>553095.44999999995</v>
      </c>
      <c r="AP52" s="48">
        <f t="shared" si="4"/>
        <v>1133667.0900000001</v>
      </c>
      <c r="AQ52" s="47">
        <f t="shared" si="5"/>
        <v>1116987.8699999999</v>
      </c>
      <c r="AR52" s="56">
        <f t="shared" si="6"/>
        <v>16679.220000000205</v>
      </c>
    </row>
    <row r="53" spans="1:44" ht="14.4" thickBot="1" x14ac:dyDescent="0.3">
      <c r="A53" s="38" t="s">
        <v>355</v>
      </c>
      <c r="B53" s="38" t="s">
        <v>368</v>
      </c>
      <c r="C53" s="63">
        <v>595</v>
      </c>
      <c r="D53" s="64" t="s">
        <v>717</v>
      </c>
      <c r="E53" t="s">
        <v>2848</v>
      </c>
      <c r="F53" s="297">
        <v>573274.92000000004</v>
      </c>
      <c r="G53" s="297">
        <v>23761.68</v>
      </c>
      <c r="H53" s="297">
        <v>11342</v>
      </c>
      <c r="I53" s="297">
        <v>0</v>
      </c>
      <c r="J53">
        <v>317754.90999999997</v>
      </c>
      <c r="K53">
        <v>39485.53</v>
      </c>
      <c r="L53">
        <v>0</v>
      </c>
      <c r="M53">
        <v>0</v>
      </c>
      <c r="N53" s="297">
        <v>6800</v>
      </c>
      <c r="O53" s="297">
        <v>0</v>
      </c>
      <c r="P53" s="297">
        <v>0</v>
      </c>
      <c r="Q53" s="297">
        <v>972</v>
      </c>
      <c r="R53" s="297">
        <v>0</v>
      </c>
      <c r="S53">
        <v>0</v>
      </c>
      <c r="T53">
        <v>0</v>
      </c>
      <c r="U53">
        <v>672515</v>
      </c>
      <c r="V53">
        <v>293207.49</v>
      </c>
      <c r="W53" s="297">
        <v>605685.29</v>
      </c>
      <c r="Y53" s="297">
        <v>755.64</v>
      </c>
      <c r="AA53" s="297">
        <v>383155.5</v>
      </c>
      <c r="AC53">
        <v>491993.5</v>
      </c>
      <c r="AF53">
        <v>227996.53</v>
      </c>
      <c r="AG53">
        <v>59019.02</v>
      </c>
      <c r="AK53">
        <v>116535.5</v>
      </c>
      <c r="AM53" s="72">
        <f t="shared" si="1"/>
        <v>608378.60000000009</v>
      </c>
      <c r="AN53" s="50">
        <f t="shared" si="2"/>
        <v>7772</v>
      </c>
      <c r="AO53" s="51">
        <f t="shared" si="3"/>
        <v>600606.60000000009</v>
      </c>
      <c r="AP53" s="48">
        <f t="shared" si="4"/>
        <v>989596.43</v>
      </c>
      <c r="AQ53" s="47">
        <f t="shared" si="5"/>
        <v>895544.55</v>
      </c>
      <c r="AR53" s="56">
        <f t="shared" si="6"/>
        <v>94051.88</v>
      </c>
    </row>
    <row r="54" spans="1:44" ht="14.4" thickBot="1" x14ac:dyDescent="0.3">
      <c r="A54" s="38" t="s">
        <v>355</v>
      </c>
      <c r="B54" s="38" t="s">
        <v>368</v>
      </c>
      <c r="C54" s="63">
        <v>1925</v>
      </c>
      <c r="D54" s="64" t="s">
        <v>718</v>
      </c>
      <c r="E54" t="s">
        <v>2849</v>
      </c>
      <c r="F54" s="297">
        <v>288841.40000000002</v>
      </c>
      <c r="G54" s="297">
        <v>186458.5</v>
      </c>
      <c r="H54" s="297">
        <v>61473.25</v>
      </c>
      <c r="I54" s="297">
        <v>0</v>
      </c>
      <c r="J54">
        <v>5761800.7300000004</v>
      </c>
      <c r="K54">
        <v>108251.9</v>
      </c>
      <c r="L54">
        <v>0</v>
      </c>
      <c r="M54">
        <v>0</v>
      </c>
      <c r="N54" s="297">
        <v>12900.95</v>
      </c>
      <c r="O54" s="297">
        <v>0</v>
      </c>
      <c r="P54" s="297">
        <v>0</v>
      </c>
      <c r="Q54" s="297">
        <v>9433.19</v>
      </c>
      <c r="R54" s="297">
        <v>0</v>
      </c>
      <c r="S54">
        <v>0</v>
      </c>
      <c r="T54">
        <v>0</v>
      </c>
      <c r="U54">
        <v>4466367.12</v>
      </c>
      <c r="V54">
        <v>1946315.03</v>
      </c>
      <c r="W54" s="297">
        <v>1343028.34</v>
      </c>
      <c r="X54" s="297">
        <v>119374</v>
      </c>
      <c r="Y54" s="297">
        <v>451.85</v>
      </c>
      <c r="AA54" s="297">
        <v>832130.5</v>
      </c>
      <c r="AC54">
        <v>983049.5</v>
      </c>
      <c r="AF54">
        <v>657050.15</v>
      </c>
      <c r="AG54">
        <v>151143.67999999999</v>
      </c>
      <c r="AK54">
        <v>260046.5</v>
      </c>
      <c r="AM54" s="72">
        <f t="shared" si="1"/>
        <v>536773.15</v>
      </c>
      <c r="AN54" s="50">
        <f t="shared" si="2"/>
        <v>22334.14</v>
      </c>
      <c r="AO54" s="51">
        <f t="shared" si="3"/>
        <v>514439.01</v>
      </c>
      <c r="AP54" s="48">
        <f t="shared" si="4"/>
        <v>2294984.6900000004</v>
      </c>
      <c r="AQ54" s="47">
        <f t="shared" si="5"/>
        <v>2051289.8299999998</v>
      </c>
      <c r="AR54" s="56">
        <f t="shared" si="6"/>
        <v>243694.86000000057</v>
      </c>
    </row>
    <row r="55" spans="1:44" ht="14.4" thickBot="1" x14ac:dyDescent="0.3">
      <c r="A55" s="38" t="s">
        <v>355</v>
      </c>
      <c r="B55" s="38" t="s">
        <v>368</v>
      </c>
      <c r="C55" s="63">
        <v>3610</v>
      </c>
      <c r="D55" s="64" t="s">
        <v>719</v>
      </c>
      <c r="E55" t="s">
        <v>2850</v>
      </c>
      <c r="F55" s="297">
        <v>780544.85</v>
      </c>
      <c r="G55" s="297">
        <v>107280</v>
      </c>
      <c r="H55" s="297">
        <v>76292.350000000006</v>
      </c>
      <c r="J55">
        <v>696254.92</v>
      </c>
      <c r="K55">
        <v>215851.11</v>
      </c>
      <c r="N55" s="297">
        <v>26630</v>
      </c>
      <c r="Q55" s="297">
        <v>6227</v>
      </c>
      <c r="U55">
        <v>-299734.24</v>
      </c>
      <c r="V55">
        <v>2217512.62</v>
      </c>
      <c r="W55" s="297">
        <v>1175329.76</v>
      </c>
      <c r="Y55" s="297">
        <v>1591.06</v>
      </c>
      <c r="AA55" s="297">
        <v>1339204.5</v>
      </c>
      <c r="AC55">
        <v>1339204.5</v>
      </c>
      <c r="AD55">
        <v>160</v>
      </c>
      <c r="AE55">
        <v>280</v>
      </c>
      <c r="AF55">
        <v>654612.16</v>
      </c>
      <c r="AG55">
        <v>144230.48000000001</v>
      </c>
      <c r="AK55">
        <v>8965</v>
      </c>
      <c r="AM55" s="72">
        <f t="shared" si="1"/>
        <v>964117.2</v>
      </c>
      <c r="AN55" s="50">
        <f t="shared" si="2"/>
        <v>32857</v>
      </c>
      <c r="AO55" s="51">
        <f t="shared" si="3"/>
        <v>931260.2</v>
      </c>
      <c r="AP55" s="48">
        <f t="shared" si="4"/>
        <v>2516125.3200000003</v>
      </c>
      <c r="AQ55" s="47">
        <f t="shared" si="5"/>
        <v>2147452.14</v>
      </c>
      <c r="AR55" s="56">
        <f t="shared" si="6"/>
        <v>368673.18000000017</v>
      </c>
    </row>
    <row r="56" spans="1:44" ht="14.4" thickBot="1" x14ac:dyDescent="0.3">
      <c r="A56" s="38" t="s">
        <v>355</v>
      </c>
      <c r="B56" s="38" t="s">
        <v>368</v>
      </c>
      <c r="C56" s="63">
        <v>4226</v>
      </c>
      <c r="D56" s="64" t="s">
        <v>720</v>
      </c>
      <c r="E56" t="s">
        <v>2851</v>
      </c>
      <c r="F56" s="297">
        <v>739531.16</v>
      </c>
      <c r="G56" s="297">
        <v>4977</v>
      </c>
      <c r="H56" s="297">
        <v>36487.800000000003</v>
      </c>
      <c r="J56">
        <v>505839.78</v>
      </c>
      <c r="K56">
        <v>83959.97</v>
      </c>
      <c r="N56" s="297">
        <v>13300</v>
      </c>
      <c r="Q56" s="297">
        <v>6441</v>
      </c>
      <c r="U56">
        <v>-565206.22</v>
      </c>
      <c r="V56">
        <v>1921030.3</v>
      </c>
      <c r="W56" s="297">
        <v>877742.1</v>
      </c>
      <c r="X56" s="297">
        <v>88441</v>
      </c>
      <c r="Y56" s="297">
        <v>1396.14</v>
      </c>
      <c r="AA56" s="297">
        <v>1060419</v>
      </c>
      <c r="AC56">
        <v>1112919</v>
      </c>
      <c r="AF56">
        <v>472750.67</v>
      </c>
      <c r="AG56">
        <v>109832.84</v>
      </c>
      <c r="AK56">
        <v>1701</v>
      </c>
      <c r="AM56" s="72">
        <f t="shared" si="1"/>
        <v>780995.96000000008</v>
      </c>
      <c r="AN56" s="50">
        <f t="shared" si="2"/>
        <v>19741</v>
      </c>
      <c r="AO56" s="51">
        <f t="shared" si="3"/>
        <v>761254.96000000008</v>
      </c>
      <c r="AP56" s="48">
        <f t="shared" si="4"/>
        <v>2027998.24</v>
      </c>
      <c r="AQ56" s="47">
        <f t="shared" si="5"/>
        <v>1697203.51</v>
      </c>
      <c r="AR56" s="56">
        <f t="shared" si="6"/>
        <v>330794.73</v>
      </c>
    </row>
    <row r="57" spans="1:44" ht="14.4" thickBot="1" x14ac:dyDescent="0.3">
      <c r="A57" s="38" t="s">
        <v>355</v>
      </c>
      <c r="B57" s="38" t="s">
        <v>368</v>
      </c>
      <c r="C57" s="63">
        <v>2265</v>
      </c>
      <c r="D57" s="64" t="s">
        <v>721</v>
      </c>
      <c r="E57" t="s">
        <v>2852</v>
      </c>
      <c r="F57" s="297">
        <v>524292.94999999995</v>
      </c>
      <c r="G57" s="297">
        <v>8120</v>
      </c>
      <c r="H57" s="297">
        <v>30688.46</v>
      </c>
      <c r="I57" s="297">
        <v>0</v>
      </c>
      <c r="J57">
        <v>516149.49</v>
      </c>
      <c r="K57">
        <v>79727.53</v>
      </c>
      <c r="L57">
        <v>0</v>
      </c>
      <c r="M57">
        <v>0</v>
      </c>
      <c r="N57" s="297">
        <v>26697</v>
      </c>
      <c r="O57" s="297">
        <v>0</v>
      </c>
      <c r="P57" s="297">
        <v>0</v>
      </c>
      <c r="Q57" s="297">
        <v>1211.58</v>
      </c>
      <c r="R57" s="297">
        <v>0</v>
      </c>
      <c r="S57">
        <v>0</v>
      </c>
      <c r="T57">
        <v>0</v>
      </c>
      <c r="U57">
        <v>-799593.5</v>
      </c>
      <c r="V57">
        <v>1915444.77</v>
      </c>
      <c r="W57" s="297">
        <v>1115740.22</v>
      </c>
      <c r="Y57" s="297">
        <v>638.99</v>
      </c>
      <c r="AA57" s="297">
        <v>808393.3</v>
      </c>
      <c r="AC57">
        <v>1041428.3</v>
      </c>
      <c r="AD57">
        <v>960</v>
      </c>
      <c r="AE57">
        <v>900</v>
      </c>
      <c r="AF57">
        <v>443260.45</v>
      </c>
      <c r="AG57">
        <v>102033.68</v>
      </c>
      <c r="AK57">
        <v>24491.5</v>
      </c>
      <c r="AM57" s="72">
        <f t="shared" si="1"/>
        <v>563101.40999999992</v>
      </c>
      <c r="AN57" s="50">
        <f t="shared" si="2"/>
        <v>27908.58</v>
      </c>
      <c r="AO57" s="51">
        <f t="shared" si="3"/>
        <v>535192.82999999996</v>
      </c>
      <c r="AP57" s="48">
        <f t="shared" si="4"/>
        <v>1924772.51</v>
      </c>
      <c r="AQ57" s="47">
        <f t="shared" si="5"/>
        <v>1613073.93</v>
      </c>
      <c r="AR57" s="56">
        <f t="shared" si="6"/>
        <v>311698.58000000007</v>
      </c>
    </row>
    <row r="58" spans="1:44" ht="14.4" thickBot="1" x14ac:dyDescent="0.3">
      <c r="A58" s="38" t="s">
        <v>355</v>
      </c>
      <c r="B58" s="38" t="s">
        <v>368</v>
      </c>
      <c r="C58" s="63">
        <v>1848</v>
      </c>
      <c r="D58" s="64" t="s">
        <v>722</v>
      </c>
      <c r="E58" t="s">
        <v>2853</v>
      </c>
      <c r="F58" s="297">
        <v>549218.30000000005</v>
      </c>
      <c r="G58" s="297">
        <v>73840</v>
      </c>
      <c r="H58" s="297">
        <v>16140.36</v>
      </c>
      <c r="I58" s="297">
        <v>0</v>
      </c>
      <c r="J58">
        <v>479355.17</v>
      </c>
      <c r="K58">
        <v>68578.98</v>
      </c>
      <c r="L58">
        <v>0</v>
      </c>
      <c r="M58">
        <v>0</v>
      </c>
      <c r="N58" s="297">
        <v>13466</v>
      </c>
      <c r="O58" s="297">
        <v>0</v>
      </c>
      <c r="P58" s="297">
        <v>0</v>
      </c>
      <c r="Q58" s="297">
        <v>1806.1</v>
      </c>
      <c r="R58" s="297">
        <v>0</v>
      </c>
      <c r="S58">
        <v>0</v>
      </c>
      <c r="T58">
        <v>0</v>
      </c>
      <c r="U58">
        <v>-643187.91</v>
      </c>
      <c r="V58">
        <v>1650781.62</v>
      </c>
      <c r="W58" s="297">
        <v>1115924.1200000001</v>
      </c>
      <c r="Y58" s="297">
        <v>671.85</v>
      </c>
      <c r="AA58" s="297">
        <v>314976.5</v>
      </c>
      <c r="AC58">
        <v>546052.5</v>
      </c>
      <c r="AD58">
        <v>320</v>
      </c>
      <c r="AE58">
        <v>600</v>
      </c>
      <c r="AF58">
        <v>357999.95</v>
      </c>
      <c r="AG58">
        <v>76132.25</v>
      </c>
      <c r="AK58">
        <v>6076</v>
      </c>
      <c r="AM58" s="72">
        <f t="shared" si="1"/>
        <v>639198.66</v>
      </c>
      <c r="AN58" s="50">
        <f t="shared" si="2"/>
        <v>15272.1</v>
      </c>
      <c r="AO58" s="51">
        <f t="shared" si="3"/>
        <v>623926.56000000006</v>
      </c>
      <c r="AP58" s="48">
        <f t="shared" si="4"/>
        <v>1431572.4700000002</v>
      </c>
      <c r="AQ58" s="47">
        <f t="shared" si="5"/>
        <v>987180.7</v>
      </c>
      <c r="AR58" s="56">
        <f t="shared" si="6"/>
        <v>444391.77000000025</v>
      </c>
    </row>
    <row r="59" spans="1:44" ht="14.4" thickBot="1" x14ac:dyDescent="0.3">
      <c r="A59" s="38" t="s">
        <v>355</v>
      </c>
      <c r="B59" s="38" t="s">
        <v>368</v>
      </c>
      <c r="C59" s="63">
        <v>1945</v>
      </c>
      <c r="D59" s="64" t="s">
        <v>723</v>
      </c>
      <c r="E59" t="s">
        <v>2854</v>
      </c>
      <c r="F59" s="297">
        <v>652845</v>
      </c>
      <c r="G59" s="297">
        <v>80229.899999999994</v>
      </c>
      <c r="H59" s="297">
        <v>51763.47</v>
      </c>
      <c r="J59">
        <v>594102.96</v>
      </c>
      <c r="K59">
        <v>122952.64</v>
      </c>
      <c r="N59" s="297">
        <v>9730</v>
      </c>
      <c r="Q59" s="297">
        <v>1781.9</v>
      </c>
      <c r="U59">
        <v>-670490.56999999995</v>
      </c>
      <c r="V59">
        <v>2032099.69</v>
      </c>
      <c r="W59" s="297">
        <v>990357.27</v>
      </c>
      <c r="X59" s="297">
        <v>73562.8</v>
      </c>
      <c r="Y59" s="297">
        <v>707.82</v>
      </c>
      <c r="AA59" s="297">
        <v>323242.5</v>
      </c>
      <c r="AC59">
        <v>369142.5</v>
      </c>
      <c r="AF59">
        <v>407234.36</v>
      </c>
      <c r="AG59">
        <v>153327.10999999999</v>
      </c>
      <c r="AK59">
        <v>64573.1</v>
      </c>
      <c r="AM59" s="72">
        <f t="shared" si="1"/>
        <v>784838.37</v>
      </c>
      <c r="AN59" s="50">
        <f t="shared" si="2"/>
        <v>11511.9</v>
      </c>
      <c r="AO59" s="51">
        <f t="shared" si="3"/>
        <v>773326.47</v>
      </c>
      <c r="AP59" s="48">
        <f t="shared" si="4"/>
        <v>1387870.3900000001</v>
      </c>
      <c r="AQ59" s="47">
        <f t="shared" si="5"/>
        <v>994277.07</v>
      </c>
      <c r="AR59" s="56">
        <f t="shared" si="6"/>
        <v>393593.32000000018</v>
      </c>
    </row>
    <row r="60" spans="1:44" ht="14.4" thickBot="1" x14ac:dyDescent="0.3">
      <c r="A60" s="38" t="s">
        <v>355</v>
      </c>
      <c r="B60" s="38" t="s">
        <v>368</v>
      </c>
      <c r="C60" s="63">
        <v>4776</v>
      </c>
      <c r="D60" s="64" t="s">
        <v>724</v>
      </c>
      <c r="E60" t="s">
        <v>2855</v>
      </c>
      <c r="F60" s="297">
        <v>652467.15</v>
      </c>
      <c r="G60" s="297">
        <v>169003</v>
      </c>
      <c r="H60" s="297">
        <v>54000</v>
      </c>
      <c r="I60" s="297">
        <v>0</v>
      </c>
      <c r="J60">
        <v>1276806.3400000001</v>
      </c>
      <c r="K60">
        <v>190928.96</v>
      </c>
      <c r="L60">
        <v>0</v>
      </c>
      <c r="M60">
        <v>0</v>
      </c>
      <c r="N60" s="297">
        <v>23100</v>
      </c>
      <c r="O60" s="297">
        <v>0</v>
      </c>
      <c r="P60" s="297">
        <v>0</v>
      </c>
      <c r="Q60" s="297">
        <v>7383</v>
      </c>
      <c r="R60" s="297">
        <v>0</v>
      </c>
      <c r="S60">
        <v>0</v>
      </c>
      <c r="T60">
        <v>0</v>
      </c>
      <c r="U60">
        <v>918987.67</v>
      </c>
      <c r="V60">
        <v>1174038.5</v>
      </c>
      <c r="W60" s="297">
        <v>1609340.95</v>
      </c>
      <c r="X60" s="297">
        <v>88140</v>
      </c>
      <c r="Y60" s="297">
        <v>751.27</v>
      </c>
      <c r="AA60" s="297">
        <v>1381368.5</v>
      </c>
      <c r="AC60">
        <v>1431032.5</v>
      </c>
      <c r="AD60">
        <v>3820</v>
      </c>
      <c r="AE60">
        <v>1100</v>
      </c>
      <c r="AF60">
        <v>657536.14</v>
      </c>
      <c r="AG60">
        <v>133891.63</v>
      </c>
      <c r="AK60">
        <v>93129</v>
      </c>
      <c r="AM60" s="72">
        <f t="shared" si="1"/>
        <v>875470.15</v>
      </c>
      <c r="AN60" s="50">
        <f t="shared" si="2"/>
        <v>30483</v>
      </c>
      <c r="AO60" s="51">
        <f t="shared" si="3"/>
        <v>844987.15</v>
      </c>
      <c r="AP60" s="48">
        <f t="shared" si="4"/>
        <v>3079600.7199999997</v>
      </c>
      <c r="AQ60" s="47">
        <f t="shared" si="5"/>
        <v>2320509.27</v>
      </c>
      <c r="AR60" s="56">
        <f t="shared" si="6"/>
        <v>759091.44999999972</v>
      </c>
    </row>
    <row r="61" spans="1:44" ht="14.4" thickBot="1" x14ac:dyDescent="0.3">
      <c r="A61" s="38" t="s">
        <v>355</v>
      </c>
      <c r="B61" s="38" t="s">
        <v>368</v>
      </c>
      <c r="C61" s="63">
        <v>5154</v>
      </c>
      <c r="D61" s="64" t="s">
        <v>725</v>
      </c>
      <c r="E61" t="s">
        <v>2856</v>
      </c>
      <c r="F61" s="297">
        <v>1094007.1599999999</v>
      </c>
      <c r="G61" s="297">
        <v>474305.7</v>
      </c>
      <c r="H61" s="297">
        <v>81239.78</v>
      </c>
      <c r="I61" s="297">
        <v>0</v>
      </c>
      <c r="J61">
        <v>566609.07999999996</v>
      </c>
      <c r="K61">
        <v>332216.27</v>
      </c>
      <c r="L61">
        <v>0</v>
      </c>
      <c r="M61">
        <v>0</v>
      </c>
      <c r="N61" s="297">
        <v>14300</v>
      </c>
      <c r="O61" s="297">
        <v>0</v>
      </c>
      <c r="P61" s="297">
        <v>0</v>
      </c>
      <c r="Q61" s="297">
        <v>8310.76</v>
      </c>
      <c r="R61" s="297">
        <v>0</v>
      </c>
      <c r="S61">
        <v>0</v>
      </c>
      <c r="T61">
        <v>0</v>
      </c>
      <c r="U61">
        <v>-1294365.95</v>
      </c>
      <c r="V61">
        <v>3795531.45</v>
      </c>
      <c r="W61" s="297">
        <v>1779910.29</v>
      </c>
      <c r="X61" s="297">
        <v>349950</v>
      </c>
      <c r="Y61" s="297">
        <v>1607.73</v>
      </c>
      <c r="Z61" s="297">
        <v>0</v>
      </c>
      <c r="AA61" s="297">
        <v>1401894.9</v>
      </c>
      <c r="AB61" s="297">
        <v>0</v>
      </c>
      <c r="AC61">
        <v>1727572.9</v>
      </c>
      <c r="AD61">
        <v>320</v>
      </c>
      <c r="AE61">
        <v>600</v>
      </c>
      <c r="AF61">
        <v>769588.73</v>
      </c>
      <c r="AG61">
        <v>292639.26</v>
      </c>
      <c r="AJ61">
        <v>0</v>
      </c>
      <c r="AK61">
        <v>160688</v>
      </c>
      <c r="AM61" s="72">
        <f t="shared" si="1"/>
        <v>1649552.64</v>
      </c>
      <c r="AN61" s="50">
        <f t="shared" si="2"/>
        <v>22610.760000000002</v>
      </c>
      <c r="AO61" s="51">
        <f t="shared" si="3"/>
        <v>1626941.88</v>
      </c>
      <c r="AP61" s="48">
        <f t="shared" si="4"/>
        <v>3533362.92</v>
      </c>
      <c r="AQ61" s="47">
        <f t="shared" si="5"/>
        <v>2951408.8899999997</v>
      </c>
      <c r="AR61" s="56">
        <f t="shared" si="6"/>
        <v>581954.03000000026</v>
      </c>
    </row>
    <row r="62" spans="1:44" ht="14.4" thickBot="1" x14ac:dyDescent="0.3">
      <c r="A62" s="38" t="s">
        <v>355</v>
      </c>
      <c r="B62" s="38" t="s">
        <v>368</v>
      </c>
      <c r="C62" s="63">
        <v>3300</v>
      </c>
      <c r="D62" s="64" t="s">
        <v>726</v>
      </c>
      <c r="E62" t="s">
        <v>2857</v>
      </c>
      <c r="F62" s="297">
        <v>268364.71000000002</v>
      </c>
      <c r="G62" s="297">
        <v>385800</v>
      </c>
      <c r="H62" s="297">
        <v>50553.599999999999</v>
      </c>
      <c r="J62">
        <v>327292</v>
      </c>
      <c r="K62">
        <v>219076.75</v>
      </c>
      <c r="N62" s="297">
        <v>7660</v>
      </c>
      <c r="Q62" s="297">
        <v>4840.83</v>
      </c>
      <c r="U62">
        <v>-546930.31999999995</v>
      </c>
      <c r="V62">
        <v>1606269.64</v>
      </c>
      <c r="W62" s="297">
        <v>1188879.3700000001</v>
      </c>
      <c r="Y62" s="297">
        <v>419.08</v>
      </c>
      <c r="AA62" s="297">
        <v>890260</v>
      </c>
      <c r="AB62" s="297">
        <v>171000</v>
      </c>
      <c r="AC62">
        <v>920560</v>
      </c>
      <c r="AD62">
        <v>160</v>
      </c>
      <c r="AE62">
        <v>300</v>
      </c>
      <c r="AF62">
        <v>662589.64</v>
      </c>
      <c r="AG62">
        <v>119793.9</v>
      </c>
      <c r="AK62">
        <v>16589</v>
      </c>
      <c r="AM62" s="72">
        <f t="shared" si="1"/>
        <v>704718.30999999994</v>
      </c>
      <c r="AN62" s="50">
        <f t="shared" si="2"/>
        <v>12500.83</v>
      </c>
      <c r="AO62" s="51">
        <f t="shared" si="3"/>
        <v>692217.48</v>
      </c>
      <c r="AP62" s="48">
        <f t="shared" si="4"/>
        <v>2250558.4500000002</v>
      </c>
      <c r="AQ62" s="47">
        <f t="shared" si="5"/>
        <v>1719992.54</v>
      </c>
      <c r="AR62" s="56">
        <f t="shared" si="6"/>
        <v>530565.91000000015</v>
      </c>
    </row>
    <row r="63" spans="1:44" ht="14.4" thickBot="1" x14ac:dyDescent="0.3">
      <c r="A63" s="38" t="s">
        <v>355</v>
      </c>
      <c r="B63" s="38" t="s">
        <v>368</v>
      </c>
      <c r="C63" s="63">
        <v>2046</v>
      </c>
      <c r="D63" s="64" t="s">
        <v>727</v>
      </c>
      <c r="E63" t="s">
        <v>2858</v>
      </c>
      <c r="F63" s="297">
        <v>384462.7</v>
      </c>
      <c r="G63" s="297">
        <v>117287</v>
      </c>
      <c r="H63" s="297">
        <v>40375.97</v>
      </c>
      <c r="J63">
        <v>425179.09</v>
      </c>
      <c r="K63">
        <v>190788.46</v>
      </c>
      <c r="N63" s="297">
        <v>4500</v>
      </c>
      <c r="Q63" s="297">
        <v>11448.51</v>
      </c>
      <c r="U63">
        <v>-1629671.85</v>
      </c>
      <c r="V63">
        <v>2640334.33</v>
      </c>
      <c r="W63" s="297">
        <v>972030.38</v>
      </c>
      <c r="X63" s="297">
        <v>124852.4</v>
      </c>
      <c r="Y63" s="297">
        <v>369.4</v>
      </c>
      <c r="AA63" s="297">
        <v>782906.5</v>
      </c>
      <c r="AB63" s="297">
        <v>100000</v>
      </c>
      <c r="AC63">
        <v>782906.5</v>
      </c>
      <c r="AF63">
        <v>678283.05</v>
      </c>
      <c r="AG63">
        <v>97636</v>
      </c>
      <c r="AK63">
        <v>20504.5</v>
      </c>
      <c r="AM63" s="72">
        <f t="shared" si="1"/>
        <v>542125.67000000004</v>
      </c>
      <c r="AN63" s="50">
        <f t="shared" si="2"/>
        <v>15948.51</v>
      </c>
      <c r="AO63" s="51">
        <f t="shared" si="3"/>
        <v>526177.16</v>
      </c>
      <c r="AP63" s="48">
        <f t="shared" si="4"/>
        <v>1980158.68</v>
      </c>
      <c r="AQ63" s="47">
        <f t="shared" si="5"/>
        <v>1579330.05</v>
      </c>
      <c r="AR63" s="56">
        <f t="shared" si="6"/>
        <v>400828.62999999989</v>
      </c>
    </row>
    <row r="64" spans="1:44" ht="14.4" thickBot="1" x14ac:dyDescent="0.3">
      <c r="A64" s="38" t="s">
        <v>355</v>
      </c>
      <c r="B64" s="38" t="s">
        <v>368</v>
      </c>
      <c r="C64" s="63">
        <v>1475</v>
      </c>
      <c r="D64" s="64" t="s">
        <v>728</v>
      </c>
      <c r="E64" t="s">
        <v>2920</v>
      </c>
      <c r="F64" s="297">
        <v>561966.5</v>
      </c>
      <c r="G64" s="297">
        <v>73847.5</v>
      </c>
      <c r="H64" s="297">
        <v>17299.669999999998</v>
      </c>
      <c r="I64" s="297">
        <v>0</v>
      </c>
      <c r="J64">
        <v>1193825.8</v>
      </c>
      <c r="K64">
        <v>23712.9</v>
      </c>
      <c r="L64">
        <v>0</v>
      </c>
      <c r="M64">
        <v>0</v>
      </c>
      <c r="N64" s="297">
        <v>8000</v>
      </c>
      <c r="O64" s="297">
        <v>0</v>
      </c>
      <c r="P64" s="297">
        <v>0</v>
      </c>
      <c r="Q64" s="297">
        <v>2288</v>
      </c>
      <c r="R64" s="297">
        <v>0</v>
      </c>
      <c r="S64">
        <v>0</v>
      </c>
      <c r="T64">
        <v>0</v>
      </c>
      <c r="U64">
        <v>-162131.32</v>
      </c>
      <c r="V64">
        <v>2029021.21</v>
      </c>
      <c r="W64" s="297">
        <v>855708.54</v>
      </c>
      <c r="X64" s="297">
        <v>99653</v>
      </c>
      <c r="Y64" s="297">
        <v>529.78</v>
      </c>
      <c r="AA64" s="297">
        <v>587999.01</v>
      </c>
      <c r="AC64">
        <v>744959.01</v>
      </c>
      <c r="AF64">
        <v>367377.01</v>
      </c>
      <c r="AG64">
        <v>168669.2</v>
      </c>
      <c r="AK64">
        <v>21700.5</v>
      </c>
      <c r="AM64" s="72">
        <f t="shared" si="1"/>
        <v>653113.67000000004</v>
      </c>
      <c r="AN64" s="50">
        <f t="shared" si="2"/>
        <v>10288</v>
      </c>
      <c r="AO64" s="51">
        <f t="shared" si="3"/>
        <v>642825.67000000004</v>
      </c>
      <c r="AP64" s="48">
        <f t="shared" si="4"/>
        <v>1543890.33</v>
      </c>
      <c r="AQ64" s="47">
        <f t="shared" si="5"/>
        <v>1302705.72</v>
      </c>
      <c r="AR64" s="56">
        <f t="shared" si="6"/>
        <v>241184.6100000001</v>
      </c>
    </row>
    <row r="65" spans="1:44" ht="14.4" thickBot="1" x14ac:dyDescent="0.3">
      <c r="A65" s="38" t="s">
        <v>371</v>
      </c>
      <c r="B65" s="38" t="s">
        <v>372</v>
      </c>
      <c r="C65" s="63">
        <v>1295</v>
      </c>
      <c r="D65" s="64" t="s">
        <v>729</v>
      </c>
      <c r="E65" t="s">
        <v>2859</v>
      </c>
      <c r="F65" s="297">
        <v>714942.51</v>
      </c>
      <c r="G65" s="297">
        <v>0</v>
      </c>
      <c r="H65" s="297">
        <v>48332.66</v>
      </c>
      <c r="J65">
        <v>2051451.87</v>
      </c>
      <c r="K65">
        <v>17028</v>
      </c>
      <c r="N65" s="297">
        <v>15810</v>
      </c>
      <c r="Q65" s="297">
        <v>0</v>
      </c>
      <c r="S65">
        <v>57525</v>
      </c>
      <c r="U65">
        <v>1872854.15</v>
      </c>
      <c r="V65">
        <v>849648.43</v>
      </c>
      <c r="W65" s="297">
        <v>609734.98</v>
      </c>
      <c r="Y65" s="297">
        <v>817.95</v>
      </c>
      <c r="AA65" s="297">
        <v>542655</v>
      </c>
      <c r="AB65" s="297">
        <v>43500</v>
      </c>
      <c r="AC65">
        <v>558123</v>
      </c>
      <c r="AD65">
        <v>6160</v>
      </c>
      <c r="AE65">
        <v>1048</v>
      </c>
      <c r="AF65">
        <v>269020.89</v>
      </c>
      <c r="AG65">
        <v>106438.58</v>
      </c>
      <c r="AM65" s="72">
        <f t="shared" si="1"/>
        <v>763275.17</v>
      </c>
      <c r="AN65" s="50">
        <f t="shared" si="2"/>
        <v>15810</v>
      </c>
      <c r="AO65" s="51">
        <f t="shared" si="3"/>
        <v>747465.17</v>
      </c>
      <c r="AP65" s="48">
        <f t="shared" si="4"/>
        <v>1196707.93</v>
      </c>
      <c r="AQ65" s="47">
        <f t="shared" si="5"/>
        <v>940790.47</v>
      </c>
      <c r="AR65" s="56">
        <f t="shared" si="6"/>
        <v>255917.45999999996</v>
      </c>
    </row>
    <row r="66" spans="1:44" ht="14.4" thickBot="1" x14ac:dyDescent="0.3">
      <c r="A66" s="38" t="s">
        <v>371</v>
      </c>
      <c r="B66" s="38" t="s">
        <v>372</v>
      </c>
      <c r="C66" s="63">
        <v>1368</v>
      </c>
      <c r="D66" s="64" t="s">
        <v>730</v>
      </c>
      <c r="E66" t="s">
        <v>2860</v>
      </c>
      <c r="F66" s="297">
        <v>675418.69</v>
      </c>
      <c r="G66" s="297">
        <v>0</v>
      </c>
      <c r="H66" s="297">
        <v>16532.96</v>
      </c>
      <c r="J66">
        <v>310583.42</v>
      </c>
      <c r="K66">
        <v>19737.78</v>
      </c>
      <c r="Q66" s="297">
        <v>0</v>
      </c>
      <c r="U66">
        <v>792172.98</v>
      </c>
      <c r="V66">
        <v>236925.61</v>
      </c>
      <c r="W66" s="297">
        <v>573981.56000000006</v>
      </c>
      <c r="Y66" s="297">
        <v>892.82</v>
      </c>
      <c r="AA66" s="297">
        <v>1092244.5</v>
      </c>
      <c r="AB66" s="297">
        <v>43500</v>
      </c>
      <c r="AC66">
        <v>1107681.5</v>
      </c>
      <c r="AD66">
        <v>6080</v>
      </c>
      <c r="AF66">
        <v>255430.21</v>
      </c>
      <c r="AG66">
        <v>75203.23</v>
      </c>
      <c r="AM66" s="72">
        <f t="shared" si="1"/>
        <v>691951.64999999991</v>
      </c>
      <c r="AN66" s="50">
        <f t="shared" si="2"/>
        <v>0</v>
      </c>
      <c r="AO66" s="51">
        <f t="shared" si="3"/>
        <v>691951.64999999991</v>
      </c>
      <c r="AP66" s="48">
        <f t="shared" si="4"/>
        <v>1710618.88</v>
      </c>
      <c r="AQ66" s="47">
        <f t="shared" si="5"/>
        <v>1444394.94</v>
      </c>
      <c r="AR66" s="56">
        <f t="shared" si="6"/>
        <v>266223.93999999994</v>
      </c>
    </row>
    <row r="67" spans="1:44" ht="14.4" thickBot="1" x14ac:dyDescent="0.3">
      <c r="A67" s="38" t="s">
        <v>371</v>
      </c>
      <c r="B67" s="38" t="s">
        <v>372</v>
      </c>
      <c r="C67" s="63">
        <v>2588</v>
      </c>
      <c r="D67" s="64" t="s">
        <v>731</v>
      </c>
      <c r="E67" t="s">
        <v>2861</v>
      </c>
      <c r="F67" s="297">
        <v>782713.58</v>
      </c>
      <c r="G67" s="297">
        <v>0</v>
      </c>
      <c r="H67" s="297">
        <v>89495.45</v>
      </c>
      <c r="J67">
        <v>377910.64</v>
      </c>
      <c r="K67">
        <v>7729.96</v>
      </c>
      <c r="N67" s="297">
        <v>14894</v>
      </c>
      <c r="Q67" s="297">
        <v>0</v>
      </c>
      <c r="U67">
        <v>-837919.38</v>
      </c>
      <c r="V67">
        <v>1982889.72</v>
      </c>
      <c r="W67" s="297">
        <v>704047.75</v>
      </c>
      <c r="X67" s="297">
        <v>77625</v>
      </c>
      <c r="Y67" s="297">
        <v>899.78</v>
      </c>
      <c r="AA67" s="297">
        <v>1208422.5</v>
      </c>
      <c r="AB67" s="297">
        <v>43500</v>
      </c>
      <c r="AC67">
        <v>1223768.5</v>
      </c>
      <c r="AF67">
        <v>396743.47</v>
      </c>
      <c r="AG67">
        <v>89912.17</v>
      </c>
      <c r="AM67" s="72">
        <f t="shared" si="1"/>
        <v>872209.02999999991</v>
      </c>
      <c r="AN67" s="50">
        <f t="shared" si="2"/>
        <v>14894</v>
      </c>
      <c r="AO67" s="51">
        <f t="shared" si="3"/>
        <v>857315.02999999991</v>
      </c>
      <c r="AP67" s="48">
        <f t="shared" si="4"/>
        <v>2034495.03</v>
      </c>
      <c r="AQ67" s="47">
        <f t="shared" si="5"/>
        <v>1710424.14</v>
      </c>
      <c r="AR67" s="56">
        <f t="shared" si="6"/>
        <v>324070.89000000013</v>
      </c>
    </row>
    <row r="68" spans="1:44" ht="14.4" thickBot="1" x14ac:dyDescent="0.3">
      <c r="A68" s="38" t="s">
        <v>371</v>
      </c>
      <c r="B68" s="38" t="s">
        <v>372</v>
      </c>
      <c r="C68" s="63">
        <v>1190</v>
      </c>
      <c r="D68" s="64" t="s">
        <v>732</v>
      </c>
      <c r="E68" t="s">
        <v>2862</v>
      </c>
      <c r="F68" s="297">
        <v>617593.12</v>
      </c>
      <c r="G68" s="297">
        <v>0</v>
      </c>
      <c r="H68" s="297">
        <v>52168</v>
      </c>
      <c r="J68">
        <v>451995.1</v>
      </c>
      <c r="K68">
        <v>35239.019999999997</v>
      </c>
      <c r="N68" s="297">
        <v>14797</v>
      </c>
      <c r="Q68" s="297">
        <v>0</v>
      </c>
      <c r="S68">
        <v>100625</v>
      </c>
      <c r="U68">
        <v>-1267931.55</v>
      </c>
      <c r="V68">
        <v>2283492.7400000002</v>
      </c>
      <c r="W68" s="297">
        <v>947226.76</v>
      </c>
      <c r="Y68" s="297">
        <v>640.26</v>
      </c>
      <c r="AA68" s="297">
        <v>1038163.5</v>
      </c>
      <c r="AB68" s="297">
        <v>77500</v>
      </c>
      <c r="AC68">
        <v>1392923.5</v>
      </c>
      <c r="AD68">
        <v>3640</v>
      </c>
      <c r="AE68">
        <v>5168</v>
      </c>
      <c r="AF68">
        <v>309369.46999999997</v>
      </c>
      <c r="AG68">
        <v>117434.97</v>
      </c>
      <c r="AM68" s="72">
        <f t="shared" si="1"/>
        <v>669761.12</v>
      </c>
      <c r="AN68" s="50">
        <f t="shared" si="2"/>
        <v>14797</v>
      </c>
      <c r="AO68" s="51">
        <f t="shared" si="3"/>
        <v>654964.12</v>
      </c>
      <c r="AP68" s="48">
        <f t="shared" si="4"/>
        <v>2063530.52</v>
      </c>
      <c r="AQ68" s="47">
        <f t="shared" si="5"/>
        <v>1828535.94</v>
      </c>
      <c r="AR68" s="56">
        <f t="shared" si="6"/>
        <v>234994.58000000007</v>
      </c>
    </row>
    <row r="69" spans="1:44" ht="14.4" thickBot="1" x14ac:dyDescent="0.3">
      <c r="A69" s="38" t="s">
        <v>371</v>
      </c>
      <c r="B69" s="38" t="s">
        <v>372</v>
      </c>
      <c r="C69" s="63">
        <v>897</v>
      </c>
      <c r="D69" s="64" t="s">
        <v>733</v>
      </c>
      <c r="E69" t="s">
        <v>2917</v>
      </c>
      <c r="F69" s="297">
        <v>486149.4</v>
      </c>
      <c r="G69" s="297">
        <v>0</v>
      </c>
      <c r="H69" s="297">
        <v>19954.330000000002</v>
      </c>
      <c r="J69">
        <v>361365.95</v>
      </c>
      <c r="K69">
        <v>34655.480000000003</v>
      </c>
      <c r="N69" s="297">
        <v>10069</v>
      </c>
      <c r="Q69" s="297">
        <v>0</v>
      </c>
      <c r="S69">
        <v>36775</v>
      </c>
      <c r="U69">
        <v>493586.48</v>
      </c>
      <c r="V69">
        <v>355552.49</v>
      </c>
      <c r="W69" s="297">
        <v>492714.55</v>
      </c>
      <c r="Y69" s="297">
        <v>615.48</v>
      </c>
      <c r="AA69" s="297">
        <v>820014</v>
      </c>
      <c r="AB69" s="297">
        <v>39000</v>
      </c>
      <c r="AC69">
        <v>854014</v>
      </c>
      <c r="AD69">
        <v>480</v>
      </c>
      <c r="AE69">
        <v>4136</v>
      </c>
      <c r="AF69">
        <v>281835.18</v>
      </c>
      <c r="AG69">
        <v>171228.47</v>
      </c>
      <c r="AM69" s="72">
        <f t="shared" ref="AM69:AM130" si="7">SUM(F69:I69)</f>
        <v>506103.73000000004</v>
      </c>
      <c r="AN69" s="50">
        <f t="shared" ref="AN69:AN130" si="8">SUM(N69:R69)</f>
        <v>10069</v>
      </c>
      <c r="AO69" s="51">
        <f t="shared" ref="AO69:AO130" si="9">AM69-AN69</f>
        <v>496034.73000000004</v>
      </c>
      <c r="AP69" s="48">
        <f t="shared" ref="AP69:AP130" si="10">SUM(W69:AB69)</f>
        <v>1352344.03</v>
      </c>
      <c r="AQ69" s="47">
        <f t="shared" ref="AQ69:AQ130" si="11">SUM(AC69:AL69)</f>
        <v>1311693.6499999999</v>
      </c>
      <c r="AR69" s="56">
        <f t="shared" ref="AR69:AR130" si="12">AP69-AQ69</f>
        <v>40650.380000000121</v>
      </c>
    </row>
    <row r="70" spans="1:44" ht="14.4" thickBot="1" x14ac:dyDescent="0.3">
      <c r="A70" s="38" t="s">
        <v>375</v>
      </c>
      <c r="B70" s="38" t="s">
        <v>376</v>
      </c>
      <c r="C70" s="63">
        <v>2172</v>
      </c>
      <c r="D70" s="64" t="s">
        <v>734</v>
      </c>
      <c r="E70" t="s">
        <v>2863</v>
      </c>
      <c r="F70" s="297">
        <v>211113.38</v>
      </c>
      <c r="G70" s="297">
        <v>163376.5</v>
      </c>
      <c r="H70" s="297">
        <v>46971.99</v>
      </c>
      <c r="J70">
        <v>144875.92000000001</v>
      </c>
      <c r="K70">
        <v>218774.23</v>
      </c>
      <c r="N70" s="297">
        <v>0</v>
      </c>
      <c r="P70" s="297">
        <v>33600</v>
      </c>
      <c r="Q70" s="297">
        <v>441.88</v>
      </c>
      <c r="S70">
        <v>40450</v>
      </c>
      <c r="U70">
        <v>-43525.07</v>
      </c>
      <c r="V70">
        <v>547255.34</v>
      </c>
      <c r="W70" s="297">
        <v>1132142.22</v>
      </c>
      <c r="X70" s="297">
        <v>70400</v>
      </c>
      <c r="Y70" s="297">
        <v>429.06</v>
      </c>
      <c r="Z70" s="297">
        <v>541</v>
      </c>
      <c r="AA70" s="297">
        <v>1403494</v>
      </c>
      <c r="AB70" s="297">
        <v>127360</v>
      </c>
      <c r="AC70">
        <v>1475144</v>
      </c>
      <c r="AD70">
        <v>2608</v>
      </c>
      <c r="AE70">
        <v>2070</v>
      </c>
      <c r="AF70">
        <v>654032.74</v>
      </c>
      <c r="AG70">
        <v>82175.17</v>
      </c>
      <c r="AH70">
        <v>15840</v>
      </c>
      <c r="AJ70">
        <v>23</v>
      </c>
      <c r="AK70">
        <v>40913.5</v>
      </c>
      <c r="AM70" s="72">
        <f t="shared" si="7"/>
        <v>421461.87</v>
      </c>
      <c r="AN70" s="50">
        <f t="shared" si="8"/>
        <v>34041.879999999997</v>
      </c>
      <c r="AO70" s="51">
        <f t="shared" si="9"/>
        <v>387419.99</v>
      </c>
      <c r="AP70" s="48">
        <f t="shared" si="10"/>
        <v>2734366.2800000003</v>
      </c>
      <c r="AQ70" s="47">
        <f t="shared" si="11"/>
        <v>2272806.41</v>
      </c>
      <c r="AR70" s="56">
        <f t="shared" si="12"/>
        <v>461559.87000000011</v>
      </c>
    </row>
    <row r="71" spans="1:44" ht="14.4" thickBot="1" x14ac:dyDescent="0.3">
      <c r="A71" s="38" t="s">
        <v>375</v>
      </c>
      <c r="B71" s="38" t="s">
        <v>376</v>
      </c>
      <c r="C71" s="63">
        <v>3964</v>
      </c>
      <c r="D71" s="64" t="s">
        <v>735</v>
      </c>
      <c r="E71" t="s">
        <v>2864</v>
      </c>
      <c r="F71" s="297">
        <v>441525.12</v>
      </c>
      <c r="G71" s="297">
        <v>203535</v>
      </c>
      <c r="H71" s="297">
        <v>51107.62</v>
      </c>
      <c r="J71">
        <v>667140.82999999996</v>
      </c>
      <c r="K71">
        <v>155186.65</v>
      </c>
      <c r="N71" s="297">
        <v>0</v>
      </c>
      <c r="P71" s="297">
        <v>131000</v>
      </c>
      <c r="Q71" s="297">
        <v>182.7</v>
      </c>
      <c r="U71">
        <v>-1628082.51</v>
      </c>
      <c r="V71">
        <v>2767861</v>
      </c>
      <c r="W71" s="297">
        <v>1479119.06</v>
      </c>
      <c r="X71" s="297">
        <v>28910</v>
      </c>
      <c r="Y71" s="297">
        <v>352.39</v>
      </c>
      <c r="Z71" s="297">
        <v>126</v>
      </c>
      <c r="AA71" s="297">
        <v>1570203</v>
      </c>
      <c r="AB71" s="297">
        <v>125660</v>
      </c>
      <c r="AC71">
        <v>1934167</v>
      </c>
      <c r="AD71">
        <v>1960</v>
      </c>
      <c r="AE71">
        <v>3808</v>
      </c>
      <c r="AF71">
        <v>486563.89</v>
      </c>
      <c r="AG71">
        <v>203103.58</v>
      </c>
      <c r="AH71">
        <v>17660</v>
      </c>
      <c r="AJ71">
        <v>13</v>
      </c>
      <c r="AK71">
        <v>2175</v>
      </c>
      <c r="AM71" s="72">
        <f t="shared" si="7"/>
        <v>696167.74</v>
      </c>
      <c r="AN71" s="50">
        <f t="shared" si="8"/>
        <v>131182.70000000001</v>
      </c>
      <c r="AO71" s="51">
        <f t="shared" si="9"/>
        <v>564985.04</v>
      </c>
      <c r="AP71" s="48">
        <f t="shared" si="10"/>
        <v>3204370.45</v>
      </c>
      <c r="AQ71" s="47">
        <f t="shared" si="11"/>
        <v>2649450.4700000002</v>
      </c>
      <c r="AR71" s="56">
        <f t="shared" si="12"/>
        <v>554919.98</v>
      </c>
    </row>
    <row r="72" spans="1:44" ht="14.4" thickBot="1" x14ac:dyDescent="0.3">
      <c r="A72" s="38" t="s">
        <v>375</v>
      </c>
      <c r="B72" s="38" t="s">
        <v>376</v>
      </c>
      <c r="C72" s="63">
        <v>1537</v>
      </c>
      <c r="D72" s="64" t="s">
        <v>736</v>
      </c>
      <c r="E72" t="s">
        <v>2865</v>
      </c>
      <c r="F72" s="297">
        <v>294043.76</v>
      </c>
      <c r="G72" s="297">
        <v>158378</v>
      </c>
      <c r="H72" s="297">
        <v>14937</v>
      </c>
      <c r="J72">
        <v>44998.83</v>
      </c>
      <c r="K72">
        <v>160743.46</v>
      </c>
      <c r="N72" s="297">
        <v>9995</v>
      </c>
      <c r="P72" s="297">
        <v>83465</v>
      </c>
      <c r="Q72" s="297">
        <v>3030</v>
      </c>
      <c r="U72">
        <v>-89205.78</v>
      </c>
      <c r="V72">
        <v>432862.99</v>
      </c>
      <c r="W72" s="297">
        <v>1080138.54</v>
      </c>
      <c r="Y72" s="297">
        <v>433.71</v>
      </c>
      <c r="Z72" s="297">
        <v>1629</v>
      </c>
      <c r="AA72" s="297">
        <v>507906</v>
      </c>
      <c r="AB72" s="297">
        <v>28870</v>
      </c>
      <c r="AC72">
        <v>589286</v>
      </c>
      <c r="AD72">
        <v>1480</v>
      </c>
      <c r="AE72">
        <v>26435</v>
      </c>
      <c r="AF72">
        <v>606913.93000000005</v>
      </c>
      <c r="AG72">
        <v>7267.98</v>
      </c>
      <c r="AI72">
        <v>90</v>
      </c>
      <c r="AJ72">
        <v>5</v>
      </c>
      <c r="AK72">
        <v>30000</v>
      </c>
      <c r="AM72" s="72">
        <f t="shared" si="7"/>
        <v>467358.76</v>
      </c>
      <c r="AN72" s="50">
        <f t="shared" si="8"/>
        <v>96490</v>
      </c>
      <c r="AO72" s="51">
        <f t="shared" si="9"/>
        <v>370868.76</v>
      </c>
      <c r="AP72" s="48">
        <f t="shared" si="10"/>
        <v>1618977.25</v>
      </c>
      <c r="AQ72" s="47">
        <f t="shared" si="11"/>
        <v>1261477.9100000001</v>
      </c>
      <c r="AR72" s="56">
        <f t="shared" si="12"/>
        <v>357499.33999999985</v>
      </c>
    </row>
    <row r="73" spans="1:44" ht="14.4" thickBot="1" x14ac:dyDescent="0.3">
      <c r="A73" s="38" t="s">
        <v>375</v>
      </c>
      <c r="B73" s="38" t="s">
        <v>376</v>
      </c>
      <c r="C73" s="63">
        <v>1440</v>
      </c>
      <c r="D73" s="64" t="s">
        <v>737</v>
      </c>
      <c r="E73" t="s">
        <v>2866</v>
      </c>
      <c r="F73" s="297">
        <v>369757.21</v>
      </c>
      <c r="G73" s="297">
        <v>21258</v>
      </c>
      <c r="H73" s="297">
        <v>36530.44</v>
      </c>
      <c r="J73">
        <v>275865.48</v>
      </c>
      <c r="K73">
        <v>47800.37</v>
      </c>
      <c r="N73" s="297">
        <v>16500</v>
      </c>
      <c r="Q73" s="297">
        <v>14.02</v>
      </c>
      <c r="S73">
        <v>86840</v>
      </c>
      <c r="U73">
        <v>-432916.41</v>
      </c>
      <c r="V73">
        <v>923490.75</v>
      </c>
      <c r="W73" s="297">
        <v>792891.35</v>
      </c>
      <c r="Y73" s="297">
        <v>281</v>
      </c>
      <c r="Z73" s="297">
        <v>88</v>
      </c>
      <c r="AA73" s="297">
        <v>1043724</v>
      </c>
      <c r="AB73" s="297">
        <v>39560</v>
      </c>
      <c r="AC73">
        <v>1059724</v>
      </c>
      <c r="AD73">
        <v>20800</v>
      </c>
      <c r="AE73">
        <v>9166</v>
      </c>
      <c r="AF73">
        <v>322438.31</v>
      </c>
      <c r="AG73">
        <v>67193.94</v>
      </c>
      <c r="AH73">
        <v>23560</v>
      </c>
      <c r="AJ73">
        <v>4</v>
      </c>
      <c r="AK73">
        <v>345</v>
      </c>
      <c r="AM73" s="72">
        <f t="shared" si="7"/>
        <v>427545.65</v>
      </c>
      <c r="AN73" s="50">
        <f t="shared" si="8"/>
        <v>16514.02</v>
      </c>
      <c r="AO73" s="51">
        <f t="shared" si="9"/>
        <v>411031.63</v>
      </c>
      <c r="AP73" s="48">
        <f t="shared" si="10"/>
        <v>1876544.35</v>
      </c>
      <c r="AQ73" s="47">
        <f t="shared" si="11"/>
        <v>1503231.25</v>
      </c>
      <c r="AR73" s="56">
        <f t="shared" si="12"/>
        <v>373313.10000000009</v>
      </c>
    </row>
    <row r="74" spans="1:44" ht="14.4" thickBot="1" x14ac:dyDescent="0.3">
      <c r="A74" s="38" t="s">
        <v>375</v>
      </c>
      <c r="B74" s="38" t="s">
        <v>376</v>
      </c>
      <c r="C74" s="63">
        <v>1880</v>
      </c>
      <c r="D74" s="64" t="s">
        <v>738</v>
      </c>
      <c r="E74" t="s">
        <v>2867</v>
      </c>
      <c r="F74" s="297">
        <v>100517.67</v>
      </c>
      <c r="G74" s="297">
        <v>85041</v>
      </c>
      <c r="H74" s="297">
        <v>26893.33</v>
      </c>
      <c r="J74">
        <v>69376.820000000007</v>
      </c>
      <c r="K74">
        <v>82307.600000000006</v>
      </c>
      <c r="N74" s="297">
        <v>0</v>
      </c>
      <c r="Q74" s="297">
        <v>7562.31</v>
      </c>
      <c r="U74">
        <v>-364996.62</v>
      </c>
      <c r="V74">
        <v>606181.84</v>
      </c>
      <c r="W74" s="297">
        <v>822994.37</v>
      </c>
      <c r="X74" s="297">
        <v>21000</v>
      </c>
      <c r="Y74" s="297">
        <v>206.73</v>
      </c>
      <c r="Z74" s="297">
        <v>386</v>
      </c>
      <c r="AA74" s="297">
        <v>1081678.5</v>
      </c>
      <c r="AB74" s="297">
        <v>55680</v>
      </c>
      <c r="AC74">
        <v>1105078.5</v>
      </c>
      <c r="AD74">
        <v>7000</v>
      </c>
      <c r="AE74">
        <v>3040</v>
      </c>
      <c r="AF74">
        <v>396756.71</v>
      </c>
      <c r="AG74">
        <v>49814.62</v>
      </c>
      <c r="AH74">
        <v>32280</v>
      </c>
      <c r="AK74">
        <v>10213</v>
      </c>
      <c r="AM74" s="72">
        <f t="shared" si="7"/>
        <v>212452</v>
      </c>
      <c r="AN74" s="50">
        <f t="shared" si="8"/>
        <v>7562.31</v>
      </c>
      <c r="AO74" s="51">
        <f t="shared" si="9"/>
        <v>204889.69</v>
      </c>
      <c r="AP74" s="48">
        <f t="shared" si="10"/>
        <v>1981945.6</v>
      </c>
      <c r="AQ74" s="47">
        <f t="shared" si="11"/>
        <v>1604182.83</v>
      </c>
      <c r="AR74" s="56">
        <f t="shared" si="12"/>
        <v>377762.77</v>
      </c>
    </row>
    <row r="75" spans="1:44" ht="14.4" thickBot="1" x14ac:dyDescent="0.3">
      <c r="A75" s="38" t="s">
        <v>375</v>
      </c>
      <c r="B75" s="38" t="s">
        <v>376</v>
      </c>
      <c r="C75" s="63">
        <v>2455</v>
      </c>
      <c r="D75" s="64" t="s">
        <v>739</v>
      </c>
      <c r="E75" t="s">
        <v>2868</v>
      </c>
      <c r="F75" s="297">
        <v>653977.80000000005</v>
      </c>
      <c r="G75" s="297">
        <v>86842</v>
      </c>
      <c r="H75" s="297">
        <v>38044.15</v>
      </c>
      <c r="J75">
        <v>245147.16</v>
      </c>
      <c r="K75">
        <v>232912.81</v>
      </c>
      <c r="N75" s="297">
        <v>15000</v>
      </c>
      <c r="P75" s="297">
        <v>167100</v>
      </c>
      <c r="Q75" s="297">
        <v>17788.79</v>
      </c>
      <c r="U75">
        <v>-928754.44</v>
      </c>
      <c r="V75">
        <v>1832865.74</v>
      </c>
      <c r="W75" s="297">
        <v>1186483.73</v>
      </c>
      <c r="X75" s="297">
        <v>120000</v>
      </c>
      <c r="Y75" s="297">
        <v>842.18</v>
      </c>
      <c r="Z75" s="297">
        <v>236</v>
      </c>
      <c r="AA75" s="297">
        <v>1266556</v>
      </c>
      <c r="AB75" s="297">
        <v>127370</v>
      </c>
      <c r="AC75">
        <v>1288096</v>
      </c>
      <c r="AD75">
        <v>976</v>
      </c>
      <c r="AE75">
        <v>1328</v>
      </c>
      <c r="AF75">
        <v>743317.7</v>
      </c>
      <c r="AG75">
        <v>103669.35</v>
      </c>
      <c r="AH75">
        <v>23570</v>
      </c>
      <c r="AJ75">
        <v>1</v>
      </c>
      <c r="AK75">
        <v>50319</v>
      </c>
      <c r="AM75" s="72">
        <f t="shared" si="7"/>
        <v>778863.95000000007</v>
      </c>
      <c r="AN75" s="50">
        <f t="shared" si="8"/>
        <v>199888.79</v>
      </c>
      <c r="AO75" s="51">
        <f t="shared" si="9"/>
        <v>578975.16</v>
      </c>
      <c r="AP75" s="48">
        <f t="shared" si="10"/>
        <v>2701487.91</v>
      </c>
      <c r="AQ75" s="47">
        <f t="shared" si="11"/>
        <v>2211277.0499999998</v>
      </c>
      <c r="AR75" s="56">
        <f t="shared" si="12"/>
        <v>490210.86000000034</v>
      </c>
    </row>
    <row r="76" spans="1:44" ht="14.4" thickBot="1" x14ac:dyDescent="0.3">
      <c r="A76" s="38" t="s">
        <v>379</v>
      </c>
      <c r="B76" s="38" t="s">
        <v>380</v>
      </c>
      <c r="C76" s="63">
        <v>1765</v>
      </c>
      <c r="D76" s="64" t="s">
        <v>740</v>
      </c>
      <c r="E76" t="s">
        <v>2869</v>
      </c>
      <c r="F76" s="297">
        <v>327415.96999999997</v>
      </c>
      <c r="G76" s="297">
        <v>0</v>
      </c>
      <c r="H76" s="297">
        <v>129401.01</v>
      </c>
      <c r="J76">
        <v>632993.5</v>
      </c>
      <c r="K76">
        <v>30898.75</v>
      </c>
      <c r="N76" s="297">
        <v>61920</v>
      </c>
      <c r="P76" s="297">
        <v>55400</v>
      </c>
      <c r="Q76" s="297">
        <v>-1479.64</v>
      </c>
      <c r="T76">
        <v>-639100.29</v>
      </c>
      <c r="V76">
        <v>1701541.88</v>
      </c>
      <c r="W76" s="297">
        <v>377870.02</v>
      </c>
      <c r="X76" s="297">
        <v>72900</v>
      </c>
      <c r="AA76" s="297">
        <v>496170</v>
      </c>
      <c r="AC76">
        <v>547082</v>
      </c>
      <c r="AD76">
        <v>7223</v>
      </c>
      <c r="AE76">
        <v>1160</v>
      </c>
      <c r="AF76">
        <v>217228.25</v>
      </c>
      <c r="AG76">
        <v>50721.5</v>
      </c>
      <c r="AK76">
        <v>17797</v>
      </c>
      <c r="AM76" s="72">
        <f t="shared" si="7"/>
        <v>456816.98</v>
      </c>
      <c r="AN76" s="50">
        <f t="shared" si="8"/>
        <v>115840.36</v>
      </c>
      <c r="AO76" s="51">
        <f t="shared" si="9"/>
        <v>340976.62</v>
      </c>
      <c r="AP76" s="48">
        <f t="shared" si="10"/>
        <v>946940.02</v>
      </c>
      <c r="AQ76" s="47">
        <f t="shared" si="11"/>
        <v>841211.75</v>
      </c>
      <c r="AR76" s="56">
        <f t="shared" si="12"/>
        <v>105728.27000000002</v>
      </c>
    </row>
    <row r="77" spans="1:44" ht="14.4" thickBot="1" x14ac:dyDescent="0.3">
      <c r="A77" s="38" t="s">
        <v>379</v>
      </c>
      <c r="B77" s="38" t="s">
        <v>380</v>
      </c>
      <c r="C77" s="63">
        <v>2349</v>
      </c>
      <c r="D77" s="64" t="s">
        <v>741</v>
      </c>
      <c r="E77" t="s">
        <v>2870</v>
      </c>
      <c r="F77" s="297">
        <v>943501.44</v>
      </c>
      <c r="G77" s="297">
        <v>0</v>
      </c>
      <c r="H77" s="297">
        <v>288854.13</v>
      </c>
      <c r="J77">
        <v>100489.64</v>
      </c>
      <c r="K77">
        <v>98475.73</v>
      </c>
      <c r="N77" s="297">
        <v>6400</v>
      </c>
      <c r="P77" s="297">
        <v>0</v>
      </c>
      <c r="Q77" s="297">
        <v>2349.2199999999998</v>
      </c>
      <c r="S77">
        <v>437580</v>
      </c>
      <c r="T77">
        <v>-1177025.8500000001</v>
      </c>
      <c r="U77">
        <v>-426201.3</v>
      </c>
      <c r="V77">
        <v>2052419.41</v>
      </c>
      <c r="W77" s="297">
        <v>950481.37</v>
      </c>
      <c r="X77" s="297">
        <v>195139.92</v>
      </c>
      <c r="Y77" s="297">
        <v>901.24</v>
      </c>
      <c r="AA77" s="297">
        <v>1932570</v>
      </c>
      <c r="AC77">
        <v>1996568.88</v>
      </c>
      <c r="AD77">
        <v>1000</v>
      </c>
      <c r="AE77">
        <v>9824</v>
      </c>
      <c r="AF77">
        <v>318982.81</v>
      </c>
      <c r="AG77">
        <v>13746.42</v>
      </c>
      <c r="AK77">
        <v>89278</v>
      </c>
      <c r="AM77" s="72">
        <f t="shared" si="7"/>
        <v>1232355.5699999998</v>
      </c>
      <c r="AN77" s="50">
        <f t="shared" si="8"/>
        <v>8749.2199999999993</v>
      </c>
      <c r="AO77" s="51">
        <f t="shared" si="9"/>
        <v>1223606.3499999999</v>
      </c>
      <c r="AP77" s="48">
        <f t="shared" si="10"/>
        <v>3079092.5300000003</v>
      </c>
      <c r="AQ77" s="47">
        <f t="shared" si="11"/>
        <v>2429400.11</v>
      </c>
      <c r="AR77" s="56">
        <f t="shared" si="12"/>
        <v>649692.42000000039</v>
      </c>
    </row>
    <row r="78" spans="1:44" ht="14.4" thickBot="1" x14ac:dyDescent="0.3">
      <c r="A78" s="38" t="s">
        <v>379</v>
      </c>
      <c r="B78" s="38" t="s">
        <v>380</v>
      </c>
      <c r="C78" s="63">
        <v>2942</v>
      </c>
      <c r="D78" s="64" t="s">
        <v>742</v>
      </c>
      <c r="E78" t="s">
        <v>2871</v>
      </c>
      <c r="F78" s="297">
        <v>418014.64</v>
      </c>
      <c r="G78" s="297">
        <v>0</v>
      </c>
      <c r="H78" s="297">
        <v>51254.18</v>
      </c>
      <c r="J78">
        <v>244960.43</v>
      </c>
      <c r="K78">
        <v>53210.5</v>
      </c>
      <c r="N78" s="297">
        <v>1600</v>
      </c>
      <c r="P78" s="297">
        <v>62025</v>
      </c>
      <c r="Q78" s="297">
        <v>7</v>
      </c>
      <c r="S78">
        <v>77100</v>
      </c>
      <c r="T78">
        <v>-1513592.42</v>
      </c>
      <c r="V78">
        <v>2038156.59</v>
      </c>
      <c r="W78" s="297">
        <v>726061.38</v>
      </c>
      <c r="X78" s="297">
        <v>416675</v>
      </c>
      <c r="Y78" s="297">
        <v>783.63</v>
      </c>
      <c r="AA78" s="297">
        <v>750600</v>
      </c>
      <c r="AC78">
        <v>929472</v>
      </c>
      <c r="AF78">
        <v>620130.5</v>
      </c>
      <c r="AG78">
        <v>50540.639999999999</v>
      </c>
      <c r="AK78">
        <v>6836</v>
      </c>
      <c r="AM78" s="72">
        <f t="shared" si="7"/>
        <v>469268.82</v>
      </c>
      <c r="AN78" s="50">
        <f t="shared" si="8"/>
        <v>63632</v>
      </c>
      <c r="AO78" s="51">
        <f t="shared" si="9"/>
        <v>405636.82</v>
      </c>
      <c r="AP78" s="48">
        <f t="shared" si="10"/>
        <v>1894120.0099999998</v>
      </c>
      <c r="AQ78" s="47">
        <f t="shared" si="11"/>
        <v>1606979.14</v>
      </c>
      <c r="AR78" s="56">
        <f t="shared" si="12"/>
        <v>287140.86999999988</v>
      </c>
    </row>
    <row r="79" spans="1:44" ht="14.4" thickBot="1" x14ac:dyDescent="0.3">
      <c r="A79" s="38" t="s">
        <v>379</v>
      </c>
      <c r="B79" s="38" t="s">
        <v>380</v>
      </c>
      <c r="C79" s="63">
        <v>2523</v>
      </c>
      <c r="D79" s="64" t="s">
        <v>743</v>
      </c>
      <c r="E79" t="s">
        <v>2872</v>
      </c>
      <c r="F79" s="297">
        <v>741616.25</v>
      </c>
      <c r="G79" s="297">
        <v>0</v>
      </c>
      <c r="H79" s="297">
        <v>49573.98</v>
      </c>
      <c r="J79">
        <v>577940.01</v>
      </c>
      <c r="K79">
        <v>57189.65</v>
      </c>
      <c r="N79" s="297">
        <v>0</v>
      </c>
      <c r="P79" s="297">
        <v>24280</v>
      </c>
      <c r="Q79" s="297">
        <v>295.27999999999997</v>
      </c>
      <c r="T79">
        <v>3560889.03</v>
      </c>
      <c r="U79">
        <v>-1739.37</v>
      </c>
      <c r="V79">
        <v>-2089445.48</v>
      </c>
      <c r="W79" s="297">
        <v>606721.77</v>
      </c>
      <c r="Y79" s="297">
        <v>987.02</v>
      </c>
      <c r="AA79" s="297">
        <v>1015920</v>
      </c>
      <c r="AC79">
        <v>1258282</v>
      </c>
      <c r="AE79">
        <v>2110</v>
      </c>
      <c r="AF79">
        <v>249294.29</v>
      </c>
      <c r="AG79">
        <v>99626.92</v>
      </c>
      <c r="AI79">
        <v>18463</v>
      </c>
      <c r="AM79" s="72">
        <f t="shared" si="7"/>
        <v>791190.23</v>
      </c>
      <c r="AN79" s="50">
        <f t="shared" si="8"/>
        <v>24575.279999999999</v>
      </c>
      <c r="AO79" s="51">
        <f t="shared" si="9"/>
        <v>766614.95</v>
      </c>
      <c r="AP79" s="48">
        <f t="shared" si="10"/>
        <v>1623628.79</v>
      </c>
      <c r="AQ79" s="47">
        <f t="shared" si="11"/>
        <v>1627776.21</v>
      </c>
      <c r="AR79" s="56">
        <f t="shared" si="12"/>
        <v>-4147.4199999999255</v>
      </c>
    </row>
    <row r="80" spans="1:44" ht="14.4" thickBot="1" x14ac:dyDescent="0.3">
      <c r="A80" s="38" t="s">
        <v>379</v>
      </c>
      <c r="B80" s="38" t="s">
        <v>380</v>
      </c>
      <c r="C80" s="63">
        <v>4280</v>
      </c>
      <c r="D80" s="64" t="s">
        <v>744</v>
      </c>
      <c r="E80" t="s">
        <v>2873</v>
      </c>
      <c r="F80" s="297">
        <v>957220.69</v>
      </c>
      <c r="G80" s="297">
        <v>53297</v>
      </c>
      <c r="H80" s="297">
        <v>15755</v>
      </c>
      <c r="J80">
        <v>157416.6</v>
      </c>
      <c r="K80">
        <v>82963.3</v>
      </c>
      <c r="N80" s="297">
        <v>14000</v>
      </c>
      <c r="Q80" s="297">
        <v>2181.98</v>
      </c>
      <c r="T80">
        <v>-548386.86</v>
      </c>
      <c r="V80">
        <v>1725194.64</v>
      </c>
      <c r="W80" s="297">
        <v>630392.21</v>
      </c>
      <c r="Y80" s="297">
        <v>1213.75</v>
      </c>
      <c r="AC80">
        <v>74312</v>
      </c>
      <c r="AD80">
        <v>640</v>
      </c>
      <c r="AE80">
        <v>1440</v>
      </c>
      <c r="AF80">
        <v>247270.53</v>
      </c>
      <c r="AG80">
        <v>92080.6</v>
      </c>
      <c r="AM80" s="72">
        <f t="shared" si="7"/>
        <v>1026272.69</v>
      </c>
      <c r="AN80" s="50">
        <f t="shared" si="8"/>
        <v>16181.98</v>
      </c>
      <c r="AO80" s="51">
        <f t="shared" si="9"/>
        <v>1010090.71</v>
      </c>
      <c r="AP80" s="48">
        <f t="shared" si="10"/>
        <v>631605.96</v>
      </c>
      <c r="AQ80" s="47">
        <f t="shared" si="11"/>
        <v>415743.13</v>
      </c>
      <c r="AR80" s="56">
        <f t="shared" si="12"/>
        <v>215862.82999999996</v>
      </c>
    </row>
    <row r="81" spans="1:44" ht="14.4" thickBot="1" x14ac:dyDescent="0.3">
      <c r="A81" s="38" t="s">
        <v>379</v>
      </c>
      <c r="B81" s="38" t="s">
        <v>380</v>
      </c>
      <c r="C81" s="63">
        <v>2682</v>
      </c>
      <c r="D81" s="64" t="s">
        <v>745</v>
      </c>
      <c r="E81" t="s">
        <v>2874</v>
      </c>
      <c r="F81" s="297">
        <v>898668.71</v>
      </c>
      <c r="G81" s="297">
        <v>0</v>
      </c>
      <c r="H81" s="297">
        <v>29456.5</v>
      </c>
      <c r="J81">
        <v>92312.36</v>
      </c>
      <c r="K81">
        <v>3738.57</v>
      </c>
      <c r="N81" s="297">
        <v>-87180</v>
      </c>
      <c r="Q81" s="297">
        <v>625.29999999999995</v>
      </c>
      <c r="S81">
        <v>258000</v>
      </c>
      <c r="T81">
        <v>130965.84</v>
      </c>
      <c r="V81">
        <v>613262.28</v>
      </c>
      <c r="W81" s="297">
        <v>560600.11</v>
      </c>
      <c r="Y81" s="297">
        <v>875.35</v>
      </c>
      <c r="AA81" s="297">
        <v>1245870</v>
      </c>
      <c r="AC81">
        <v>1312780</v>
      </c>
      <c r="AD81">
        <v>1050</v>
      </c>
      <c r="AF81">
        <v>195746.11</v>
      </c>
      <c r="AG81">
        <v>15654.96</v>
      </c>
      <c r="AK81">
        <v>3783</v>
      </c>
      <c r="AM81" s="72">
        <f t="shared" si="7"/>
        <v>928125.21</v>
      </c>
      <c r="AN81" s="50">
        <f t="shared" si="8"/>
        <v>-86554.7</v>
      </c>
      <c r="AO81" s="51">
        <f t="shared" si="9"/>
        <v>1014679.9099999999</v>
      </c>
      <c r="AP81" s="48">
        <f t="shared" si="10"/>
        <v>1807345.46</v>
      </c>
      <c r="AQ81" s="47">
        <f t="shared" si="11"/>
        <v>1529014.0699999998</v>
      </c>
      <c r="AR81" s="56">
        <f t="shared" si="12"/>
        <v>278331.39000000013</v>
      </c>
    </row>
    <row r="82" spans="1:44" ht="14.4" thickBot="1" x14ac:dyDescent="0.3">
      <c r="A82" s="38" t="s">
        <v>379</v>
      </c>
      <c r="B82" s="38" t="s">
        <v>380</v>
      </c>
      <c r="C82" s="63">
        <v>742</v>
      </c>
      <c r="D82" s="64" t="s">
        <v>746</v>
      </c>
      <c r="E82" t="s">
        <v>2875</v>
      </c>
      <c r="F82" s="297">
        <v>327842.75</v>
      </c>
      <c r="G82" s="297">
        <v>0</v>
      </c>
      <c r="H82" s="297">
        <v>50203.54</v>
      </c>
      <c r="J82">
        <v>417644.73</v>
      </c>
      <c r="K82">
        <v>140171.6</v>
      </c>
      <c r="N82" s="297">
        <v>3000</v>
      </c>
      <c r="P82" s="297">
        <v>4000</v>
      </c>
      <c r="Q82" s="297">
        <v>452.27</v>
      </c>
      <c r="T82">
        <v>288245.59000000003</v>
      </c>
      <c r="U82">
        <v>17456.150000000001</v>
      </c>
      <c r="V82">
        <v>788047.76</v>
      </c>
      <c r="W82" s="297">
        <v>417989.3</v>
      </c>
      <c r="Y82" s="297">
        <v>507.31</v>
      </c>
      <c r="AA82" s="297">
        <v>632880</v>
      </c>
      <c r="AB82" s="297">
        <v>150</v>
      </c>
      <c r="AC82">
        <v>706112</v>
      </c>
      <c r="AD82">
        <v>280</v>
      </c>
      <c r="AE82">
        <v>3440</v>
      </c>
      <c r="AF82">
        <v>364323.34</v>
      </c>
      <c r="AG82">
        <v>27510.69</v>
      </c>
      <c r="AK82">
        <v>500</v>
      </c>
      <c r="AM82" s="72">
        <f t="shared" si="7"/>
        <v>378046.29</v>
      </c>
      <c r="AN82" s="50">
        <f t="shared" si="8"/>
        <v>7452.27</v>
      </c>
      <c r="AO82" s="51">
        <f t="shared" si="9"/>
        <v>370594.01999999996</v>
      </c>
      <c r="AP82" s="48">
        <f t="shared" si="10"/>
        <v>1051526.6099999999</v>
      </c>
      <c r="AQ82" s="47">
        <f t="shared" si="11"/>
        <v>1102166.03</v>
      </c>
      <c r="AR82" s="56">
        <f t="shared" si="12"/>
        <v>-50639.420000000158</v>
      </c>
    </row>
    <row r="83" spans="1:44" ht="14.4" thickBot="1" x14ac:dyDescent="0.3">
      <c r="A83" s="38" t="s">
        <v>379</v>
      </c>
      <c r="B83" s="38" t="s">
        <v>380</v>
      </c>
      <c r="C83" s="63">
        <v>697</v>
      </c>
      <c r="D83" s="64" t="s">
        <v>747</v>
      </c>
      <c r="E83" t="s">
        <v>2876</v>
      </c>
      <c r="F83" s="297">
        <v>689920.89</v>
      </c>
      <c r="G83" s="297">
        <v>0</v>
      </c>
      <c r="H83" s="297">
        <v>129937.95</v>
      </c>
      <c r="J83">
        <v>251700.29</v>
      </c>
      <c r="K83">
        <v>62215.61</v>
      </c>
      <c r="Q83" s="297">
        <v>3</v>
      </c>
      <c r="T83">
        <v>834631.4</v>
      </c>
      <c r="U83">
        <v>-800</v>
      </c>
      <c r="V83">
        <v>123193.16</v>
      </c>
      <c r="W83" s="297">
        <v>456933.74</v>
      </c>
      <c r="Y83" s="297">
        <v>770.73</v>
      </c>
      <c r="AA83" s="297">
        <v>458730</v>
      </c>
      <c r="AC83">
        <v>532770</v>
      </c>
      <c r="AF83">
        <v>80539.429999999993</v>
      </c>
      <c r="AG83">
        <v>43029.56</v>
      </c>
      <c r="AM83" s="72">
        <f t="shared" si="7"/>
        <v>819858.84</v>
      </c>
      <c r="AN83" s="50">
        <f t="shared" si="8"/>
        <v>3</v>
      </c>
      <c r="AO83" s="51">
        <f t="shared" si="9"/>
        <v>819855.84</v>
      </c>
      <c r="AP83" s="48">
        <f t="shared" si="10"/>
        <v>916434.47</v>
      </c>
      <c r="AQ83" s="47">
        <f t="shared" si="11"/>
        <v>656338.99</v>
      </c>
      <c r="AR83" s="56">
        <f t="shared" si="12"/>
        <v>260095.47999999998</v>
      </c>
    </row>
    <row r="84" spans="1:44" ht="14.4" thickBot="1" x14ac:dyDescent="0.3">
      <c r="A84" s="38" t="s">
        <v>379</v>
      </c>
      <c r="B84" s="38" t="s">
        <v>380</v>
      </c>
      <c r="C84" s="63">
        <v>783</v>
      </c>
      <c r="D84" s="64" t="s">
        <v>748</v>
      </c>
      <c r="E84" t="s">
        <v>2921</v>
      </c>
      <c r="F84" s="297">
        <v>512253.69</v>
      </c>
      <c r="G84" s="297">
        <v>0</v>
      </c>
      <c r="H84" s="297">
        <v>83599.98</v>
      </c>
      <c r="J84">
        <v>128526.56</v>
      </c>
      <c r="K84">
        <v>18401.12</v>
      </c>
      <c r="N84" s="297">
        <v>0</v>
      </c>
      <c r="P84" s="297">
        <v>33515</v>
      </c>
      <c r="Q84" s="297">
        <v>509.69</v>
      </c>
      <c r="T84">
        <v>-1490094.51</v>
      </c>
      <c r="V84">
        <v>2101746.27</v>
      </c>
      <c r="W84" s="297">
        <v>487465.13</v>
      </c>
      <c r="Y84" s="297">
        <v>597.41999999999996</v>
      </c>
      <c r="AA84" s="297">
        <v>847620</v>
      </c>
      <c r="AC84">
        <v>921532</v>
      </c>
      <c r="AF84">
        <v>105251.09</v>
      </c>
      <c r="AG84">
        <v>74314.7</v>
      </c>
      <c r="AK84">
        <v>500</v>
      </c>
      <c r="AM84" s="72">
        <f t="shared" si="7"/>
        <v>595853.67000000004</v>
      </c>
      <c r="AN84" s="50">
        <f t="shared" si="8"/>
        <v>34024.69</v>
      </c>
      <c r="AO84" s="51">
        <f t="shared" si="9"/>
        <v>561828.98</v>
      </c>
      <c r="AP84" s="48">
        <f t="shared" si="10"/>
        <v>1335682.55</v>
      </c>
      <c r="AQ84" s="47">
        <f t="shared" si="11"/>
        <v>1101597.79</v>
      </c>
      <c r="AR84" s="56">
        <f t="shared" si="12"/>
        <v>234084.76</v>
      </c>
    </row>
    <row r="85" spans="1:44" ht="14.4" thickBot="1" x14ac:dyDescent="0.3">
      <c r="A85" s="38" t="s">
        <v>383</v>
      </c>
      <c r="B85" s="38" t="s">
        <v>384</v>
      </c>
      <c r="C85" s="63">
        <v>3757</v>
      </c>
      <c r="D85" s="64" t="s">
        <v>749</v>
      </c>
      <c r="E85" t="s">
        <v>2877</v>
      </c>
      <c r="F85" s="297">
        <v>645251.31999999995</v>
      </c>
      <c r="G85" s="297">
        <v>0</v>
      </c>
      <c r="H85" s="297">
        <v>44700.160000000003</v>
      </c>
      <c r="J85">
        <v>995196.79</v>
      </c>
      <c r="K85">
        <v>159161.38</v>
      </c>
      <c r="N85" s="297">
        <v>-64405</v>
      </c>
      <c r="Q85" s="297">
        <v>8696</v>
      </c>
      <c r="S85">
        <v>245850</v>
      </c>
      <c r="T85">
        <v>1641534.04</v>
      </c>
      <c r="U85">
        <v>-82658.02</v>
      </c>
      <c r="W85" s="297">
        <v>1119675</v>
      </c>
      <c r="Y85" s="297">
        <v>616.51</v>
      </c>
      <c r="AA85" s="297">
        <v>668250</v>
      </c>
      <c r="AC85">
        <v>938018</v>
      </c>
      <c r="AD85">
        <v>15380</v>
      </c>
      <c r="AE85">
        <v>3104</v>
      </c>
      <c r="AF85">
        <v>410549.62</v>
      </c>
      <c r="AG85">
        <v>102308.26</v>
      </c>
      <c r="AM85" s="72">
        <f t="shared" si="7"/>
        <v>689951.48</v>
      </c>
      <c r="AN85" s="50">
        <f t="shared" si="8"/>
        <v>-55709</v>
      </c>
      <c r="AO85" s="51">
        <f t="shared" si="9"/>
        <v>745660.48</v>
      </c>
      <c r="AP85" s="48">
        <f t="shared" si="10"/>
        <v>1788541.51</v>
      </c>
      <c r="AQ85" s="47">
        <f t="shared" si="11"/>
        <v>1469359.8800000001</v>
      </c>
      <c r="AR85" s="56">
        <f t="shared" si="12"/>
        <v>319181.62999999989</v>
      </c>
    </row>
    <row r="86" spans="1:44" ht="14.4" thickBot="1" x14ac:dyDescent="0.3">
      <c r="A86" s="38" t="s">
        <v>383</v>
      </c>
      <c r="B86" s="38" t="s">
        <v>384</v>
      </c>
      <c r="C86" s="63">
        <v>7605</v>
      </c>
      <c r="D86" s="64" t="s">
        <v>750</v>
      </c>
      <c r="E86" t="s">
        <v>2878</v>
      </c>
      <c r="F86" s="297">
        <v>861918.94</v>
      </c>
      <c r="G86" s="297">
        <v>0</v>
      </c>
      <c r="H86" s="297">
        <v>114654.98</v>
      </c>
      <c r="J86">
        <v>3096048.67</v>
      </c>
      <c r="K86">
        <v>264415.87</v>
      </c>
      <c r="N86" s="297">
        <v>3000</v>
      </c>
      <c r="Q86" s="297">
        <v>33916</v>
      </c>
      <c r="S86">
        <v>443830</v>
      </c>
      <c r="T86">
        <v>-10064784.810000001</v>
      </c>
      <c r="U86">
        <v>-25387.61</v>
      </c>
      <c r="V86">
        <v>14214425</v>
      </c>
      <c r="W86" s="297">
        <v>2317227.8199999998</v>
      </c>
      <c r="Y86" s="297">
        <v>418</v>
      </c>
      <c r="AC86">
        <v>639205.31999999995</v>
      </c>
      <c r="AF86">
        <v>1211859.07</v>
      </c>
      <c r="AG86">
        <v>294521.55</v>
      </c>
      <c r="AM86" s="72">
        <f t="shared" si="7"/>
        <v>976573.91999999993</v>
      </c>
      <c r="AN86" s="50">
        <f t="shared" si="8"/>
        <v>36916</v>
      </c>
      <c r="AO86" s="51">
        <f t="shared" si="9"/>
        <v>939657.91999999993</v>
      </c>
      <c r="AP86" s="48">
        <f t="shared" si="10"/>
        <v>2317645.8199999998</v>
      </c>
      <c r="AQ86" s="47">
        <f t="shared" si="11"/>
        <v>2145585.94</v>
      </c>
      <c r="AR86" s="56">
        <f t="shared" si="12"/>
        <v>172059.87999999989</v>
      </c>
    </row>
    <row r="87" spans="1:44" ht="14.4" thickBot="1" x14ac:dyDescent="0.3">
      <c r="A87" s="38" t="s">
        <v>383</v>
      </c>
      <c r="B87" s="38" t="s">
        <v>384</v>
      </c>
      <c r="C87" s="63">
        <v>7029</v>
      </c>
      <c r="D87" s="64" t="s">
        <v>751</v>
      </c>
      <c r="E87" t="s">
        <v>2879</v>
      </c>
      <c r="F87" s="297">
        <v>1475510.37</v>
      </c>
      <c r="G87" s="297">
        <v>0</v>
      </c>
      <c r="H87" s="297">
        <v>328017.3</v>
      </c>
      <c r="J87">
        <v>1146009.92</v>
      </c>
      <c r="K87">
        <v>405930.44</v>
      </c>
      <c r="Q87" s="297">
        <v>696.1</v>
      </c>
      <c r="S87">
        <v>209170</v>
      </c>
      <c r="T87">
        <v>1848429.78</v>
      </c>
      <c r="U87">
        <v>-67771.600000000006</v>
      </c>
      <c r="V87">
        <v>1212550.31</v>
      </c>
      <c r="W87" s="297">
        <v>1461889.32</v>
      </c>
      <c r="Y87" s="297">
        <v>1658.94</v>
      </c>
      <c r="AA87" s="297">
        <v>1728031.5</v>
      </c>
      <c r="AC87">
        <v>1933585.5</v>
      </c>
      <c r="AF87">
        <v>473418.67</v>
      </c>
      <c r="AG87">
        <v>45417.15</v>
      </c>
      <c r="AM87" s="72">
        <f t="shared" si="7"/>
        <v>1803527.6700000002</v>
      </c>
      <c r="AN87" s="50">
        <f t="shared" si="8"/>
        <v>696.1</v>
      </c>
      <c r="AO87" s="51">
        <f t="shared" si="9"/>
        <v>1802831.57</v>
      </c>
      <c r="AP87" s="48">
        <f t="shared" si="10"/>
        <v>3191579.76</v>
      </c>
      <c r="AQ87" s="47">
        <f t="shared" si="11"/>
        <v>2452421.3199999998</v>
      </c>
      <c r="AR87" s="56">
        <f t="shared" si="12"/>
        <v>739158.44</v>
      </c>
    </row>
    <row r="88" spans="1:44" ht="14.4" thickBot="1" x14ac:dyDescent="0.3">
      <c r="A88" s="38" t="s">
        <v>383</v>
      </c>
      <c r="B88" s="38" t="s">
        <v>384</v>
      </c>
      <c r="C88" s="63">
        <v>4650</v>
      </c>
      <c r="D88" s="64" t="s">
        <v>752</v>
      </c>
      <c r="E88" t="s">
        <v>2880</v>
      </c>
      <c r="F88" s="297">
        <v>921139.23</v>
      </c>
      <c r="G88" s="297">
        <v>0</v>
      </c>
      <c r="H88" s="297">
        <v>213245.95</v>
      </c>
      <c r="J88">
        <v>2791780.32</v>
      </c>
      <c r="K88">
        <v>279614.53999999998</v>
      </c>
      <c r="P88" s="297">
        <v>140247</v>
      </c>
      <c r="Q88" s="297">
        <v>-11590</v>
      </c>
      <c r="T88">
        <v>2826371.49</v>
      </c>
      <c r="U88">
        <v>-1801</v>
      </c>
      <c r="V88">
        <v>1047464</v>
      </c>
      <c r="W88" s="297">
        <v>1024092.82</v>
      </c>
      <c r="Y88" s="297">
        <v>1050.96</v>
      </c>
      <c r="AA88" s="297">
        <v>1506699</v>
      </c>
      <c r="AC88">
        <v>1664815</v>
      </c>
      <c r="AF88">
        <v>153430.1</v>
      </c>
      <c r="AG88">
        <v>219509.13</v>
      </c>
      <c r="AH88">
        <v>0</v>
      </c>
      <c r="AK88">
        <v>-7830</v>
      </c>
      <c r="AL88">
        <v>500</v>
      </c>
      <c r="AM88" s="72">
        <f t="shared" si="7"/>
        <v>1134385.18</v>
      </c>
      <c r="AN88" s="50">
        <f t="shared" si="8"/>
        <v>128657</v>
      </c>
      <c r="AO88" s="51">
        <f t="shared" si="9"/>
        <v>1005728.1799999999</v>
      </c>
      <c r="AP88" s="48">
        <f t="shared" si="10"/>
        <v>2531842.7799999998</v>
      </c>
      <c r="AQ88" s="47">
        <f t="shared" si="11"/>
        <v>2030424.23</v>
      </c>
      <c r="AR88" s="56">
        <f t="shared" si="12"/>
        <v>501418.54999999981</v>
      </c>
    </row>
    <row r="89" spans="1:44" ht="14.4" thickBot="1" x14ac:dyDescent="0.3">
      <c r="A89" s="38" t="s">
        <v>383</v>
      </c>
      <c r="B89" s="38" t="s">
        <v>384</v>
      </c>
      <c r="C89" s="63">
        <v>3899</v>
      </c>
      <c r="D89" s="64" t="s">
        <v>753</v>
      </c>
      <c r="E89" t="s">
        <v>2881</v>
      </c>
      <c r="F89" s="297">
        <v>582108.93000000005</v>
      </c>
      <c r="G89" s="297">
        <v>0</v>
      </c>
      <c r="H89" s="297">
        <v>745829.99</v>
      </c>
      <c r="J89">
        <v>1500402.96</v>
      </c>
      <c r="K89">
        <v>235386.11</v>
      </c>
      <c r="N89" s="297">
        <v>0</v>
      </c>
      <c r="P89" s="297">
        <v>110345.46</v>
      </c>
      <c r="Q89" s="297">
        <v>2296.13</v>
      </c>
      <c r="S89">
        <v>58615</v>
      </c>
      <c r="T89">
        <v>149300.10999999999</v>
      </c>
      <c r="U89">
        <v>9638.51</v>
      </c>
      <c r="V89">
        <v>2617329.11</v>
      </c>
      <c r="W89" s="297">
        <v>1110861.29</v>
      </c>
      <c r="Y89" s="297">
        <v>719.93</v>
      </c>
      <c r="AA89" s="297">
        <v>983560</v>
      </c>
      <c r="AC89">
        <v>1148808</v>
      </c>
      <c r="AE89">
        <v>7000</v>
      </c>
      <c r="AF89">
        <v>528669.88</v>
      </c>
      <c r="AG89">
        <v>111209.67</v>
      </c>
      <c r="AM89" s="72">
        <f t="shared" si="7"/>
        <v>1327938.92</v>
      </c>
      <c r="AN89" s="50">
        <f t="shared" si="8"/>
        <v>112641.59000000001</v>
      </c>
      <c r="AO89" s="51">
        <f t="shared" si="9"/>
        <v>1215297.3299999998</v>
      </c>
      <c r="AP89" s="48">
        <f t="shared" si="10"/>
        <v>2095141.22</v>
      </c>
      <c r="AQ89" s="47">
        <f t="shared" si="11"/>
        <v>1795687.5499999998</v>
      </c>
      <c r="AR89" s="56">
        <f t="shared" si="12"/>
        <v>299453.67000000016</v>
      </c>
    </row>
    <row r="90" spans="1:44" ht="14.4" thickBot="1" x14ac:dyDescent="0.3">
      <c r="A90" s="38" t="s">
        <v>383</v>
      </c>
      <c r="B90" s="38" t="s">
        <v>384</v>
      </c>
      <c r="C90" s="63">
        <v>1800</v>
      </c>
      <c r="D90" s="64" t="s">
        <v>754</v>
      </c>
      <c r="E90" t="s">
        <v>2882</v>
      </c>
      <c r="F90" s="297">
        <v>414160.06</v>
      </c>
      <c r="G90" s="297">
        <v>96675.5</v>
      </c>
      <c r="H90" s="297">
        <v>84859.46</v>
      </c>
      <c r="J90">
        <v>411994.59</v>
      </c>
      <c r="K90">
        <v>29784.85</v>
      </c>
      <c r="N90" s="297">
        <v>-155845</v>
      </c>
      <c r="Q90" s="297">
        <v>-358.2</v>
      </c>
      <c r="S90">
        <v>54708</v>
      </c>
      <c r="T90">
        <v>1808607.12</v>
      </c>
      <c r="U90">
        <v>9370.85</v>
      </c>
      <c r="V90">
        <v>-1047464</v>
      </c>
      <c r="W90" s="297">
        <v>864698.44</v>
      </c>
      <c r="Y90" s="297">
        <v>363.66</v>
      </c>
      <c r="AA90" s="297">
        <v>306080</v>
      </c>
      <c r="AC90">
        <v>455982</v>
      </c>
      <c r="AF90">
        <v>110717.44</v>
      </c>
      <c r="AG90">
        <v>76716.97</v>
      </c>
      <c r="AM90" s="72">
        <f t="shared" si="7"/>
        <v>595695.02</v>
      </c>
      <c r="AN90" s="50">
        <f t="shared" si="8"/>
        <v>-156203.20000000001</v>
      </c>
      <c r="AO90" s="51">
        <f t="shared" si="9"/>
        <v>751898.22</v>
      </c>
      <c r="AP90" s="48">
        <f t="shared" si="10"/>
        <v>1171142.1000000001</v>
      </c>
      <c r="AQ90" s="47">
        <f t="shared" si="11"/>
        <v>643416.40999999992</v>
      </c>
      <c r="AR90" s="56">
        <f t="shared" si="12"/>
        <v>527725.69000000018</v>
      </c>
    </row>
    <row r="91" spans="1:44" ht="14.4" thickBot="1" x14ac:dyDescent="0.3">
      <c r="A91" s="38" t="s">
        <v>383</v>
      </c>
      <c r="B91" s="38" t="s">
        <v>384</v>
      </c>
      <c r="C91" s="63">
        <v>5876</v>
      </c>
      <c r="D91" s="64" t="s">
        <v>755</v>
      </c>
      <c r="E91" t="s">
        <v>2883</v>
      </c>
      <c r="F91" s="297">
        <v>671491.11</v>
      </c>
      <c r="G91" s="297">
        <v>0</v>
      </c>
      <c r="H91" s="297">
        <v>1026849.2</v>
      </c>
      <c r="J91">
        <v>8504171.6099999994</v>
      </c>
      <c r="K91">
        <v>360768.75</v>
      </c>
      <c r="N91" s="297">
        <v>692.85</v>
      </c>
      <c r="P91" s="297">
        <v>163600</v>
      </c>
      <c r="Q91" s="297">
        <v>760.02</v>
      </c>
      <c r="T91">
        <v>344198.76</v>
      </c>
      <c r="U91">
        <v>8382837.2199999997</v>
      </c>
      <c r="V91">
        <v>1215671.21</v>
      </c>
      <c r="W91" s="297">
        <v>1834419.85</v>
      </c>
      <c r="Y91" s="297">
        <v>534.12</v>
      </c>
      <c r="AA91" s="297">
        <v>1962570</v>
      </c>
      <c r="AC91">
        <v>2456643</v>
      </c>
      <c r="AF91">
        <v>206817.46</v>
      </c>
      <c r="AG91">
        <v>165332.9</v>
      </c>
      <c r="AK91">
        <v>98100</v>
      </c>
      <c r="AM91" s="72">
        <f t="shared" si="7"/>
        <v>1698340.31</v>
      </c>
      <c r="AN91" s="50">
        <f t="shared" si="8"/>
        <v>165052.87</v>
      </c>
      <c r="AO91" s="51">
        <f t="shared" si="9"/>
        <v>1533287.44</v>
      </c>
      <c r="AP91" s="48">
        <f t="shared" si="10"/>
        <v>3797523.97</v>
      </c>
      <c r="AQ91" s="47">
        <f t="shared" si="11"/>
        <v>2926893.36</v>
      </c>
      <c r="AR91" s="56">
        <f t="shared" si="12"/>
        <v>870630.61000000034</v>
      </c>
    </row>
    <row r="92" spans="1:44" ht="14.4" thickBot="1" x14ac:dyDescent="0.3">
      <c r="A92" s="38" t="s">
        <v>383</v>
      </c>
      <c r="B92" s="38" t="s">
        <v>384</v>
      </c>
      <c r="C92" s="63">
        <v>1689</v>
      </c>
      <c r="D92" s="64" t="s">
        <v>756</v>
      </c>
      <c r="E92" t="s">
        <v>2884</v>
      </c>
      <c r="F92" s="297">
        <v>550816.59</v>
      </c>
      <c r="G92" s="297">
        <v>5360</v>
      </c>
      <c r="H92" s="297">
        <v>64834.34</v>
      </c>
      <c r="J92">
        <v>873830.39</v>
      </c>
      <c r="K92">
        <v>2035715.9</v>
      </c>
      <c r="N92" s="297">
        <v>7008.88</v>
      </c>
      <c r="Q92" s="297">
        <v>-5670.54</v>
      </c>
      <c r="S92">
        <v>26720</v>
      </c>
      <c r="T92">
        <v>1710836.75</v>
      </c>
      <c r="U92">
        <v>-137522.31</v>
      </c>
      <c r="V92">
        <v>1849378.08</v>
      </c>
      <c r="W92" s="297">
        <v>756505.68</v>
      </c>
      <c r="Y92" s="297">
        <v>292.12</v>
      </c>
      <c r="AA92" s="297">
        <v>1565565</v>
      </c>
      <c r="AB92" s="297">
        <v>3178</v>
      </c>
      <c r="AC92">
        <v>1778338</v>
      </c>
      <c r="AF92">
        <v>134014.96</v>
      </c>
      <c r="AG92">
        <v>164441.48000000001</v>
      </c>
      <c r="AM92" s="72">
        <f t="shared" si="7"/>
        <v>621010.92999999993</v>
      </c>
      <c r="AN92" s="50">
        <f t="shared" si="8"/>
        <v>1338.3400000000001</v>
      </c>
      <c r="AO92" s="51">
        <f t="shared" si="9"/>
        <v>619672.59</v>
      </c>
      <c r="AP92" s="48">
        <f t="shared" si="10"/>
        <v>2325540.7999999998</v>
      </c>
      <c r="AQ92" s="47">
        <f t="shared" si="11"/>
        <v>2076794.44</v>
      </c>
      <c r="AR92" s="56">
        <f t="shared" si="12"/>
        <v>248746.35999999987</v>
      </c>
    </row>
    <row r="93" spans="1:44" ht="14.4" thickBot="1" x14ac:dyDescent="0.3">
      <c r="A93" s="38" t="s">
        <v>383</v>
      </c>
      <c r="B93" s="38" t="s">
        <v>384</v>
      </c>
      <c r="C93" s="63">
        <v>3572</v>
      </c>
      <c r="D93" s="64" t="s">
        <v>757</v>
      </c>
      <c r="E93" t="s">
        <v>2885</v>
      </c>
      <c r="F93" s="297">
        <v>563277.81999999995</v>
      </c>
      <c r="G93" s="297">
        <v>0</v>
      </c>
      <c r="H93" s="297">
        <v>192564.24</v>
      </c>
      <c r="J93">
        <v>1019570.46</v>
      </c>
      <c r="K93">
        <v>102324.32</v>
      </c>
      <c r="N93" s="297">
        <v>-57225</v>
      </c>
      <c r="Q93" s="297">
        <v>0</v>
      </c>
      <c r="T93">
        <v>-316370.14</v>
      </c>
      <c r="U93">
        <v>2235679.75</v>
      </c>
      <c r="V93">
        <v>281440</v>
      </c>
      <c r="W93" s="297">
        <v>913833.18</v>
      </c>
      <c r="Y93" s="297">
        <v>644.05999999999995</v>
      </c>
      <c r="AC93">
        <v>196643</v>
      </c>
      <c r="AF93">
        <v>402341.43</v>
      </c>
      <c r="AG93">
        <v>283030.58</v>
      </c>
      <c r="AM93" s="72">
        <f t="shared" si="7"/>
        <v>755842.05999999994</v>
      </c>
      <c r="AN93" s="50">
        <f t="shared" si="8"/>
        <v>-57225</v>
      </c>
      <c r="AO93" s="51">
        <f t="shared" si="9"/>
        <v>813067.05999999994</v>
      </c>
      <c r="AP93" s="48">
        <f t="shared" si="10"/>
        <v>914477.24000000011</v>
      </c>
      <c r="AQ93" s="47">
        <f t="shared" si="11"/>
        <v>882015.01</v>
      </c>
      <c r="AR93" s="56">
        <f t="shared" si="12"/>
        <v>32462.230000000098</v>
      </c>
    </row>
    <row r="94" spans="1:44" ht="14.4" thickBot="1" x14ac:dyDescent="0.3">
      <c r="A94" s="38" t="s">
        <v>383</v>
      </c>
      <c r="B94" s="38" t="s">
        <v>384</v>
      </c>
      <c r="C94" s="63">
        <v>3222</v>
      </c>
      <c r="D94" s="64" t="s">
        <v>758</v>
      </c>
      <c r="E94" t="s">
        <v>2886</v>
      </c>
      <c r="F94" s="297">
        <v>300241.52</v>
      </c>
      <c r="G94" s="297">
        <v>8321.5</v>
      </c>
      <c r="H94" s="297">
        <v>192671.03</v>
      </c>
      <c r="J94">
        <v>3381434.82</v>
      </c>
      <c r="K94">
        <v>5829649.75</v>
      </c>
      <c r="N94" s="297">
        <v>0</v>
      </c>
      <c r="Q94" s="297">
        <v>5289.08</v>
      </c>
      <c r="T94">
        <v>1244046.8500000001</v>
      </c>
      <c r="U94">
        <v>5609827.1799999997</v>
      </c>
      <c r="V94">
        <v>2812906.16</v>
      </c>
      <c r="W94" s="297">
        <v>928578.15</v>
      </c>
      <c r="Y94" s="297">
        <v>498.84</v>
      </c>
      <c r="AA94" s="297">
        <v>1284780</v>
      </c>
      <c r="AC94">
        <v>1449571</v>
      </c>
      <c r="AF94">
        <v>182805.57</v>
      </c>
      <c r="AG94">
        <v>261731.07</v>
      </c>
      <c r="AM94" s="72">
        <f t="shared" si="7"/>
        <v>501234.05000000005</v>
      </c>
      <c r="AN94" s="50">
        <f t="shared" si="8"/>
        <v>5289.08</v>
      </c>
      <c r="AO94" s="51">
        <f t="shared" si="9"/>
        <v>495944.97000000003</v>
      </c>
      <c r="AP94" s="48">
        <f t="shared" si="10"/>
        <v>2213856.9900000002</v>
      </c>
      <c r="AQ94" s="47">
        <f t="shared" si="11"/>
        <v>1894107.6400000001</v>
      </c>
      <c r="AR94" s="56">
        <f t="shared" si="12"/>
        <v>319749.35000000009</v>
      </c>
    </row>
    <row r="95" spans="1:44" ht="14.4" thickBot="1" x14ac:dyDescent="0.3">
      <c r="A95" s="38" t="s">
        <v>383</v>
      </c>
      <c r="B95" s="38" t="s">
        <v>384</v>
      </c>
      <c r="C95" s="63">
        <v>3078</v>
      </c>
      <c r="D95" s="64" t="s">
        <v>759</v>
      </c>
      <c r="E95" t="s">
        <v>2887</v>
      </c>
      <c r="F95" s="297">
        <v>478829.28</v>
      </c>
      <c r="G95" s="297">
        <v>0</v>
      </c>
      <c r="H95" s="297">
        <v>3618.14</v>
      </c>
      <c r="J95">
        <v>2676533.35</v>
      </c>
      <c r="K95">
        <v>129145.52</v>
      </c>
      <c r="N95" s="297">
        <v>0</v>
      </c>
      <c r="Q95" s="297">
        <v>-8003.02</v>
      </c>
      <c r="S95">
        <v>134365</v>
      </c>
      <c r="T95">
        <v>2175299.37</v>
      </c>
      <c r="U95">
        <v>57800</v>
      </c>
      <c r="V95">
        <v>1047464</v>
      </c>
      <c r="W95" s="297">
        <v>746291.41</v>
      </c>
      <c r="Y95" s="297">
        <v>536.22</v>
      </c>
      <c r="AA95" s="297">
        <v>1102860</v>
      </c>
      <c r="AC95">
        <v>1272022</v>
      </c>
      <c r="AF95">
        <v>315515.42</v>
      </c>
      <c r="AG95">
        <v>162549.26999999999</v>
      </c>
      <c r="AM95" s="72">
        <f t="shared" si="7"/>
        <v>482447.42000000004</v>
      </c>
      <c r="AN95" s="50">
        <f t="shared" si="8"/>
        <v>-8003.02</v>
      </c>
      <c r="AO95" s="51">
        <f t="shared" si="9"/>
        <v>490450.44000000006</v>
      </c>
      <c r="AP95" s="48">
        <f t="shared" si="10"/>
        <v>1849687.63</v>
      </c>
      <c r="AQ95" s="47">
        <f t="shared" si="11"/>
        <v>1750086.69</v>
      </c>
      <c r="AR95" s="56">
        <f t="shared" si="12"/>
        <v>99600.939999999944</v>
      </c>
    </row>
    <row r="96" spans="1:44" ht="14.4" thickBot="1" x14ac:dyDescent="0.3">
      <c r="A96" s="38" t="s">
        <v>383</v>
      </c>
      <c r="B96" s="38" t="s">
        <v>384</v>
      </c>
      <c r="C96" s="63">
        <v>4264</v>
      </c>
      <c r="D96" s="64" t="s">
        <v>760</v>
      </c>
      <c r="E96" t="s">
        <v>2888</v>
      </c>
      <c r="F96" s="297">
        <v>449169.02</v>
      </c>
      <c r="G96" s="297">
        <v>33714</v>
      </c>
      <c r="H96" s="297">
        <v>41606.160000000003</v>
      </c>
      <c r="J96">
        <v>676667.1</v>
      </c>
      <c r="K96">
        <v>952157.34</v>
      </c>
      <c r="N96" s="297">
        <v>0</v>
      </c>
      <c r="Q96" s="297">
        <v>675</v>
      </c>
      <c r="S96">
        <v>77785</v>
      </c>
      <c r="T96">
        <v>913585.42</v>
      </c>
      <c r="V96">
        <v>1334838.29</v>
      </c>
      <c r="W96" s="297">
        <v>1376792.2</v>
      </c>
      <c r="Y96" s="297">
        <v>585.41999999999996</v>
      </c>
      <c r="AC96">
        <v>153476</v>
      </c>
      <c r="AF96">
        <v>771816.92</v>
      </c>
      <c r="AG96">
        <v>271504.78999999998</v>
      </c>
      <c r="AM96" s="72">
        <f t="shared" si="7"/>
        <v>524489.18000000005</v>
      </c>
      <c r="AN96" s="50">
        <f t="shared" si="8"/>
        <v>675</v>
      </c>
      <c r="AO96" s="51">
        <f t="shared" si="9"/>
        <v>523814.18000000005</v>
      </c>
      <c r="AP96" s="48">
        <f t="shared" si="10"/>
        <v>1377377.6199999999</v>
      </c>
      <c r="AQ96" s="47">
        <f t="shared" si="11"/>
        <v>1196797.71</v>
      </c>
      <c r="AR96" s="56">
        <f t="shared" si="12"/>
        <v>180579.90999999992</v>
      </c>
    </row>
    <row r="97" spans="1:44" ht="14.4" thickBot="1" x14ac:dyDescent="0.3">
      <c r="A97" s="38" t="s">
        <v>383</v>
      </c>
      <c r="B97" s="38" t="s">
        <v>384</v>
      </c>
      <c r="C97" s="63">
        <v>5763</v>
      </c>
      <c r="D97" s="64" t="s">
        <v>761</v>
      </c>
      <c r="E97" t="s">
        <v>2889</v>
      </c>
      <c r="F97" s="297">
        <v>186779.43</v>
      </c>
      <c r="G97" s="297">
        <v>0</v>
      </c>
      <c r="H97" s="297">
        <v>7826.94</v>
      </c>
      <c r="J97">
        <v>1686074.19</v>
      </c>
      <c r="K97">
        <v>1407601.94</v>
      </c>
      <c r="N97" s="297">
        <v>0</v>
      </c>
      <c r="Q97" s="297">
        <v>-139.88</v>
      </c>
      <c r="S97">
        <v>70219</v>
      </c>
      <c r="T97">
        <v>1858090.59</v>
      </c>
      <c r="U97">
        <v>270732</v>
      </c>
      <c r="V97">
        <v>613325.81999999995</v>
      </c>
      <c r="W97" s="297">
        <v>1042232.71</v>
      </c>
      <c r="X97" s="297">
        <v>500000</v>
      </c>
      <c r="Y97" s="297">
        <v>684.71</v>
      </c>
      <c r="AA97" s="297">
        <v>412110</v>
      </c>
      <c r="AC97">
        <v>744027</v>
      </c>
      <c r="AD97">
        <v>13500</v>
      </c>
      <c r="AF97">
        <v>364442.45</v>
      </c>
      <c r="AG97">
        <v>927</v>
      </c>
      <c r="AM97" s="72">
        <f t="shared" si="7"/>
        <v>194606.37</v>
      </c>
      <c r="AN97" s="50">
        <f t="shared" si="8"/>
        <v>-139.88</v>
      </c>
      <c r="AO97" s="51">
        <f t="shared" si="9"/>
        <v>194746.25</v>
      </c>
      <c r="AP97" s="48">
        <f t="shared" si="10"/>
        <v>1955027.42</v>
      </c>
      <c r="AQ97" s="47">
        <f t="shared" si="11"/>
        <v>1122896.45</v>
      </c>
      <c r="AR97" s="56">
        <f t="shared" si="12"/>
        <v>832130.97</v>
      </c>
    </row>
    <row r="98" spans="1:44" ht="14.4" thickBot="1" x14ac:dyDescent="0.3">
      <c r="A98" s="38" t="s">
        <v>383</v>
      </c>
      <c r="B98" s="38" t="s">
        <v>384</v>
      </c>
      <c r="C98" s="63">
        <v>3934</v>
      </c>
      <c r="D98" s="64" t="s">
        <v>762</v>
      </c>
      <c r="E98" t="s">
        <v>2890</v>
      </c>
      <c r="F98" s="297">
        <v>717483.03</v>
      </c>
      <c r="G98" s="297">
        <v>0</v>
      </c>
      <c r="H98" s="297">
        <v>132070.71</v>
      </c>
      <c r="J98">
        <v>744291.54</v>
      </c>
      <c r="K98">
        <v>5353.47</v>
      </c>
      <c r="Q98" s="297">
        <v>175</v>
      </c>
      <c r="T98">
        <v>-534474.25</v>
      </c>
      <c r="V98">
        <v>1790978.12</v>
      </c>
      <c r="W98" s="297">
        <v>965754.37</v>
      </c>
      <c r="AA98" s="297">
        <v>1181409.3</v>
      </c>
      <c r="AC98">
        <v>1302526.3</v>
      </c>
      <c r="AF98">
        <v>130688.48</v>
      </c>
      <c r="AG98">
        <v>71347.75</v>
      </c>
      <c r="AK98">
        <v>871.26</v>
      </c>
      <c r="AM98" s="72">
        <f t="shared" si="7"/>
        <v>849553.74</v>
      </c>
      <c r="AN98" s="50">
        <f t="shared" si="8"/>
        <v>175</v>
      </c>
      <c r="AO98" s="51">
        <f t="shared" si="9"/>
        <v>849378.74</v>
      </c>
      <c r="AP98" s="48">
        <f t="shared" si="10"/>
        <v>2147163.67</v>
      </c>
      <c r="AQ98" s="47">
        <f t="shared" si="11"/>
        <v>1505433.79</v>
      </c>
      <c r="AR98" s="56">
        <f t="shared" si="12"/>
        <v>641729.87999999989</v>
      </c>
    </row>
    <row r="99" spans="1:44" ht="14.4" thickBot="1" x14ac:dyDescent="0.3">
      <c r="A99" s="38" t="s">
        <v>383</v>
      </c>
      <c r="B99" s="38" t="s">
        <v>384</v>
      </c>
      <c r="C99" s="63">
        <v>5633</v>
      </c>
      <c r="D99" s="64" t="s">
        <v>763</v>
      </c>
      <c r="E99" t="s">
        <v>2891</v>
      </c>
      <c r="F99" s="297">
        <v>548046.07999999996</v>
      </c>
      <c r="G99" s="297">
        <v>98856</v>
      </c>
      <c r="H99" s="297">
        <v>48879.17</v>
      </c>
      <c r="J99">
        <v>3760203.53</v>
      </c>
      <c r="K99">
        <v>1075010.43</v>
      </c>
      <c r="Q99" s="297">
        <v>0</v>
      </c>
      <c r="S99">
        <v>123804</v>
      </c>
      <c r="U99">
        <v>5011126.82</v>
      </c>
      <c r="V99">
        <v>1047464</v>
      </c>
      <c r="W99" s="297">
        <v>1383042.66</v>
      </c>
      <c r="Y99" s="297">
        <v>1158.17</v>
      </c>
      <c r="AA99" s="297">
        <v>2639140</v>
      </c>
      <c r="AC99">
        <v>2901473</v>
      </c>
      <c r="AF99">
        <v>756450.98</v>
      </c>
      <c r="AG99">
        <v>504776.46</v>
      </c>
      <c r="AM99" s="72">
        <f t="shared" si="7"/>
        <v>695781.25</v>
      </c>
      <c r="AN99" s="50">
        <f t="shared" si="8"/>
        <v>0</v>
      </c>
      <c r="AO99" s="51">
        <f t="shared" si="9"/>
        <v>695781.25</v>
      </c>
      <c r="AP99" s="48">
        <f t="shared" si="10"/>
        <v>4023340.83</v>
      </c>
      <c r="AQ99" s="47">
        <f t="shared" si="11"/>
        <v>4162700.44</v>
      </c>
      <c r="AR99" s="56">
        <f t="shared" si="12"/>
        <v>-139359.60999999987</v>
      </c>
    </row>
    <row r="100" spans="1:44" ht="14.4" thickBot="1" x14ac:dyDescent="0.3">
      <c r="A100" s="38" t="s">
        <v>383</v>
      </c>
      <c r="B100" s="38" t="s">
        <v>384</v>
      </c>
      <c r="C100" s="63">
        <v>3215</v>
      </c>
      <c r="D100" s="64" t="s">
        <v>764</v>
      </c>
      <c r="E100" t="s">
        <v>2892</v>
      </c>
      <c r="F100" s="297">
        <v>267671.24</v>
      </c>
      <c r="G100" s="297">
        <v>14800</v>
      </c>
      <c r="H100" s="297">
        <v>134797.94</v>
      </c>
      <c r="J100">
        <v>959823.62</v>
      </c>
      <c r="K100">
        <v>137660.85</v>
      </c>
      <c r="N100" s="297">
        <v>0</v>
      </c>
      <c r="P100" s="297">
        <v>24000</v>
      </c>
      <c r="Q100" s="297">
        <v>-6407.33</v>
      </c>
      <c r="T100">
        <v>-392574.69</v>
      </c>
      <c r="U100">
        <v>48</v>
      </c>
      <c r="V100">
        <v>1768225.65</v>
      </c>
      <c r="W100" s="297">
        <v>1028121.47</v>
      </c>
      <c r="Y100" s="297">
        <v>368.91</v>
      </c>
      <c r="AC100">
        <v>188850</v>
      </c>
      <c r="AF100">
        <v>378597.89</v>
      </c>
      <c r="AG100">
        <v>100230.47</v>
      </c>
      <c r="AM100" s="72">
        <f t="shared" si="7"/>
        <v>417269.18</v>
      </c>
      <c r="AN100" s="50">
        <f t="shared" si="8"/>
        <v>17592.669999999998</v>
      </c>
      <c r="AO100" s="51">
        <f t="shared" si="9"/>
        <v>399676.51</v>
      </c>
      <c r="AP100" s="48">
        <f t="shared" si="10"/>
        <v>1028490.38</v>
      </c>
      <c r="AQ100" s="47">
        <f t="shared" si="11"/>
        <v>667678.36</v>
      </c>
      <c r="AR100" s="56">
        <f t="shared" si="12"/>
        <v>360812.02</v>
      </c>
    </row>
    <row r="101" spans="1:44" ht="14.4" thickBot="1" x14ac:dyDescent="0.3">
      <c r="A101" s="38" t="s">
        <v>383</v>
      </c>
      <c r="B101" s="38" t="s">
        <v>384</v>
      </c>
      <c r="C101" s="63">
        <v>4457</v>
      </c>
      <c r="D101" s="64" t="s">
        <v>765</v>
      </c>
      <c r="E101" t="s">
        <v>2922</v>
      </c>
      <c r="F101" s="297">
        <v>485331.51</v>
      </c>
      <c r="G101" s="297">
        <v>1567</v>
      </c>
      <c r="H101" s="297">
        <v>152903.22</v>
      </c>
      <c r="J101">
        <v>410412.79999999999</v>
      </c>
      <c r="K101">
        <v>146919.69</v>
      </c>
      <c r="N101" s="297">
        <v>1620</v>
      </c>
      <c r="P101" s="297">
        <v>42000</v>
      </c>
      <c r="Q101" s="297">
        <v>-5922.97</v>
      </c>
      <c r="T101">
        <v>-626956.30000000005</v>
      </c>
      <c r="U101">
        <v>9211.2999999999993</v>
      </c>
      <c r="V101">
        <v>1440650.38</v>
      </c>
      <c r="W101" s="297">
        <v>1455057.16</v>
      </c>
      <c r="Y101" s="297">
        <v>214.85</v>
      </c>
      <c r="AA101" s="297">
        <v>1394100</v>
      </c>
      <c r="AC101">
        <v>1589572</v>
      </c>
      <c r="AF101">
        <v>393696.8</v>
      </c>
      <c r="AG101">
        <v>164217.4</v>
      </c>
      <c r="AM101" s="72">
        <f t="shared" si="7"/>
        <v>639801.73</v>
      </c>
      <c r="AN101" s="50">
        <f t="shared" si="8"/>
        <v>37697.03</v>
      </c>
      <c r="AO101" s="51">
        <f t="shared" si="9"/>
        <v>602104.69999999995</v>
      </c>
      <c r="AP101" s="48">
        <f t="shared" si="10"/>
        <v>2849372.01</v>
      </c>
      <c r="AQ101" s="47">
        <f t="shared" si="11"/>
        <v>2147486.2000000002</v>
      </c>
      <c r="AR101" s="56">
        <f t="shared" si="12"/>
        <v>701885.80999999959</v>
      </c>
    </row>
    <row r="102" spans="1:44" ht="14.4" thickBot="1" x14ac:dyDescent="0.3">
      <c r="A102" s="38" t="s">
        <v>387</v>
      </c>
      <c r="B102" s="38" t="s">
        <v>388</v>
      </c>
      <c r="C102" s="63">
        <v>2578</v>
      </c>
      <c r="D102" s="64" t="s">
        <v>766</v>
      </c>
      <c r="E102" t="s">
        <v>2893</v>
      </c>
      <c r="F102" s="297">
        <v>1218839.51</v>
      </c>
      <c r="G102" s="297">
        <v>91688.25</v>
      </c>
      <c r="H102" s="297">
        <v>27003.57</v>
      </c>
      <c r="J102">
        <v>1100132.55</v>
      </c>
      <c r="K102">
        <v>533816.77</v>
      </c>
      <c r="N102" s="297">
        <v>118120</v>
      </c>
      <c r="Q102" s="297">
        <v>3385.21</v>
      </c>
      <c r="S102">
        <v>360000</v>
      </c>
      <c r="U102">
        <v>2261731.25</v>
      </c>
      <c r="W102" s="297">
        <v>899898.7</v>
      </c>
      <c r="Y102" s="297">
        <v>2215.25</v>
      </c>
      <c r="AA102" s="297">
        <v>989120</v>
      </c>
      <c r="AB102" s="297">
        <v>1500</v>
      </c>
      <c r="AC102">
        <v>1105257</v>
      </c>
      <c r="AD102">
        <v>1610</v>
      </c>
      <c r="AE102">
        <v>1080</v>
      </c>
      <c r="AF102">
        <v>323237</v>
      </c>
      <c r="AG102">
        <v>203611.76</v>
      </c>
      <c r="AK102">
        <v>56894</v>
      </c>
      <c r="AM102" s="72">
        <f t="shared" si="7"/>
        <v>1337531.33</v>
      </c>
      <c r="AN102" s="50">
        <f t="shared" si="8"/>
        <v>121505.21</v>
      </c>
      <c r="AO102" s="51">
        <f t="shared" si="9"/>
        <v>1216026.1200000001</v>
      </c>
      <c r="AP102" s="48">
        <f t="shared" si="10"/>
        <v>1892733.95</v>
      </c>
      <c r="AQ102" s="47">
        <f t="shared" si="11"/>
        <v>1691689.76</v>
      </c>
      <c r="AR102" s="56">
        <f t="shared" si="12"/>
        <v>201044.18999999994</v>
      </c>
    </row>
    <row r="103" spans="1:44" ht="14.4" thickBot="1" x14ac:dyDescent="0.3">
      <c r="A103" s="38" t="s">
        <v>387</v>
      </c>
      <c r="B103" s="38" t="s">
        <v>388</v>
      </c>
      <c r="C103" s="63">
        <v>5205</v>
      </c>
      <c r="D103" s="64" t="s">
        <v>767</v>
      </c>
      <c r="E103" t="s">
        <v>2894</v>
      </c>
      <c r="F103" s="297">
        <v>612138.76</v>
      </c>
      <c r="G103" s="297">
        <v>12712</v>
      </c>
      <c r="H103" s="297">
        <v>66091.73</v>
      </c>
      <c r="J103">
        <v>755548</v>
      </c>
      <c r="K103">
        <v>242296.44</v>
      </c>
      <c r="Q103" s="297">
        <v>1631.8</v>
      </c>
      <c r="S103">
        <v>408000</v>
      </c>
      <c r="U103">
        <v>-1612010.96</v>
      </c>
      <c r="V103">
        <v>3137825</v>
      </c>
      <c r="W103" s="297">
        <v>594544.09</v>
      </c>
      <c r="Y103" s="297">
        <v>422.46</v>
      </c>
      <c r="AA103" s="297">
        <v>1477110</v>
      </c>
      <c r="AB103" s="297">
        <v>20000</v>
      </c>
      <c r="AC103">
        <v>1685905.84</v>
      </c>
      <c r="AF103">
        <v>203998.42</v>
      </c>
      <c r="AG103">
        <v>174275.3</v>
      </c>
      <c r="AK103">
        <v>5090.8999999999996</v>
      </c>
      <c r="AM103" s="72">
        <f t="shared" si="7"/>
        <v>690942.49</v>
      </c>
      <c r="AN103" s="50">
        <f t="shared" si="8"/>
        <v>1631.8</v>
      </c>
      <c r="AO103" s="51">
        <f t="shared" si="9"/>
        <v>689310.69</v>
      </c>
      <c r="AP103" s="48">
        <f t="shared" si="10"/>
        <v>2092076.5499999998</v>
      </c>
      <c r="AQ103" s="47">
        <f t="shared" si="11"/>
        <v>2069270.46</v>
      </c>
      <c r="AR103" s="56">
        <f t="shared" si="12"/>
        <v>22806.089999999851</v>
      </c>
    </row>
    <row r="104" spans="1:44" ht="14.4" thickBot="1" x14ac:dyDescent="0.3">
      <c r="A104" s="38" t="s">
        <v>387</v>
      </c>
      <c r="B104" s="38" t="s">
        <v>388</v>
      </c>
      <c r="C104" s="63">
        <v>2942</v>
      </c>
      <c r="D104" s="64" t="s">
        <v>768</v>
      </c>
      <c r="E104" t="s">
        <v>2897</v>
      </c>
      <c r="F104" s="297">
        <v>72777.759999999995</v>
      </c>
      <c r="G104" s="297">
        <v>0</v>
      </c>
      <c r="H104" s="297">
        <v>107584.93</v>
      </c>
      <c r="J104">
        <v>609969.93999999994</v>
      </c>
      <c r="K104">
        <v>373663.18</v>
      </c>
      <c r="Q104" s="297">
        <v>5773.47</v>
      </c>
      <c r="U104">
        <v>2121877.92</v>
      </c>
      <c r="W104" s="297">
        <v>892338.18</v>
      </c>
      <c r="Y104" s="297">
        <v>206.55</v>
      </c>
      <c r="AA104" s="297">
        <v>1285650</v>
      </c>
      <c r="AB104" s="297">
        <v>13500</v>
      </c>
      <c r="AC104">
        <v>1403978</v>
      </c>
      <c r="AF104">
        <v>252470.65</v>
      </c>
      <c r="AG104">
        <v>1168170.31</v>
      </c>
      <c r="AK104">
        <v>26777.34</v>
      </c>
      <c r="AM104" s="72">
        <f t="shared" si="7"/>
        <v>180362.69</v>
      </c>
      <c r="AN104" s="50">
        <f t="shared" si="8"/>
        <v>5773.47</v>
      </c>
      <c r="AO104" s="51">
        <f t="shared" si="9"/>
        <v>174589.22</v>
      </c>
      <c r="AP104" s="48">
        <f t="shared" si="10"/>
        <v>2191694.73</v>
      </c>
      <c r="AQ104" s="47">
        <f t="shared" si="11"/>
        <v>2851396.3</v>
      </c>
      <c r="AR104" s="56">
        <f t="shared" si="12"/>
        <v>-659701.56999999983</v>
      </c>
    </row>
    <row r="105" spans="1:44" ht="14.4" thickBot="1" x14ac:dyDescent="0.3">
      <c r="A105" s="38" t="s">
        <v>387</v>
      </c>
      <c r="B105" s="38" t="s">
        <v>388</v>
      </c>
      <c r="C105" s="63">
        <v>3193</v>
      </c>
      <c r="D105" s="64" t="s">
        <v>769</v>
      </c>
      <c r="E105" t="s">
        <v>2898</v>
      </c>
      <c r="F105" s="297">
        <v>262711</v>
      </c>
      <c r="G105" s="297">
        <v>31760</v>
      </c>
      <c r="H105" s="297">
        <v>43938.21</v>
      </c>
      <c r="J105">
        <v>349855.1</v>
      </c>
      <c r="K105">
        <v>245634.83</v>
      </c>
      <c r="N105" s="297">
        <v>-70000</v>
      </c>
      <c r="Q105" s="297">
        <v>3435.93</v>
      </c>
      <c r="U105">
        <v>-966026.35</v>
      </c>
      <c r="V105">
        <v>2219622</v>
      </c>
      <c r="W105" s="297">
        <v>912035.66</v>
      </c>
      <c r="Y105" s="297">
        <v>590.91</v>
      </c>
      <c r="AA105" s="297">
        <v>1043920</v>
      </c>
      <c r="AB105" s="297">
        <v>36840</v>
      </c>
      <c r="AC105">
        <v>1163859</v>
      </c>
      <c r="AD105">
        <v>800</v>
      </c>
      <c r="AE105">
        <v>1552</v>
      </c>
      <c r="AF105">
        <v>593827.15</v>
      </c>
      <c r="AG105">
        <v>167351.34</v>
      </c>
      <c r="AK105">
        <v>61089.52</v>
      </c>
      <c r="AM105" s="72">
        <f t="shared" si="7"/>
        <v>338409.21</v>
      </c>
      <c r="AN105" s="50">
        <f t="shared" si="8"/>
        <v>-66564.070000000007</v>
      </c>
      <c r="AO105" s="51">
        <f t="shared" si="9"/>
        <v>404973.28</v>
      </c>
      <c r="AP105" s="48">
        <f t="shared" si="10"/>
        <v>1993386.57</v>
      </c>
      <c r="AQ105" s="47">
        <f t="shared" si="11"/>
        <v>1988479.01</v>
      </c>
      <c r="AR105" s="56">
        <f t="shared" si="12"/>
        <v>4907.5600000000559</v>
      </c>
    </row>
    <row r="106" spans="1:44" ht="14.4" thickBot="1" x14ac:dyDescent="0.3">
      <c r="A106" s="38" t="s">
        <v>387</v>
      </c>
      <c r="B106" s="38" t="s">
        <v>388</v>
      </c>
      <c r="C106" s="63">
        <v>4152</v>
      </c>
      <c r="D106" s="64" t="s">
        <v>770</v>
      </c>
      <c r="E106" t="s">
        <v>2900</v>
      </c>
      <c r="F106" s="297">
        <v>195444.41</v>
      </c>
      <c r="G106" s="297">
        <v>17392</v>
      </c>
      <c r="H106" s="297">
        <v>88690.05</v>
      </c>
      <c r="J106">
        <v>732713.04</v>
      </c>
      <c r="K106">
        <v>111490.84</v>
      </c>
      <c r="Q106" s="297">
        <v>-9930.7000000000007</v>
      </c>
      <c r="S106">
        <v>2000</v>
      </c>
      <c r="U106">
        <v>1315472.5900000001</v>
      </c>
      <c r="W106" s="297">
        <v>996864.7</v>
      </c>
      <c r="Y106" s="297">
        <v>650.02</v>
      </c>
      <c r="AA106" s="297">
        <v>912860</v>
      </c>
      <c r="AB106" s="297">
        <v>45000</v>
      </c>
      <c r="AC106">
        <v>1338152.56</v>
      </c>
      <c r="AD106">
        <v>696</v>
      </c>
      <c r="AE106">
        <v>4826</v>
      </c>
      <c r="AF106">
        <v>219930.22</v>
      </c>
      <c r="AG106">
        <v>183243.11</v>
      </c>
      <c r="AK106">
        <v>84769</v>
      </c>
      <c r="AM106" s="72">
        <f t="shared" si="7"/>
        <v>301526.46000000002</v>
      </c>
      <c r="AN106" s="50">
        <f t="shared" si="8"/>
        <v>-9930.7000000000007</v>
      </c>
      <c r="AO106" s="51">
        <f t="shared" si="9"/>
        <v>311457.16000000003</v>
      </c>
      <c r="AP106" s="48">
        <f t="shared" si="10"/>
        <v>1955374.72</v>
      </c>
      <c r="AQ106" s="47">
        <f t="shared" si="11"/>
        <v>1831616.8900000001</v>
      </c>
      <c r="AR106" s="56">
        <f t="shared" si="12"/>
        <v>123757.82999999984</v>
      </c>
    </row>
    <row r="107" spans="1:44" ht="14.4" thickBot="1" x14ac:dyDescent="0.3">
      <c r="A107" s="38" t="s">
        <v>391</v>
      </c>
      <c r="B107" s="38" t="s">
        <v>392</v>
      </c>
      <c r="C107" s="63">
        <v>4559</v>
      </c>
      <c r="D107" s="64" t="s">
        <v>771</v>
      </c>
      <c r="E107" t="s">
        <v>2902</v>
      </c>
      <c r="F107" s="297">
        <v>951736.88</v>
      </c>
      <c r="G107" s="297">
        <v>4400</v>
      </c>
      <c r="H107" s="297">
        <v>101790.96</v>
      </c>
      <c r="J107">
        <v>832231.03</v>
      </c>
      <c r="K107">
        <v>1096736.74</v>
      </c>
      <c r="N107" s="297">
        <v>-68510</v>
      </c>
      <c r="Q107" s="297">
        <v>858.05</v>
      </c>
      <c r="U107">
        <v>-1641295.55</v>
      </c>
      <c r="V107">
        <v>4303318.3099999996</v>
      </c>
      <c r="W107" s="297">
        <v>1153391.25</v>
      </c>
      <c r="X107" s="297">
        <v>219645</v>
      </c>
      <c r="Y107" s="297">
        <v>1018.58</v>
      </c>
      <c r="AA107" s="297">
        <v>1811197.8</v>
      </c>
      <c r="AC107">
        <v>1874197.8</v>
      </c>
      <c r="AF107">
        <v>446596.64</v>
      </c>
      <c r="AG107">
        <v>114398.39</v>
      </c>
      <c r="AH107">
        <v>21000</v>
      </c>
      <c r="AM107" s="72">
        <f t="shared" si="7"/>
        <v>1057927.8400000001</v>
      </c>
      <c r="AN107" s="50">
        <f t="shared" si="8"/>
        <v>-67651.95</v>
      </c>
      <c r="AO107" s="51">
        <f t="shared" si="9"/>
        <v>1125579.79</v>
      </c>
      <c r="AP107" s="48">
        <f t="shared" si="10"/>
        <v>3185252.63</v>
      </c>
      <c r="AQ107" s="47">
        <f t="shared" si="11"/>
        <v>2456192.83</v>
      </c>
      <c r="AR107" s="56">
        <f t="shared" si="12"/>
        <v>729059.79999999981</v>
      </c>
    </row>
    <row r="108" spans="1:44" ht="14.4" thickBot="1" x14ac:dyDescent="0.3">
      <c r="A108" s="38" t="s">
        <v>391</v>
      </c>
      <c r="B108" s="38" t="s">
        <v>392</v>
      </c>
      <c r="C108" s="63">
        <v>1402</v>
      </c>
      <c r="D108" s="64" t="s">
        <v>772</v>
      </c>
      <c r="E108" t="s">
        <v>2903</v>
      </c>
      <c r="F108" s="297">
        <v>370175.87</v>
      </c>
      <c r="G108" s="297">
        <v>4400</v>
      </c>
      <c r="H108" s="297">
        <v>32184.39</v>
      </c>
      <c r="J108">
        <v>432127.19</v>
      </c>
      <c r="K108">
        <v>224956.69</v>
      </c>
      <c r="Q108" s="297">
        <v>0</v>
      </c>
      <c r="U108">
        <v>-1224278.8500000001</v>
      </c>
      <c r="V108">
        <v>2346487</v>
      </c>
      <c r="W108" s="297">
        <v>576430.99</v>
      </c>
      <c r="Y108" s="297">
        <v>589.03</v>
      </c>
      <c r="AA108" s="297">
        <v>1161391.5</v>
      </c>
      <c r="AC108">
        <v>1229791.5</v>
      </c>
      <c r="AD108">
        <v>1500</v>
      </c>
      <c r="AF108">
        <v>252683.36</v>
      </c>
      <c r="AG108">
        <v>140860.67000000001</v>
      </c>
      <c r="AM108" s="72">
        <f t="shared" si="7"/>
        <v>406760.26</v>
      </c>
      <c r="AN108" s="50">
        <f t="shared" si="8"/>
        <v>0</v>
      </c>
      <c r="AO108" s="51">
        <f t="shared" si="9"/>
        <v>406760.26</v>
      </c>
      <c r="AP108" s="48">
        <f t="shared" si="10"/>
        <v>1738411.52</v>
      </c>
      <c r="AQ108" s="47">
        <f t="shared" si="11"/>
        <v>1624835.5299999998</v>
      </c>
      <c r="AR108" s="56">
        <f t="shared" si="12"/>
        <v>113575.99000000022</v>
      </c>
    </row>
    <row r="109" spans="1:44" ht="14.4" thickBot="1" x14ac:dyDescent="0.3">
      <c r="A109" s="38" t="s">
        <v>391</v>
      </c>
      <c r="B109" s="38" t="s">
        <v>392</v>
      </c>
      <c r="C109" s="63">
        <v>4041</v>
      </c>
      <c r="D109" s="64" t="s">
        <v>773</v>
      </c>
      <c r="E109" t="s">
        <v>2904</v>
      </c>
      <c r="F109" s="297">
        <v>836366.26</v>
      </c>
      <c r="G109" s="297">
        <v>5640</v>
      </c>
      <c r="H109" s="297">
        <v>96958.93</v>
      </c>
      <c r="J109">
        <v>714256.67</v>
      </c>
      <c r="K109">
        <v>319856.19</v>
      </c>
      <c r="N109" s="297">
        <v>0</v>
      </c>
      <c r="Q109" s="297">
        <v>28.04</v>
      </c>
      <c r="U109">
        <v>-243953.84</v>
      </c>
      <c r="V109">
        <v>2125037.4300000002</v>
      </c>
      <c r="W109" s="297">
        <v>1108610.51</v>
      </c>
      <c r="Y109" s="297">
        <v>818.33</v>
      </c>
      <c r="AA109" s="297">
        <v>1722892.5</v>
      </c>
      <c r="AB109" s="297">
        <v>8400</v>
      </c>
      <c r="AC109">
        <v>1791292.5</v>
      </c>
      <c r="AE109">
        <v>520</v>
      </c>
      <c r="AF109">
        <v>527683.51</v>
      </c>
      <c r="AG109">
        <v>143056.34</v>
      </c>
      <c r="AH109">
        <v>21000</v>
      </c>
      <c r="AM109" s="72">
        <f t="shared" si="7"/>
        <v>938965.19</v>
      </c>
      <c r="AN109" s="50">
        <f t="shared" si="8"/>
        <v>28.04</v>
      </c>
      <c r="AO109" s="51">
        <f t="shared" si="9"/>
        <v>938937.14999999991</v>
      </c>
      <c r="AP109" s="48">
        <f t="shared" si="10"/>
        <v>2840721.34</v>
      </c>
      <c r="AQ109" s="47">
        <f t="shared" si="11"/>
        <v>2483552.3499999996</v>
      </c>
      <c r="AR109" s="56">
        <f t="shared" si="12"/>
        <v>357168.99000000022</v>
      </c>
    </row>
    <row r="110" spans="1:44" ht="14.4" thickBot="1" x14ac:dyDescent="0.3">
      <c r="A110" s="38" t="s">
        <v>391</v>
      </c>
      <c r="B110" s="38" t="s">
        <v>392</v>
      </c>
      <c r="C110" s="63">
        <v>3664</v>
      </c>
      <c r="D110" s="64" t="s">
        <v>774</v>
      </c>
      <c r="E110" t="s">
        <v>2905</v>
      </c>
      <c r="F110" s="297">
        <v>603058.36</v>
      </c>
      <c r="G110" s="297">
        <v>0</v>
      </c>
      <c r="H110" s="297">
        <v>55335.95</v>
      </c>
      <c r="J110">
        <v>2760438.18</v>
      </c>
      <c r="K110">
        <v>575524.5</v>
      </c>
      <c r="P110" s="297">
        <v>12000</v>
      </c>
      <c r="Q110" s="297">
        <v>565</v>
      </c>
      <c r="U110">
        <v>2963666.5</v>
      </c>
      <c r="V110">
        <v>1196485.3400000001</v>
      </c>
      <c r="W110" s="297">
        <v>951547.41</v>
      </c>
      <c r="Y110" s="297">
        <v>1018.49</v>
      </c>
      <c r="AA110" s="297">
        <v>1390707</v>
      </c>
      <c r="AB110" s="297">
        <v>97775</v>
      </c>
      <c r="AC110">
        <v>1620185</v>
      </c>
      <c r="AD110">
        <v>1500</v>
      </c>
      <c r="AF110">
        <v>492883.81</v>
      </c>
      <c r="AG110">
        <v>220364.64</v>
      </c>
      <c r="AH110">
        <v>31500</v>
      </c>
      <c r="AK110">
        <v>500</v>
      </c>
      <c r="AM110" s="72">
        <f t="shared" si="7"/>
        <v>658394.30999999994</v>
      </c>
      <c r="AN110" s="50">
        <f t="shared" si="8"/>
        <v>12565</v>
      </c>
      <c r="AO110" s="51">
        <f t="shared" si="9"/>
        <v>645829.30999999994</v>
      </c>
      <c r="AP110" s="48">
        <f t="shared" si="10"/>
        <v>2441047.9</v>
      </c>
      <c r="AQ110" s="47">
        <f t="shared" si="11"/>
        <v>2366933.4500000002</v>
      </c>
      <c r="AR110" s="56">
        <f t="shared" si="12"/>
        <v>74114.449999999721</v>
      </c>
    </row>
    <row r="111" spans="1:44" ht="14.4" thickBot="1" x14ac:dyDescent="0.3">
      <c r="A111" s="38" t="s">
        <v>391</v>
      </c>
      <c r="B111" s="38" t="s">
        <v>392</v>
      </c>
      <c r="C111" s="63">
        <v>1748</v>
      </c>
      <c r="D111" s="64" t="s">
        <v>775</v>
      </c>
      <c r="E111" t="s">
        <v>2923</v>
      </c>
      <c r="F111" s="297">
        <v>312194.82</v>
      </c>
      <c r="G111" s="297">
        <v>5480</v>
      </c>
      <c r="H111" s="297">
        <v>41868.769999999997</v>
      </c>
      <c r="J111">
        <v>292862.17</v>
      </c>
      <c r="K111">
        <v>225440.08</v>
      </c>
      <c r="Q111" s="297">
        <v>0</v>
      </c>
      <c r="U111">
        <v>-207407.87</v>
      </c>
      <c r="V111">
        <v>1169693.49</v>
      </c>
      <c r="W111" s="297">
        <v>648343.88</v>
      </c>
      <c r="Y111" s="297">
        <v>575.33000000000004</v>
      </c>
      <c r="AA111" s="297">
        <v>593613</v>
      </c>
      <c r="AC111">
        <v>818223</v>
      </c>
      <c r="AF111">
        <v>182640.52</v>
      </c>
      <c r="AG111">
        <v>153074.14000000001</v>
      </c>
      <c r="AH111">
        <v>7500</v>
      </c>
      <c r="AK111">
        <v>500</v>
      </c>
      <c r="AM111" s="72">
        <f t="shared" si="7"/>
        <v>359543.59</v>
      </c>
      <c r="AN111" s="50">
        <f t="shared" si="8"/>
        <v>0</v>
      </c>
      <c r="AO111" s="51">
        <f t="shared" si="9"/>
        <v>359543.59</v>
      </c>
      <c r="AP111" s="48">
        <f t="shared" si="10"/>
        <v>1242532.21</v>
      </c>
      <c r="AQ111" s="47">
        <f t="shared" si="11"/>
        <v>1161937.6600000001</v>
      </c>
      <c r="AR111" s="56">
        <f t="shared" si="12"/>
        <v>80594.549999999814</v>
      </c>
    </row>
    <row r="112" spans="1:44" ht="14.4" thickBot="1" x14ac:dyDescent="0.3">
      <c r="A112" s="38" t="s">
        <v>395</v>
      </c>
      <c r="B112" s="38" t="s">
        <v>396</v>
      </c>
      <c r="C112" s="63">
        <v>5082</v>
      </c>
      <c r="D112" s="64" t="s">
        <v>776</v>
      </c>
      <c r="E112" t="s">
        <v>2906</v>
      </c>
      <c r="F112" s="297">
        <v>404466.5</v>
      </c>
      <c r="G112" s="297">
        <v>18556.82</v>
      </c>
      <c r="H112" s="297">
        <v>64581.27</v>
      </c>
      <c r="J112">
        <v>1341876.32</v>
      </c>
      <c r="K112">
        <v>1377488.58</v>
      </c>
      <c r="N112" s="297">
        <v>6800</v>
      </c>
      <c r="P112" s="297">
        <v>179755</v>
      </c>
      <c r="Q112" s="297">
        <v>2848.6</v>
      </c>
      <c r="U112">
        <v>2500678.94</v>
      </c>
      <c r="V112">
        <v>620039.24</v>
      </c>
      <c r="W112" s="297">
        <v>1752555.3</v>
      </c>
      <c r="Y112" s="297">
        <v>589.91</v>
      </c>
      <c r="Z112" s="297">
        <v>430</v>
      </c>
      <c r="AA112" s="297">
        <v>2179135.7999999998</v>
      </c>
      <c r="AB112" s="297">
        <v>683991</v>
      </c>
      <c r="AC112">
        <v>2478961.7999999998</v>
      </c>
      <c r="AD112">
        <v>3778</v>
      </c>
      <c r="AF112">
        <v>688213.56</v>
      </c>
      <c r="AG112">
        <v>391430.7</v>
      </c>
      <c r="AJ112">
        <v>5</v>
      </c>
      <c r="AK112">
        <v>127217.24</v>
      </c>
      <c r="AM112" s="72">
        <f t="shared" si="7"/>
        <v>487604.59</v>
      </c>
      <c r="AN112" s="50">
        <f t="shared" si="8"/>
        <v>189403.6</v>
      </c>
      <c r="AO112" s="51">
        <f t="shared" si="9"/>
        <v>298200.99</v>
      </c>
      <c r="AP112" s="48">
        <f t="shared" si="10"/>
        <v>4616702.01</v>
      </c>
      <c r="AQ112" s="47">
        <f t="shared" si="11"/>
        <v>3689606.3000000003</v>
      </c>
      <c r="AR112" s="56">
        <f t="shared" si="12"/>
        <v>927095.7099999995</v>
      </c>
    </row>
    <row r="113" spans="1:44" ht="14.4" thickBot="1" x14ac:dyDescent="0.3">
      <c r="A113" s="38" t="s">
        <v>395</v>
      </c>
      <c r="B113" s="38" t="s">
        <v>396</v>
      </c>
      <c r="C113" s="63">
        <v>5235</v>
      </c>
      <c r="D113" s="64" t="s">
        <v>777</v>
      </c>
      <c r="E113" t="s">
        <v>2907</v>
      </c>
      <c r="F113" s="297">
        <v>1025233.22</v>
      </c>
      <c r="G113" s="297">
        <v>66022.39</v>
      </c>
      <c r="H113" s="297">
        <v>38415.120000000003</v>
      </c>
      <c r="J113">
        <v>1381807.58</v>
      </c>
      <c r="K113">
        <v>64528.1</v>
      </c>
      <c r="N113" s="297">
        <v>-403638</v>
      </c>
      <c r="P113" s="297">
        <v>648255</v>
      </c>
      <c r="Q113" s="297">
        <v>-7397.63</v>
      </c>
      <c r="U113">
        <v>-962709.08</v>
      </c>
      <c r="V113">
        <v>3271774.09</v>
      </c>
      <c r="W113" s="297">
        <v>2230171.98</v>
      </c>
      <c r="X113" s="297">
        <v>9400</v>
      </c>
      <c r="Y113" s="297">
        <v>1702.66</v>
      </c>
      <c r="AC113">
        <v>553716</v>
      </c>
      <c r="AE113">
        <v>46471</v>
      </c>
      <c r="AF113">
        <v>314721.27</v>
      </c>
      <c r="AG113">
        <v>140854.34</v>
      </c>
      <c r="AM113" s="72">
        <f t="shared" si="7"/>
        <v>1129670.73</v>
      </c>
      <c r="AN113" s="50">
        <f t="shared" si="8"/>
        <v>237219.37</v>
      </c>
      <c r="AO113" s="51">
        <f t="shared" si="9"/>
        <v>892451.36</v>
      </c>
      <c r="AP113" s="48">
        <f t="shared" si="10"/>
        <v>2241274.64</v>
      </c>
      <c r="AQ113" s="47">
        <f t="shared" si="11"/>
        <v>1055762.6100000001</v>
      </c>
      <c r="AR113" s="56">
        <f t="shared" si="12"/>
        <v>1185512.03</v>
      </c>
    </row>
    <row r="114" spans="1:44" ht="14.4" thickBot="1" x14ac:dyDescent="0.3">
      <c r="A114" s="38" t="s">
        <v>395</v>
      </c>
      <c r="B114" s="38" t="s">
        <v>396</v>
      </c>
      <c r="C114" s="63">
        <v>2707</v>
      </c>
      <c r="D114" s="64" t="s">
        <v>778</v>
      </c>
      <c r="E114" t="s">
        <v>2908</v>
      </c>
      <c r="F114" s="297">
        <v>291884.46000000002</v>
      </c>
      <c r="G114" s="297">
        <v>4400</v>
      </c>
      <c r="H114" s="297">
        <v>74434</v>
      </c>
      <c r="J114">
        <v>693820.39</v>
      </c>
      <c r="K114">
        <v>515560.67</v>
      </c>
      <c r="N114" s="297">
        <v>-27420</v>
      </c>
      <c r="P114" s="297">
        <v>81800</v>
      </c>
      <c r="Q114" s="297">
        <v>-10169.51</v>
      </c>
      <c r="U114">
        <v>938883.77</v>
      </c>
      <c r="V114">
        <v>1131001.29</v>
      </c>
      <c r="W114" s="297">
        <v>877023.01</v>
      </c>
      <c r="Y114" s="297">
        <v>809.47</v>
      </c>
      <c r="AA114" s="297">
        <v>693990</v>
      </c>
      <c r="AC114">
        <v>1112683</v>
      </c>
      <c r="AD114">
        <v>12800</v>
      </c>
      <c r="AE114">
        <v>6820</v>
      </c>
      <c r="AF114">
        <v>290911.5</v>
      </c>
      <c r="AG114">
        <v>88520.31</v>
      </c>
      <c r="AH114">
        <v>50000</v>
      </c>
      <c r="AJ114">
        <v>-300</v>
      </c>
      <c r="AK114">
        <v>1566.7</v>
      </c>
      <c r="AM114" s="72">
        <f t="shared" si="7"/>
        <v>370718.46</v>
      </c>
      <c r="AN114" s="50">
        <f t="shared" si="8"/>
        <v>44210.49</v>
      </c>
      <c r="AO114" s="51">
        <f t="shared" si="9"/>
        <v>326507.97000000003</v>
      </c>
      <c r="AP114" s="48">
        <f t="shared" si="10"/>
        <v>1571822.48</v>
      </c>
      <c r="AQ114" s="47">
        <f t="shared" si="11"/>
        <v>1563001.51</v>
      </c>
      <c r="AR114" s="56">
        <f t="shared" si="12"/>
        <v>8820.9699999999721</v>
      </c>
    </row>
    <row r="115" spans="1:44" ht="14.4" thickBot="1" x14ac:dyDescent="0.3">
      <c r="A115" s="38" t="s">
        <v>395</v>
      </c>
      <c r="B115" s="38" t="s">
        <v>396</v>
      </c>
      <c r="C115" s="63">
        <v>4472</v>
      </c>
      <c r="D115" s="64" t="s">
        <v>779</v>
      </c>
      <c r="E115" t="s">
        <v>2909</v>
      </c>
      <c r="F115" s="297">
        <v>969096.24</v>
      </c>
      <c r="G115" s="297">
        <v>4400</v>
      </c>
      <c r="H115" s="297">
        <v>34950.120000000003</v>
      </c>
      <c r="J115">
        <v>716964.13</v>
      </c>
      <c r="K115">
        <v>1040995.1</v>
      </c>
      <c r="N115" s="297">
        <v>0</v>
      </c>
      <c r="P115" s="297">
        <v>829280</v>
      </c>
      <c r="Q115" s="297">
        <v>-1146.5</v>
      </c>
      <c r="S115">
        <v>479000</v>
      </c>
      <c r="U115">
        <v>457047.07</v>
      </c>
      <c r="V115">
        <v>1731639.01</v>
      </c>
      <c r="W115" s="297">
        <v>1500378.42</v>
      </c>
      <c r="Y115" s="297">
        <v>601.36</v>
      </c>
      <c r="Z115" s="297">
        <v>580</v>
      </c>
      <c r="AA115" s="297">
        <v>1403100</v>
      </c>
      <c r="AC115">
        <v>1780499.97</v>
      </c>
      <c r="AE115">
        <v>8381</v>
      </c>
      <c r="AF115">
        <v>821306.11</v>
      </c>
      <c r="AG115">
        <v>316731.69</v>
      </c>
      <c r="AM115" s="72">
        <f t="shared" si="7"/>
        <v>1008446.36</v>
      </c>
      <c r="AN115" s="50">
        <f t="shared" si="8"/>
        <v>828133.5</v>
      </c>
      <c r="AO115" s="51">
        <f t="shared" si="9"/>
        <v>180312.86</v>
      </c>
      <c r="AP115" s="48">
        <f t="shared" si="10"/>
        <v>2904659.7800000003</v>
      </c>
      <c r="AQ115" s="47">
        <f t="shared" si="11"/>
        <v>2926918.77</v>
      </c>
      <c r="AR115" s="56">
        <f t="shared" si="12"/>
        <v>-22258.989999999758</v>
      </c>
    </row>
    <row r="116" spans="1:44" ht="14.4" thickBot="1" x14ac:dyDescent="0.3">
      <c r="A116" s="38" t="s">
        <v>395</v>
      </c>
      <c r="B116" s="38" t="s">
        <v>396</v>
      </c>
      <c r="C116" s="63">
        <v>1392</v>
      </c>
      <c r="D116" s="64" t="s">
        <v>780</v>
      </c>
      <c r="E116" t="s">
        <v>2910</v>
      </c>
      <c r="F116" s="297">
        <v>420267.11</v>
      </c>
      <c r="G116" s="297">
        <v>0</v>
      </c>
      <c r="H116" s="297">
        <v>4156.6099999999997</v>
      </c>
      <c r="J116">
        <v>399194.84</v>
      </c>
      <c r="K116">
        <v>250996</v>
      </c>
      <c r="N116" s="297">
        <v>0</v>
      </c>
      <c r="U116">
        <v>-1177744.47</v>
      </c>
      <c r="V116">
        <v>2359915.73</v>
      </c>
      <c r="W116" s="297">
        <v>623368</v>
      </c>
      <c r="Y116" s="297">
        <v>491.56</v>
      </c>
      <c r="Z116" s="297">
        <v>20</v>
      </c>
      <c r="AA116" s="297">
        <v>65930</v>
      </c>
      <c r="AC116">
        <v>88778</v>
      </c>
      <c r="AD116">
        <v>20116</v>
      </c>
      <c r="AE116">
        <v>5588</v>
      </c>
      <c r="AF116">
        <v>181717.72</v>
      </c>
      <c r="AG116">
        <v>168340.54</v>
      </c>
      <c r="AH116">
        <v>50000</v>
      </c>
      <c r="AJ116">
        <v>1</v>
      </c>
      <c r="AM116" s="72">
        <f t="shared" si="7"/>
        <v>424423.72</v>
      </c>
      <c r="AN116" s="50">
        <f t="shared" si="8"/>
        <v>0</v>
      </c>
      <c r="AO116" s="51">
        <f t="shared" si="9"/>
        <v>424423.72</v>
      </c>
      <c r="AP116" s="48">
        <f t="shared" si="10"/>
        <v>689809.56</v>
      </c>
      <c r="AQ116" s="47">
        <f t="shared" si="11"/>
        <v>514541.26</v>
      </c>
      <c r="AR116" s="56">
        <f t="shared" si="12"/>
        <v>175268.30000000005</v>
      </c>
    </row>
    <row r="117" spans="1:44" ht="14.4" thickBot="1" x14ac:dyDescent="0.3">
      <c r="A117" s="38" t="s">
        <v>395</v>
      </c>
      <c r="B117" s="38" t="s">
        <v>396</v>
      </c>
      <c r="C117" s="63">
        <v>4729</v>
      </c>
      <c r="D117" s="64" t="s">
        <v>781</v>
      </c>
      <c r="E117" t="s">
        <v>2911</v>
      </c>
      <c r="F117" s="297">
        <v>407475.23</v>
      </c>
      <c r="G117" s="297">
        <v>46612.61</v>
      </c>
      <c r="H117" s="297">
        <v>76214.41</v>
      </c>
      <c r="J117">
        <v>394554.2</v>
      </c>
      <c r="K117">
        <v>979243.73</v>
      </c>
      <c r="P117" s="297">
        <v>282217.25</v>
      </c>
      <c r="Q117" s="297">
        <v>898.6</v>
      </c>
      <c r="U117">
        <v>91728.81</v>
      </c>
      <c r="V117">
        <v>1221990.08</v>
      </c>
      <c r="W117" s="297">
        <v>1816822.14</v>
      </c>
      <c r="X117" s="297">
        <v>324706.5</v>
      </c>
      <c r="Y117" s="297">
        <v>1341.72</v>
      </c>
      <c r="Z117" s="297">
        <v>440</v>
      </c>
      <c r="AA117" s="297">
        <v>1392300</v>
      </c>
      <c r="AB117" s="297">
        <v>644377</v>
      </c>
      <c r="AC117">
        <v>1789103</v>
      </c>
      <c r="AE117">
        <v>3668</v>
      </c>
      <c r="AF117">
        <v>1073859.47</v>
      </c>
      <c r="AG117">
        <v>62141.45</v>
      </c>
      <c r="AM117" s="72">
        <f t="shared" si="7"/>
        <v>530302.25</v>
      </c>
      <c r="AN117" s="50">
        <f t="shared" si="8"/>
        <v>283115.84999999998</v>
      </c>
      <c r="AO117" s="51">
        <f t="shared" si="9"/>
        <v>247186.40000000002</v>
      </c>
      <c r="AP117" s="48">
        <f t="shared" si="10"/>
        <v>4179987.36</v>
      </c>
      <c r="AQ117" s="47">
        <f t="shared" si="11"/>
        <v>2928771.92</v>
      </c>
      <c r="AR117" s="56">
        <f t="shared" si="12"/>
        <v>1251215.44</v>
      </c>
    </row>
    <row r="118" spans="1:44" ht="14.4" thickBot="1" x14ac:dyDescent="0.3">
      <c r="A118" s="38" t="s">
        <v>399</v>
      </c>
      <c r="B118" s="38" t="s">
        <v>400</v>
      </c>
      <c r="C118" s="63">
        <v>3571</v>
      </c>
      <c r="D118" s="64" t="s">
        <v>782</v>
      </c>
      <c r="E118" t="s">
        <v>2912</v>
      </c>
      <c r="F118" s="297">
        <v>1096080.46</v>
      </c>
      <c r="G118" s="297">
        <v>0</v>
      </c>
      <c r="H118" s="297">
        <v>186236.02</v>
      </c>
      <c r="J118">
        <v>733557.43</v>
      </c>
      <c r="K118">
        <v>59134.91</v>
      </c>
      <c r="O118" s="297">
        <v>14600</v>
      </c>
      <c r="P118" s="297">
        <v>142417</v>
      </c>
      <c r="Q118" s="297">
        <v>5671</v>
      </c>
      <c r="S118">
        <v>110284</v>
      </c>
      <c r="U118">
        <v>97645.05</v>
      </c>
      <c r="V118">
        <v>1488507.55</v>
      </c>
      <c r="W118" s="297">
        <v>817687.02</v>
      </c>
      <c r="Y118" s="297">
        <v>1086.25</v>
      </c>
      <c r="AA118" s="297">
        <v>964462.1</v>
      </c>
      <c r="AB118" s="297">
        <v>21000</v>
      </c>
      <c r="AC118">
        <v>1095862.1000000001</v>
      </c>
      <c r="AF118">
        <v>145097.01</v>
      </c>
      <c r="AG118">
        <v>80848.62</v>
      </c>
      <c r="AM118" s="72">
        <f t="shared" si="7"/>
        <v>1282316.48</v>
      </c>
      <c r="AN118" s="50">
        <f t="shared" si="8"/>
        <v>162688</v>
      </c>
      <c r="AO118" s="51">
        <f t="shared" si="9"/>
        <v>1119628.48</v>
      </c>
      <c r="AP118" s="48">
        <f t="shared" si="10"/>
        <v>1804235.37</v>
      </c>
      <c r="AQ118" s="47">
        <f t="shared" si="11"/>
        <v>1321807.73</v>
      </c>
      <c r="AR118" s="56">
        <f t="shared" si="12"/>
        <v>482427.64000000013</v>
      </c>
    </row>
    <row r="119" spans="1:44" ht="14.4" thickBot="1" x14ac:dyDescent="0.3">
      <c r="A119" s="38" t="s">
        <v>399</v>
      </c>
      <c r="B119" s="38" t="s">
        <v>400</v>
      </c>
      <c r="C119" s="63">
        <v>3383</v>
      </c>
      <c r="D119" s="64" t="s">
        <v>783</v>
      </c>
      <c r="E119" t="s">
        <v>2913</v>
      </c>
      <c r="F119" s="297">
        <v>1437300.75</v>
      </c>
      <c r="G119" s="297">
        <v>0</v>
      </c>
      <c r="H119" s="297">
        <v>148527.17000000001</v>
      </c>
      <c r="J119">
        <v>560445.16</v>
      </c>
      <c r="K119">
        <v>99760.320000000007</v>
      </c>
      <c r="N119" s="297">
        <v>0</v>
      </c>
      <c r="Q119" s="297">
        <v>0</v>
      </c>
      <c r="S119">
        <v>241628</v>
      </c>
      <c r="U119">
        <v>1782923.71</v>
      </c>
      <c r="W119" s="297">
        <v>987736.38</v>
      </c>
      <c r="Y119" s="297">
        <v>1395.13</v>
      </c>
      <c r="Z119" s="297">
        <v>200</v>
      </c>
      <c r="AA119" s="297">
        <v>1546720</v>
      </c>
      <c r="AB119" s="297">
        <v>42000</v>
      </c>
      <c r="AC119">
        <v>1775990</v>
      </c>
      <c r="AD119">
        <v>864</v>
      </c>
      <c r="AF119">
        <v>178340.49</v>
      </c>
      <c r="AG119">
        <v>70175.33</v>
      </c>
      <c r="AM119" s="72">
        <f t="shared" si="7"/>
        <v>1585827.92</v>
      </c>
      <c r="AN119" s="50">
        <f t="shared" si="8"/>
        <v>0</v>
      </c>
      <c r="AO119" s="51">
        <f t="shared" si="9"/>
        <v>1585827.92</v>
      </c>
      <c r="AP119" s="48">
        <f t="shared" si="10"/>
        <v>2578051.5099999998</v>
      </c>
      <c r="AQ119" s="47">
        <f t="shared" si="11"/>
        <v>2025369.82</v>
      </c>
      <c r="AR119" s="56">
        <f t="shared" si="12"/>
        <v>552681.68999999971</v>
      </c>
    </row>
    <row r="120" spans="1:44" ht="14.4" thickBot="1" x14ac:dyDescent="0.3">
      <c r="A120" s="38" t="s">
        <v>399</v>
      </c>
      <c r="B120" s="38" t="s">
        <v>400</v>
      </c>
      <c r="C120" s="63">
        <v>3666</v>
      </c>
      <c r="D120" s="64" t="s">
        <v>784</v>
      </c>
      <c r="E120" t="s">
        <v>2914</v>
      </c>
      <c r="F120" s="297">
        <v>1072380.97</v>
      </c>
      <c r="G120" s="297">
        <v>0</v>
      </c>
      <c r="H120" s="297">
        <v>24153.48</v>
      </c>
      <c r="J120">
        <v>463803.51</v>
      </c>
      <c r="K120">
        <v>72548.350000000006</v>
      </c>
      <c r="O120" s="297">
        <v>14600</v>
      </c>
      <c r="P120" s="297">
        <v>12000</v>
      </c>
      <c r="Q120" s="297">
        <v>6340.4</v>
      </c>
      <c r="S120">
        <v>183632.8</v>
      </c>
      <c r="U120">
        <v>-444276.04</v>
      </c>
      <c r="V120">
        <v>1693308.65</v>
      </c>
      <c r="W120" s="297">
        <v>802664.35</v>
      </c>
      <c r="Y120" s="297">
        <v>1091.8800000000001</v>
      </c>
      <c r="Z120" s="297">
        <v>0</v>
      </c>
      <c r="AA120" s="297">
        <v>1482531</v>
      </c>
      <c r="AB120" s="297">
        <v>42000</v>
      </c>
      <c r="AC120">
        <v>1613931</v>
      </c>
      <c r="AF120">
        <v>153944.48000000001</v>
      </c>
      <c r="AG120">
        <v>60781.2</v>
      </c>
      <c r="AK120">
        <v>46158</v>
      </c>
      <c r="AM120" s="72">
        <f t="shared" si="7"/>
        <v>1096534.45</v>
      </c>
      <c r="AN120" s="50">
        <f t="shared" si="8"/>
        <v>32940.400000000001</v>
      </c>
      <c r="AO120" s="51">
        <f t="shared" si="9"/>
        <v>1063594.05</v>
      </c>
      <c r="AP120" s="48">
        <f t="shared" si="10"/>
        <v>2328287.23</v>
      </c>
      <c r="AQ120" s="47">
        <f t="shared" si="11"/>
        <v>1874814.68</v>
      </c>
      <c r="AR120" s="56">
        <f t="shared" si="12"/>
        <v>453472.55000000005</v>
      </c>
    </row>
    <row r="121" spans="1:44" ht="14.4" thickBot="1" x14ac:dyDescent="0.3">
      <c r="A121" s="38" t="s">
        <v>399</v>
      </c>
      <c r="B121" s="38" t="s">
        <v>400</v>
      </c>
      <c r="C121" s="63">
        <v>4139</v>
      </c>
      <c r="D121" s="64" t="s">
        <v>785</v>
      </c>
      <c r="E121" t="s">
        <v>2915</v>
      </c>
      <c r="F121" s="297">
        <v>1283200.74</v>
      </c>
      <c r="G121" s="297">
        <v>0</v>
      </c>
      <c r="H121" s="297">
        <v>316782.53999999998</v>
      </c>
      <c r="J121">
        <v>751724.84</v>
      </c>
      <c r="K121">
        <v>214614.79</v>
      </c>
      <c r="O121" s="297">
        <v>21700</v>
      </c>
      <c r="P121" s="297">
        <v>51444</v>
      </c>
      <c r="Q121" s="297">
        <v>0</v>
      </c>
      <c r="S121">
        <v>249943</v>
      </c>
      <c r="U121">
        <v>-170738.79</v>
      </c>
      <c r="V121">
        <v>2084116.46</v>
      </c>
      <c r="W121" s="297">
        <v>1283861.8400000001</v>
      </c>
      <c r="Y121" s="297">
        <v>1078.9100000000001</v>
      </c>
      <c r="Z121" s="297">
        <v>150</v>
      </c>
      <c r="AA121" s="297">
        <v>1584290.3</v>
      </c>
      <c r="AB121" s="297">
        <v>112000</v>
      </c>
      <c r="AC121">
        <v>2066690.3</v>
      </c>
      <c r="AD121">
        <v>1600</v>
      </c>
      <c r="AE121">
        <v>4530</v>
      </c>
      <c r="AF121">
        <v>172894.9</v>
      </c>
      <c r="AG121">
        <v>112511.7</v>
      </c>
      <c r="AK121">
        <v>72220</v>
      </c>
      <c r="AM121" s="72">
        <f t="shared" si="7"/>
        <v>1599983.28</v>
      </c>
      <c r="AN121" s="50">
        <f t="shared" si="8"/>
        <v>73144</v>
      </c>
      <c r="AO121" s="51">
        <f t="shared" si="9"/>
        <v>1526839.28</v>
      </c>
      <c r="AP121" s="48">
        <f t="shared" si="10"/>
        <v>2981381.05</v>
      </c>
      <c r="AQ121" s="47">
        <f t="shared" si="11"/>
        <v>2430446.9000000004</v>
      </c>
      <c r="AR121" s="56">
        <f t="shared" si="12"/>
        <v>550934.14999999944</v>
      </c>
    </row>
    <row r="122" spans="1:44" ht="14.4" thickBot="1" x14ac:dyDescent="0.3">
      <c r="A122" s="38" t="s">
        <v>399</v>
      </c>
      <c r="B122" s="38" t="s">
        <v>400</v>
      </c>
      <c r="C122" s="63">
        <v>1457</v>
      </c>
      <c r="D122" s="64" t="s">
        <v>786</v>
      </c>
      <c r="E122" t="s">
        <v>2916</v>
      </c>
      <c r="F122" s="297">
        <v>604529.14</v>
      </c>
      <c r="G122" s="297">
        <v>0</v>
      </c>
      <c r="H122" s="297">
        <v>126053.75999999999</v>
      </c>
      <c r="J122">
        <v>288626.17</v>
      </c>
      <c r="K122">
        <v>123962.84</v>
      </c>
      <c r="N122" s="297">
        <v>0</v>
      </c>
      <c r="O122" s="297">
        <v>14000</v>
      </c>
      <c r="P122" s="297">
        <v>0</v>
      </c>
      <c r="Q122" s="297">
        <v>2449</v>
      </c>
      <c r="S122">
        <v>81000</v>
      </c>
      <c r="U122">
        <v>489848.21</v>
      </c>
      <c r="V122">
        <v>345503.07</v>
      </c>
      <c r="W122" s="297">
        <v>892522.57</v>
      </c>
      <c r="Y122" s="297">
        <v>536.25</v>
      </c>
      <c r="Z122" s="297">
        <v>50</v>
      </c>
      <c r="AA122" s="297">
        <v>586868.4</v>
      </c>
      <c r="AB122" s="297">
        <v>10500</v>
      </c>
      <c r="AC122">
        <v>877412.06</v>
      </c>
      <c r="AD122">
        <v>1096</v>
      </c>
      <c r="AE122">
        <v>2700</v>
      </c>
      <c r="AF122">
        <v>202209.89</v>
      </c>
      <c r="AG122">
        <v>38634.639999999999</v>
      </c>
      <c r="AK122">
        <v>4045</v>
      </c>
      <c r="AM122" s="72">
        <f t="shared" si="7"/>
        <v>730582.9</v>
      </c>
      <c r="AN122" s="50">
        <f t="shared" si="8"/>
        <v>16449</v>
      </c>
      <c r="AO122" s="51">
        <f t="shared" si="9"/>
        <v>714133.9</v>
      </c>
      <c r="AP122" s="48">
        <f t="shared" si="10"/>
        <v>1490477.22</v>
      </c>
      <c r="AQ122" s="47">
        <f t="shared" si="11"/>
        <v>1126097.5900000001</v>
      </c>
      <c r="AR122" s="56">
        <f t="shared" si="12"/>
        <v>364379.62999999989</v>
      </c>
    </row>
    <row r="123" spans="1:44" ht="14.4" thickBot="1" x14ac:dyDescent="0.3">
      <c r="A123" s="38" t="s">
        <v>399</v>
      </c>
      <c r="B123" s="38" t="s">
        <v>400</v>
      </c>
      <c r="C123" s="63">
        <v>2356</v>
      </c>
      <c r="D123" s="64" t="s">
        <v>787</v>
      </c>
      <c r="E123" t="s">
        <v>2924</v>
      </c>
      <c r="F123" s="297">
        <v>802202.41</v>
      </c>
      <c r="G123" s="297">
        <v>0</v>
      </c>
      <c r="H123" s="297">
        <v>137571.21</v>
      </c>
      <c r="J123">
        <v>434837.42</v>
      </c>
      <c r="K123">
        <v>83792.31</v>
      </c>
      <c r="N123" s="297">
        <v>0</v>
      </c>
      <c r="P123" s="297">
        <v>64000</v>
      </c>
      <c r="Q123" s="297">
        <v>0</v>
      </c>
      <c r="S123">
        <v>54397</v>
      </c>
      <c r="U123">
        <v>-1298797.01</v>
      </c>
      <c r="V123">
        <v>2439641.09</v>
      </c>
      <c r="W123" s="297">
        <v>660591.07999999996</v>
      </c>
      <c r="X123" s="297">
        <v>17194.919999999998</v>
      </c>
      <c r="Y123" s="297">
        <v>636.36</v>
      </c>
      <c r="AA123" s="297">
        <v>813640</v>
      </c>
      <c r="AB123" s="297">
        <v>21000</v>
      </c>
      <c r="AC123">
        <v>887840</v>
      </c>
      <c r="AD123">
        <v>10796</v>
      </c>
      <c r="AE123">
        <v>884</v>
      </c>
      <c r="AF123">
        <v>157869.59</v>
      </c>
      <c r="AG123">
        <v>74646.210000000006</v>
      </c>
      <c r="AK123">
        <v>200</v>
      </c>
      <c r="AM123" s="72">
        <f t="shared" si="7"/>
        <v>939773.62</v>
      </c>
      <c r="AN123" s="50">
        <f t="shared" si="8"/>
        <v>64000</v>
      </c>
      <c r="AO123" s="51">
        <f t="shared" si="9"/>
        <v>875773.62</v>
      </c>
      <c r="AP123" s="48">
        <f t="shared" si="10"/>
        <v>1513062.3599999999</v>
      </c>
      <c r="AQ123" s="47">
        <f t="shared" si="11"/>
        <v>1132235.8</v>
      </c>
      <c r="AR123" s="56">
        <f t="shared" si="12"/>
        <v>380826.55999999982</v>
      </c>
    </row>
    <row r="124" spans="1:44" ht="14.4" thickBot="1" x14ac:dyDescent="0.3">
      <c r="A124" s="38" t="s">
        <v>399</v>
      </c>
      <c r="B124" s="38" t="s">
        <v>400</v>
      </c>
      <c r="C124" s="63">
        <v>3094</v>
      </c>
      <c r="D124" s="64" t="s">
        <v>788</v>
      </c>
      <c r="E124" t="s">
        <v>2926</v>
      </c>
      <c r="F124" s="297">
        <v>1043327.49</v>
      </c>
      <c r="G124" s="297">
        <v>0</v>
      </c>
      <c r="H124" s="297">
        <v>262709.43</v>
      </c>
      <c r="J124">
        <v>433274.96</v>
      </c>
      <c r="K124">
        <v>73453.679999999993</v>
      </c>
      <c r="N124" s="297">
        <v>0</v>
      </c>
      <c r="O124" s="297">
        <v>13800</v>
      </c>
      <c r="P124" s="297">
        <v>243340</v>
      </c>
      <c r="Q124" s="297">
        <v>3868.01</v>
      </c>
      <c r="U124">
        <v>-1659976.66</v>
      </c>
      <c r="V124">
        <v>3028722.67</v>
      </c>
      <c r="W124" s="297">
        <v>878103.09</v>
      </c>
      <c r="Y124" s="297">
        <v>841.6</v>
      </c>
      <c r="AA124" s="297">
        <v>907446.2</v>
      </c>
      <c r="AB124" s="297">
        <v>21000</v>
      </c>
      <c r="AC124">
        <v>1031646.2</v>
      </c>
      <c r="AD124">
        <v>672</v>
      </c>
      <c r="AF124">
        <v>171761.64</v>
      </c>
      <c r="AG124">
        <v>138802.51</v>
      </c>
      <c r="AK124">
        <v>52597</v>
      </c>
      <c r="AM124" s="72">
        <f t="shared" si="7"/>
        <v>1306036.92</v>
      </c>
      <c r="AN124" s="50">
        <f t="shared" si="8"/>
        <v>261008.01</v>
      </c>
      <c r="AO124" s="51">
        <f t="shared" si="9"/>
        <v>1045028.9099999999</v>
      </c>
      <c r="AP124" s="48">
        <f t="shared" si="10"/>
        <v>1807390.89</v>
      </c>
      <c r="AQ124" s="47">
        <f t="shared" si="11"/>
        <v>1395479.3499999999</v>
      </c>
      <c r="AR124" s="56">
        <f t="shared" si="12"/>
        <v>411911.54000000004</v>
      </c>
    </row>
    <row r="125" spans="1:44" ht="14.4" thickBot="1" x14ac:dyDescent="0.3">
      <c r="A125" s="38" t="s">
        <v>399</v>
      </c>
      <c r="B125" s="38" t="s">
        <v>400</v>
      </c>
      <c r="C125" s="63">
        <v>2499</v>
      </c>
      <c r="D125" s="64" t="s">
        <v>789</v>
      </c>
      <c r="E125" t="s">
        <v>2928</v>
      </c>
      <c r="F125" s="297">
        <v>605351.01</v>
      </c>
      <c r="G125" s="297">
        <v>0</v>
      </c>
      <c r="H125" s="297">
        <v>73253.8</v>
      </c>
      <c r="J125">
        <v>912873.18</v>
      </c>
      <c r="K125">
        <v>90441.58</v>
      </c>
      <c r="N125" s="297">
        <v>0</v>
      </c>
      <c r="O125" s="297">
        <v>13500</v>
      </c>
      <c r="Q125" s="297">
        <v>0</v>
      </c>
      <c r="S125">
        <v>80900</v>
      </c>
      <c r="U125">
        <v>-1641801.67</v>
      </c>
      <c r="V125">
        <v>3118920.11</v>
      </c>
      <c r="W125" s="297">
        <v>741847.98</v>
      </c>
      <c r="Y125" s="297">
        <v>494.47</v>
      </c>
      <c r="Z125" s="297">
        <v>0</v>
      </c>
      <c r="AA125" s="297">
        <v>895556.4</v>
      </c>
      <c r="AB125" s="297">
        <v>31500</v>
      </c>
      <c r="AC125">
        <v>1017056.4</v>
      </c>
      <c r="AF125">
        <v>121930.75</v>
      </c>
      <c r="AG125">
        <v>164196.4</v>
      </c>
      <c r="AM125" s="72">
        <f t="shared" si="7"/>
        <v>678604.81</v>
      </c>
      <c r="AN125" s="50">
        <f t="shared" si="8"/>
        <v>13500</v>
      </c>
      <c r="AO125" s="51">
        <f t="shared" si="9"/>
        <v>665104.81000000006</v>
      </c>
      <c r="AP125" s="48">
        <f t="shared" si="10"/>
        <v>1669398.85</v>
      </c>
      <c r="AQ125" s="47">
        <f t="shared" si="11"/>
        <v>1303183.5499999998</v>
      </c>
      <c r="AR125" s="56">
        <f t="shared" si="12"/>
        <v>366215.30000000028</v>
      </c>
    </row>
    <row r="126" spans="1:44" ht="14.4" thickBot="1" x14ac:dyDescent="0.3">
      <c r="A126" s="38" t="s">
        <v>403</v>
      </c>
      <c r="B126" s="38" t="s">
        <v>404</v>
      </c>
      <c r="C126" s="63">
        <v>5132</v>
      </c>
      <c r="D126" s="64" t="s">
        <v>790</v>
      </c>
      <c r="E126" t="s">
        <v>2895</v>
      </c>
      <c r="F126" s="297">
        <v>19753.7</v>
      </c>
      <c r="G126" s="297">
        <v>55200</v>
      </c>
      <c r="H126" s="297">
        <v>9672.2999999999993</v>
      </c>
      <c r="J126">
        <v>633637.89</v>
      </c>
      <c r="K126">
        <v>357583.29</v>
      </c>
      <c r="N126" s="297">
        <v>0</v>
      </c>
      <c r="Q126" s="297">
        <v>3114.1</v>
      </c>
      <c r="S126">
        <v>85640</v>
      </c>
      <c r="U126">
        <v>-1415446.02</v>
      </c>
      <c r="V126">
        <v>2656385</v>
      </c>
      <c r="W126" s="297">
        <v>1174480.6200000001</v>
      </c>
      <c r="Y126" s="297">
        <v>587.97</v>
      </c>
      <c r="AA126" s="297">
        <v>1714703</v>
      </c>
      <c r="AB126" s="297">
        <v>70000</v>
      </c>
      <c r="AC126">
        <v>2259461</v>
      </c>
      <c r="AF126">
        <v>494091.35</v>
      </c>
      <c r="AG126">
        <v>163957.14000000001</v>
      </c>
      <c r="AK126">
        <v>21162</v>
      </c>
      <c r="AM126" s="72">
        <f t="shared" si="7"/>
        <v>84626</v>
      </c>
      <c r="AN126" s="50">
        <f t="shared" si="8"/>
        <v>3114.1</v>
      </c>
      <c r="AO126" s="51">
        <f t="shared" si="9"/>
        <v>81511.899999999994</v>
      </c>
      <c r="AP126" s="48">
        <f t="shared" si="10"/>
        <v>2959771.59</v>
      </c>
      <c r="AQ126" s="47">
        <f t="shared" si="11"/>
        <v>2938671.49</v>
      </c>
      <c r="AR126" s="56">
        <f t="shared" si="12"/>
        <v>21100.099999999627</v>
      </c>
    </row>
    <row r="127" spans="1:44" ht="14.4" thickBot="1" x14ac:dyDescent="0.3">
      <c r="A127" s="38" t="s">
        <v>403</v>
      </c>
      <c r="B127" s="38" t="s">
        <v>404</v>
      </c>
      <c r="C127" s="63">
        <v>2779</v>
      </c>
      <c r="D127" s="64" t="s">
        <v>791</v>
      </c>
      <c r="E127" t="s">
        <v>2896</v>
      </c>
      <c r="F127" s="297">
        <v>496592.04</v>
      </c>
      <c r="G127" s="297">
        <v>49600</v>
      </c>
      <c r="H127" s="297">
        <v>20119.21</v>
      </c>
      <c r="J127">
        <v>191372.18</v>
      </c>
      <c r="K127">
        <v>169793.74</v>
      </c>
      <c r="Q127" s="297">
        <v>28.5</v>
      </c>
      <c r="U127">
        <v>-1503724.52</v>
      </c>
      <c r="V127">
        <v>2668500</v>
      </c>
      <c r="W127" s="297">
        <v>578644.34</v>
      </c>
      <c r="Y127" s="297">
        <v>803.52</v>
      </c>
      <c r="AA127" s="297">
        <v>1461129.9</v>
      </c>
      <c r="AC127">
        <v>1753288.9</v>
      </c>
      <c r="AF127">
        <v>222655.55</v>
      </c>
      <c r="AG127">
        <v>113976.84</v>
      </c>
      <c r="AK127">
        <v>31317.279999999999</v>
      </c>
      <c r="AM127" s="72">
        <f t="shared" si="7"/>
        <v>566311.25</v>
      </c>
      <c r="AN127" s="50">
        <f t="shared" si="8"/>
        <v>28.5</v>
      </c>
      <c r="AO127" s="51">
        <f t="shared" si="9"/>
        <v>566282.75</v>
      </c>
      <c r="AP127" s="48">
        <f t="shared" si="10"/>
        <v>2040577.7599999998</v>
      </c>
      <c r="AQ127" s="47">
        <f t="shared" si="11"/>
        <v>2121238.5699999998</v>
      </c>
      <c r="AR127" s="56">
        <f t="shared" si="12"/>
        <v>-80660.810000000056</v>
      </c>
    </row>
    <row r="128" spans="1:44" ht="14.4" thickBot="1" x14ac:dyDescent="0.3">
      <c r="A128" s="38" t="s">
        <v>403</v>
      </c>
      <c r="B128" s="38" t="s">
        <v>404</v>
      </c>
      <c r="C128" s="63">
        <v>5936</v>
      </c>
      <c r="D128" s="64" t="s">
        <v>792</v>
      </c>
      <c r="E128" t="s">
        <v>2899</v>
      </c>
      <c r="F128" s="297">
        <v>950612.38</v>
      </c>
      <c r="G128" s="297">
        <v>133900</v>
      </c>
      <c r="H128" s="297">
        <v>776189.09</v>
      </c>
      <c r="J128">
        <v>4075530</v>
      </c>
      <c r="K128">
        <v>602340.66</v>
      </c>
      <c r="N128" s="297">
        <v>0</v>
      </c>
      <c r="Q128" s="297">
        <v>14964.04</v>
      </c>
      <c r="U128">
        <v>-3534114.45</v>
      </c>
      <c r="V128">
        <v>9526566.6699999999</v>
      </c>
      <c r="W128" s="297">
        <v>1255653.8799999999</v>
      </c>
      <c r="X128" s="297">
        <v>204000</v>
      </c>
      <c r="Y128" s="297">
        <v>1511.76</v>
      </c>
      <c r="AA128" s="297">
        <v>2917806.1</v>
      </c>
      <c r="AB128" s="297">
        <v>2130000</v>
      </c>
      <c r="AC128">
        <v>3206070.1</v>
      </c>
      <c r="AD128">
        <v>15982</v>
      </c>
      <c r="AE128">
        <v>3616</v>
      </c>
      <c r="AF128">
        <v>1998087.44</v>
      </c>
      <c r="AG128">
        <v>435453.24</v>
      </c>
      <c r="AH128">
        <v>500</v>
      </c>
      <c r="AK128">
        <v>58065.77</v>
      </c>
      <c r="AM128" s="72">
        <f t="shared" si="7"/>
        <v>1860701.4699999997</v>
      </c>
      <c r="AN128" s="50">
        <f t="shared" si="8"/>
        <v>14964.04</v>
      </c>
      <c r="AO128" s="51">
        <f t="shared" si="9"/>
        <v>1845737.4299999997</v>
      </c>
      <c r="AP128" s="48">
        <f t="shared" si="10"/>
        <v>6508971.7400000002</v>
      </c>
      <c r="AQ128" s="47">
        <f t="shared" si="11"/>
        <v>5717774.5499999998</v>
      </c>
      <c r="AR128" s="56">
        <f t="shared" si="12"/>
        <v>791197.19000000041</v>
      </c>
    </row>
    <row r="129" spans="1:44" ht="14.4" thickBot="1" x14ac:dyDescent="0.3">
      <c r="A129" s="38" t="s">
        <v>403</v>
      </c>
      <c r="B129" s="38" t="s">
        <v>404</v>
      </c>
      <c r="C129" s="63">
        <v>2905</v>
      </c>
      <c r="D129" s="64" t="s">
        <v>793</v>
      </c>
      <c r="E129" t="s">
        <v>2901</v>
      </c>
      <c r="F129" s="297">
        <v>471538.97</v>
      </c>
      <c r="G129" s="297">
        <v>67400</v>
      </c>
      <c r="H129" s="297">
        <v>0</v>
      </c>
      <c r="J129">
        <v>320311.09000000003</v>
      </c>
      <c r="K129">
        <v>133262.46</v>
      </c>
      <c r="Q129" s="297">
        <v>232.01</v>
      </c>
      <c r="S129">
        <v>155940</v>
      </c>
      <c r="U129">
        <v>-1578687.82</v>
      </c>
      <c r="V129">
        <v>2647000</v>
      </c>
      <c r="W129" s="297">
        <v>591573.24</v>
      </c>
      <c r="Y129" s="297">
        <v>858.23</v>
      </c>
      <c r="AA129" s="297">
        <v>1493370.2</v>
      </c>
      <c r="AC129">
        <v>1804133.2</v>
      </c>
      <c r="AD129">
        <v>2680</v>
      </c>
      <c r="AF129">
        <v>155207.38</v>
      </c>
      <c r="AG129">
        <v>107671.27</v>
      </c>
      <c r="AK129">
        <v>84563.49</v>
      </c>
      <c r="AM129" s="72">
        <f t="shared" si="7"/>
        <v>538938.97</v>
      </c>
      <c r="AN129" s="50">
        <f t="shared" si="8"/>
        <v>232.01</v>
      </c>
      <c r="AO129" s="51">
        <f t="shared" si="9"/>
        <v>538706.96</v>
      </c>
      <c r="AP129" s="48">
        <f t="shared" si="10"/>
        <v>2085801.67</v>
      </c>
      <c r="AQ129" s="47">
        <f t="shared" si="11"/>
        <v>2154255.3400000003</v>
      </c>
      <c r="AR129" s="56">
        <f t="shared" si="12"/>
        <v>-68453.670000000391</v>
      </c>
    </row>
    <row r="130" spans="1:44" ht="14.4" thickBot="1" x14ac:dyDescent="0.3">
      <c r="A130" s="38" t="s">
        <v>403</v>
      </c>
      <c r="B130" s="38" t="s">
        <v>404</v>
      </c>
      <c r="C130" s="63">
        <v>2680</v>
      </c>
      <c r="D130" s="64" t="s">
        <v>794</v>
      </c>
      <c r="E130" t="s">
        <v>2927</v>
      </c>
      <c r="F130" s="297">
        <v>96433.88</v>
      </c>
      <c r="G130" s="297">
        <v>46000</v>
      </c>
      <c r="H130" s="297">
        <v>4089.42</v>
      </c>
      <c r="J130">
        <v>216739.3</v>
      </c>
      <c r="K130">
        <v>118264.7</v>
      </c>
      <c r="Q130" s="297">
        <v>15</v>
      </c>
      <c r="S130">
        <v>138000</v>
      </c>
      <c r="U130">
        <v>-1202961.83</v>
      </c>
      <c r="V130">
        <v>1913700</v>
      </c>
      <c r="W130" s="297">
        <v>398765.71</v>
      </c>
      <c r="Y130" s="297">
        <v>297.7</v>
      </c>
      <c r="AA130" s="297">
        <v>381760</v>
      </c>
      <c r="AB130" s="297">
        <v>7500</v>
      </c>
      <c r="AC130">
        <v>534728.91</v>
      </c>
      <c r="AF130">
        <v>299211.40999999997</v>
      </c>
      <c r="AG130">
        <v>132291.21</v>
      </c>
      <c r="AK130">
        <v>9313.75</v>
      </c>
      <c r="AM130" s="72">
        <f t="shared" si="7"/>
        <v>146523.30000000002</v>
      </c>
      <c r="AN130" s="50">
        <f t="shared" si="8"/>
        <v>15</v>
      </c>
      <c r="AO130" s="51">
        <f t="shared" si="9"/>
        <v>146508.30000000002</v>
      </c>
      <c r="AP130" s="48">
        <f t="shared" si="10"/>
        <v>788323.41</v>
      </c>
      <c r="AQ130" s="47">
        <f t="shared" si="11"/>
        <v>975545.28</v>
      </c>
      <c r="AR130" s="56">
        <f t="shared" si="12"/>
        <v>-187221.87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5"/>
  <sheetViews>
    <sheetView topLeftCell="L1" zoomScale="107" zoomScaleNormal="107" workbookViewId="0">
      <selection sqref="A1:AC1048576"/>
    </sheetView>
  </sheetViews>
  <sheetFormatPr defaultRowHeight="13.8" x14ac:dyDescent="0.25"/>
  <cols>
    <col min="1" max="1" width="38.296875" bestFit="1" customWidth="1"/>
  </cols>
  <sheetData>
    <row r="1" spans="1:29" x14ac:dyDescent="0.25">
      <c r="A1" t="s">
        <v>2440</v>
      </c>
      <c r="B1" t="s">
        <v>2441</v>
      </c>
      <c r="C1" t="s">
        <v>2442</v>
      </c>
      <c r="D1" t="s">
        <v>2443</v>
      </c>
      <c r="E1" t="s">
        <v>2444</v>
      </c>
      <c r="F1" t="s">
        <v>2445</v>
      </c>
      <c r="G1" t="s">
        <v>2446</v>
      </c>
      <c r="H1" t="s">
        <v>2447</v>
      </c>
      <c r="I1" t="s">
        <v>2448</v>
      </c>
      <c r="J1" t="s">
        <v>2449</v>
      </c>
      <c r="K1" t="s">
        <v>2450</v>
      </c>
      <c r="L1" t="s">
        <v>2451</v>
      </c>
      <c r="M1" t="s">
        <v>2452</v>
      </c>
      <c r="N1" t="s">
        <v>2453</v>
      </c>
      <c r="O1" t="s">
        <v>2454</v>
      </c>
      <c r="P1" t="s">
        <v>2455</v>
      </c>
      <c r="Q1" t="s">
        <v>2457</v>
      </c>
      <c r="R1" t="s">
        <v>2458</v>
      </c>
      <c r="S1" t="s">
        <v>2459</v>
      </c>
      <c r="T1" t="s">
        <v>2460</v>
      </c>
      <c r="U1" t="s">
        <v>2461</v>
      </c>
      <c r="V1" t="s">
        <v>2462</v>
      </c>
      <c r="W1" t="s">
        <v>2463</v>
      </c>
      <c r="X1" t="s">
        <v>2464</v>
      </c>
      <c r="Y1" t="s">
        <v>2465</v>
      </c>
      <c r="Z1" t="s">
        <v>2466</v>
      </c>
      <c r="AA1" t="s">
        <v>2583</v>
      </c>
      <c r="AB1" t="s">
        <v>2467</v>
      </c>
      <c r="AC1" t="s">
        <v>2586</v>
      </c>
    </row>
    <row r="2" spans="1:29" x14ac:dyDescent="0.25">
      <c r="A2" t="s">
        <v>2468</v>
      </c>
      <c r="B2" t="s">
        <v>2469</v>
      </c>
      <c r="C2" t="s">
        <v>2470</v>
      </c>
      <c r="D2" t="s">
        <v>2471</v>
      </c>
      <c r="E2" t="s">
        <v>2472</v>
      </c>
      <c r="F2" t="s">
        <v>2473</v>
      </c>
      <c r="G2" t="s">
        <v>2474</v>
      </c>
      <c r="H2" t="s">
        <v>2475</v>
      </c>
      <c r="I2" t="s">
        <v>2476</v>
      </c>
      <c r="J2" t="s">
        <v>2477</v>
      </c>
      <c r="K2" t="s">
        <v>2478</v>
      </c>
      <c r="L2" t="s">
        <v>2479</v>
      </c>
      <c r="M2" t="s">
        <v>2480</v>
      </c>
      <c r="N2" t="s">
        <v>2481</v>
      </c>
      <c r="O2" t="s">
        <v>2482</v>
      </c>
      <c r="P2" t="s">
        <v>2483</v>
      </c>
      <c r="Q2" t="s">
        <v>2485</v>
      </c>
      <c r="R2" t="s">
        <v>2486</v>
      </c>
      <c r="S2" t="s">
        <v>2487</v>
      </c>
      <c r="T2" t="s">
        <v>2488</v>
      </c>
      <c r="U2" t="s">
        <v>2489</v>
      </c>
      <c r="V2" t="s">
        <v>2490</v>
      </c>
      <c r="W2" t="s">
        <v>2491</v>
      </c>
      <c r="X2" t="s">
        <v>2492</v>
      </c>
      <c r="Y2" t="s">
        <v>2493</v>
      </c>
      <c r="Z2" t="s">
        <v>2494</v>
      </c>
      <c r="AA2" t="s">
        <v>2588</v>
      </c>
      <c r="AB2" t="s">
        <v>2495</v>
      </c>
      <c r="AC2" t="s">
        <v>2591</v>
      </c>
    </row>
    <row r="3" spans="1:29" x14ac:dyDescent="0.25">
      <c r="A3" t="s">
        <v>2496</v>
      </c>
      <c r="B3">
        <v>71893074.930000007</v>
      </c>
      <c r="C3">
        <v>7234981.8200000003</v>
      </c>
      <c r="D3">
        <v>3004689.64</v>
      </c>
      <c r="E3">
        <v>10.28</v>
      </c>
      <c r="F3">
        <v>79479838.040000007</v>
      </c>
      <c r="G3">
        <v>46793143.890000001</v>
      </c>
      <c r="H3">
        <v>-2465.8200000000002</v>
      </c>
      <c r="I3">
        <v>967382.02</v>
      </c>
      <c r="J3">
        <v>52488.2</v>
      </c>
      <c r="K3">
        <v>323980</v>
      </c>
      <c r="L3">
        <v>-433581.04</v>
      </c>
      <c r="M3">
        <v>807861.82</v>
      </c>
      <c r="N3">
        <v>-613397.63</v>
      </c>
      <c r="O3">
        <v>91008395.340000004</v>
      </c>
      <c r="P3">
        <v>111772175.73999999</v>
      </c>
      <c r="Q3">
        <v>101645648.41</v>
      </c>
      <c r="R3">
        <v>14702226.32</v>
      </c>
      <c r="S3">
        <v>71935.87</v>
      </c>
      <c r="T3">
        <v>125063778.34</v>
      </c>
      <c r="U3">
        <v>12746945.59</v>
      </c>
      <c r="V3">
        <v>148032950.66999999</v>
      </c>
      <c r="W3">
        <v>260553</v>
      </c>
      <c r="X3">
        <v>332182</v>
      </c>
      <c r="Y3">
        <v>50104829.93</v>
      </c>
      <c r="Z3">
        <v>22698629.809999999</v>
      </c>
      <c r="AA3">
        <v>3244694.93</v>
      </c>
      <c r="AB3">
        <v>2778597.47</v>
      </c>
      <c r="AC3">
        <v>55376</v>
      </c>
    </row>
    <row r="4" spans="1:29" x14ac:dyDescent="0.25">
      <c r="A4" t="s">
        <v>2931</v>
      </c>
      <c r="B4">
        <v>1219114.0900000001</v>
      </c>
      <c r="C4">
        <v>0</v>
      </c>
      <c r="D4">
        <v>77530</v>
      </c>
      <c r="F4">
        <v>8</v>
      </c>
      <c r="G4">
        <v>195744.95</v>
      </c>
      <c r="I4">
        <v>0</v>
      </c>
      <c r="J4">
        <v>0</v>
      </c>
      <c r="K4">
        <v>25500</v>
      </c>
      <c r="L4">
        <v>0</v>
      </c>
      <c r="O4">
        <v>824418.46</v>
      </c>
      <c r="P4">
        <v>560321.12</v>
      </c>
      <c r="Q4">
        <v>142800</v>
      </c>
      <c r="R4">
        <v>3870</v>
      </c>
      <c r="S4">
        <v>318.47000000000003</v>
      </c>
      <c r="T4">
        <v>3157326.64</v>
      </c>
      <c r="U4">
        <v>1178413.6399999999</v>
      </c>
      <c r="V4">
        <v>3163646.64</v>
      </c>
      <c r="X4">
        <v>31200</v>
      </c>
      <c r="Y4">
        <v>253007.51</v>
      </c>
      <c r="Z4">
        <v>168717.14</v>
      </c>
      <c r="AA4">
        <v>10000</v>
      </c>
    </row>
    <row r="5" spans="1:29" x14ac:dyDescent="0.25">
      <c r="A5" t="s">
        <v>2932</v>
      </c>
      <c r="B5">
        <v>226026.78</v>
      </c>
      <c r="C5">
        <v>12920</v>
      </c>
      <c r="D5">
        <v>5215</v>
      </c>
      <c r="F5">
        <v>236607.16</v>
      </c>
      <c r="G5">
        <v>91328.18</v>
      </c>
      <c r="L5">
        <v>10524.16</v>
      </c>
      <c r="O5">
        <v>-1571973.08</v>
      </c>
      <c r="P5">
        <v>2026803.02</v>
      </c>
      <c r="R5">
        <v>372000</v>
      </c>
      <c r="S5">
        <v>180.35</v>
      </c>
      <c r="T5">
        <v>573345.5</v>
      </c>
      <c r="U5">
        <v>790800</v>
      </c>
      <c r="V5">
        <v>585345.5</v>
      </c>
      <c r="W5">
        <v>37830</v>
      </c>
      <c r="X5">
        <v>22070</v>
      </c>
      <c r="Y5">
        <v>392335.09</v>
      </c>
      <c r="Z5">
        <v>131502.24</v>
      </c>
    </row>
    <row r="6" spans="1:29" x14ac:dyDescent="0.25">
      <c r="A6" t="s">
        <v>2933</v>
      </c>
      <c r="B6">
        <v>176034.55</v>
      </c>
      <c r="D6">
        <v>47572</v>
      </c>
      <c r="F6">
        <v>2328180.73</v>
      </c>
      <c r="G6">
        <v>6269.03</v>
      </c>
      <c r="I6">
        <v>0</v>
      </c>
      <c r="J6">
        <v>0</v>
      </c>
      <c r="K6">
        <v>8000</v>
      </c>
      <c r="L6">
        <v>106.57</v>
      </c>
      <c r="O6">
        <v>1813384.7</v>
      </c>
      <c r="P6">
        <v>716949.66</v>
      </c>
      <c r="R6">
        <v>3160</v>
      </c>
      <c r="S6">
        <v>182.58</v>
      </c>
      <c r="T6">
        <v>1150998.5</v>
      </c>
      <c r="U6">
        <v>1363640</v>
      </c>
      <c r="V6">
        <v>1178198.5</v>
      </c>
      <c r="X6">
        <v>7800</v>
      </c>
      <c r="Y6">
        <v>207887.29</v>
      </c>
      <c r="Z6">
        <v>113039.91</v>
      </c>
      <c r="AA6">
        <v>406440</v>
      </c>
    </row>
    <row r="7" spans="1:29" x14ac:dyDescent="0.25">
      <c r="A7" t="s">
        <v>2934</v>
      </c>
      <c r="B7">
        <v>1149921.6200000001</v>
      </c>
      <c r="C7">
        <v>102400</v>
      </c>
      <c r="D7">
        <v>56608.77</v>
      </c>
      <c r="F7">
        <v>2987391.71</v>
      </c>
      <c r="G7">
        <v>69904.91</v>
      </c>
      <c r="I7">
        <v>0</v>
      </c>
      <c r="J7">
        <v>3948.99</v>
      </c>
      <c r="L7">
        <v>756.48</v>
      </c>
      <c r="O7">
        <v>2795348.73</v>
      </c>
      <c r="P7">
        <v>550717.67000000004</v>
      </c>
      <c r="Q7">
        <v>9600</v>
      </c>
      <c r="R7">
        <v>324829.93</v>
      </c>
      <c r="S7">
        <v>194.12</v>
      </c>
      <c r="T7">
        <v>1205789.04</v>
      </c>
      <c r="U7">
        <v>1803559</v>
      </c>
      <c r="V7">
        <v>1230789.04</v>
      </c>
      <c r="X7">
        <v>1388</v>
      </c>
      <c r="Y7">
        <v>194514.12</v>
      </c>
      <c r="Z7">
        <v>224205.79</v>
      </c>
      <c r="AA7">
        <v>519120</v>
      </c>
    </row>
    <row r="8" spans="1:29" x14ac:dyDescent="0.25">
      <c r="A8" t="s">
        <v>2935</v>
      </c>
      <c r="B8">
        <v>187540.23</v>
      </c>
      <c r="C8">
        <v>16500</v>
      </c>
      <c r="D8">
        <v>18997</v>
      </c>
      <c r="E8">
        <v>0</v>
      </c>
      <c r="F8">
        <v>1746716.65</v>
      </c>
      <c r="G8">
        <v>28081.439999999999</v>
      </c>
      <c r="I8">
        <v>5000</v>
      </c>
      <c r="J8">
        <v>0</v>
      </c>
      <c r="K8">
        <v>8000</v>
      </c>
      <c r="L8">
        <v>109.37</v>
      </c>
      <c r="O8">
        <v>-255259.07</v>
      </c>
      <c r="P8">
        <v>2257089.6800000002</v>
      </c>
      <c r="R8">
        <v>135000</v>
      </c>
      <c r="S8">
        <v>70.400000000000006</v>
      </c>
      <c r="T8">
        <v>1330726.5</v>
      </c>
      <c r="U8">
        <v>726293.89</v>
      </c>
      <c r="V8">
        <v>1368436.5</v>
      </c>
      <c r="W8">
        <v>320</v>
      </c>
      <c r="X8">
        <v>24340</v>
      </c>
      <c r="Y8">
        <v>266233.62</v>
      </c>
      <c r="Z8">
        <v>155775.32999999999</v>
      </c>
      <c r="AA8">
        <v>215520</v>
      </c>
    </row>
    <row r="9" spans="1:29" x14ac:dyDescent="0.25">
      <c r="A9" t="s">
        <v>2936</v>
      </c>
      <c r="B9">
        <v>488785.88</v>
      </c>
      <c r="C9">
        <v>17380</v>
      </c>
      <c r="D9">
        <v>0</v>
      </c>
      <c r="E9">
        <v>10.28</v>
      </c>
      <c r="F9">
        <v>3504236.91</v>
      </c>
      <c r="G9">
        <v>36225.120000000003</v>
      </c>
      <c r="I9">
        <v>5600</v>
      </c>
      <c r="J9">
        <v>0</v>
      </c>
      <c r="K9">
        <v>1540</v>
      </c>
      <c r="L9">
        <v>10000</v>
      </c>
      <c r="O9">
        <v>3488019.75</v>
      </c>
      <c r="P9">
        <v>253201</v>
      </c>
      <c r="S9">
        <v>343.88</v>
      </c>
      <c r="T9">
        <v>678647.04</v>
      </c>
      <c r="U9">
        <v>1529514.22</v>
      </c>
      <c r="V9">
        <v>678647.04</v>
      </c>
      <c r="X9">
        <v>8000</v>
      </c>
      <c r="Y9">
        <v>373381.22</v>
      </c>
      <c r="Z9">
        <v>195814.44</v>
      </c>
      <c r="AA9">
        <v>472385</v>
      </c>
    </row>
    <row r="10" spans="1:29" x14ac:dyDescent="0.25">
      <c r="A10" t="s">
        <v>2937</v>
      </c>
      <c r="B10">
        <v>36404.61</v>
      </c>
      <c r="D10">
        <v>14010</v>
      </c>
      <c r="F10">
        <v>3053393.58</v>
      </c>
      <c r="G10">
        <v>3</v>
      </c>
      <c r="I10">
        <v>0</v>
      </c>
      <c r="K10">
        <v>3940</v>
      </c>
      <c r="L10">
        <v>187.41</v>
      </c>
      <c r="O10">
        <v>3178171.87</v>
      </c>
      <c r="S10">
        <v>73.61</v>
      </c>
      <c r="T10">
        <v>681282</v>
      </c>
      <c r="U10">
        <v>798607.43</v>
      </c>
      <c r="V10">
        <v>712182</v>
      </c>
      <c r="X10">
        <v>8808</v>
      </c>
      <c r="Y10">
        <v>253010.19</v>
      </c>
      <c r="Z10">
        <v>129830.94</v>
      </c>
      <c r="AA10">
        <v>217620</v>
      </c>
    </row>
    <row r="11" spans="1:29" x14ac:dyDescent="0.25">
      <c r="A11" t="s">
        <v>2938</v>
      </c>
      <c r="B11">
        <v>133092.78</v>
      </c>
      <c r="C11">
        <v>7104</v>
      </c>
      <c r="D11">
        <v>0</v>
      </c>
      <c r="F11">
        <v>3353713.53</v>
      </c>
      <c r="G11">
        <v>20819.82</v>
      </c>
      <c r="L11">
        <v>15562.39</v>
      </c>
      <c r="O11">
        <v>3401558.66</v>
      </c>
      <c r="P11">
        <v>99610.62</v>
      </c>
      <c r="R11">
        <v>19568.78</v>
      </c>
      <c r="S11">
        <v>62.42</v>
      </c>
      <c r="T11">
        <v>682741.5</v>
      </c>
      <c r="U11">
        <v>459700</v>
      </c>
      <c r="V11">
        <v>684841.5</v>
      </c>
      <c r="X11">
        <v>21850</v>
      </c>
      <c r="Y11">
        <v>135246.81</v>
      </c>
      <c r="Z11">
        <v>137635.93</v>
      </c>
    </row>
    <row r="12" spans="1:29" x14ac:dyDescent="0.25">
      <c r="A12" t="s">
        <v>2939</v>
      </c>
      <c r="B12">
        <v>984979.8</v>
      </c>
      <c r="C12">
        <v>3000</v>
      </c>
      <c r="D12">
        <v>48407.17</v>
      </c>
      <c r="F12">
        <v>1051008.3999999999</v>
      </c>
      <c r="G12">
        <v>244730.55</v>
      </c>
      <c r="I12">
        <v>0</v>
      </c>
      <c r="O12">
        <v>1550084.11</v>
      </c>
      <c r="P12">
        <v>685585.33</v>
      </c>
      <c r="Q12">
        <v>477916.1</v>
      </c>
      <c r="R12">
        <v>357538</v>
      </c>
      <c r="S12">
        <v>787.54</v>
      </c>
      <c r="T12">
        <v>1915789.82</v>
      </c>
      <c r="U12">
        <v>17200</v>
      </c>
      <c r="V12">
        <v>2017913.82</v>
      </c>
      <c r="Y12">
        <v>330208.18</v>
      </c>
      <c r="Z12">
        <v>213462.03</v>
      </c>
    </row>
    <row r="13" spans="1:29" x14ac:dyDescent="0.25">
      <c r="A13" t="s">
        <v>2940</v>
      </c>
      <c r="B13">
        <v>1049772.3</v>
      </c>
      <c r="C13">
        <v>117180.45</v>
      </c>
      <c r="D13">
        <v>28055.65</v>
      </c>
      <c r="F13">
        <v>169872.78</v>
      </c>
      <c r="G13">
        <v>817314.4</v>
      </c>
      <c r="I13">
        <v>0</v>
      </c>
      <c r="L13">
        <v>174</v>
      </c>
      <c r="O13">
        <v>-304828.96000000002</v>
      </c>
      <c r="P13">
        <v>1517319.83</v>
      </c>
      <c r="Q13">
        <v>1289241.76</v>
      </c>
      <c r="R13">
        <v>508300</v>
      </c>
      <c r="S13">
        <v>635.47</v>
      </c>
      <c r="T13">
        <v>2088666</v>
      </c>
      <c r="U13">
        <v>78620</v>
      </c>
      <c r="V13">
        <v>2274495</v>
      </c>
      <c r="Y13">
        <v>383404.43</v>
      </c>
      <c r="Z13">
        <v>218933.09</v>
      </c>
    </row>
    <row r="14" spans="1:29" x14ac:dyDescent="0.25">
      <c r="A14" t="s">
        <v>2941</v>
      </c>
      <c r="B14">
        <v>106813.79</v>
      </c>
      <c r="C14">
        <v>0</v>
      </c>
      <c r="D14">
        <v>69464.039999999994</v>
      </c>
      <c r="F14">
        <v>761423.34</v>
      </c>
      <c r="G14">
        <v>328639.71000000002</v>
      </c>
      <c r="I14">
        <v>0</v>
      </c>
      <c r="O14">
        <v>181613.55</v>
      </c>
      <c r="P14">
        <v>1326846.8</v>
      </c>
      <c r="Q14">
        <v>511344.13</v>
      </c>
      <c r="R14">
        <v>684520</v>
      </c>
      <c r="S14">
        <v>357.65</v>
      </c>
      <c r="T14">
        <v>1201936.5</v>
      </c>
      <c r="U14">
        <v>35920</v>
      </c>
      <c r="V14">
        <v>1296191.5</v>
      </c>
      <c r="Y14">
        <v>320255.94</v>
      </c>
      <c r="Z14">
        <v>211163.11</v>
      </c>
    </row>
    <row r="15" spans="1:29" x14ac:dyDescent="0.25">
      <c r="A15" t="s">
        <v>2942</v>
      </c>
      <c r="B15">
        <v>1346677.88</v>
      </c>
      <c r="C15">
        <v>33013.15</v>
      </c>
      <c r="D15">
        <v>87304.76</v>
      </c>
      <c r="F15">
        <v>13282.06</v>
      </c>
      <c r="G15">
        <v>648984.11</v>
      </c>
      <c r="I15">
        <v>14000</v>
      </c>
      <c r="O15">
        <v>494048.56</v>
      </c>
      <c r="P15">
        <v>1336486.2</v>
      </c>
      <c r="Q15">
        <v>846791.79</v>
      </c>
      <c r="R15">
        <v>120000</v>
      </c>
      <c r="S15">
        <v>849.73</v>
      </c>
      <c r="T15">
        <v>2441063.5</v>
      </c>
      <c r="U15">
        <v>114490</v>
      </c>
      <c r="V15">
        <v>2556553.9</v>
      </c>
      <c r="Y15">
        <v>331785.7</v>
      </c>
      <c r="Z15">
        <v>170138.22</v>
      </c>
      <c r="AB15">
        <v>14000</v>
      </c>
    </row>
    <row r="16" spans="1:29" x14ac:dyDescent="0.25">
      <c r="A16" t="s">
        <v>2943</v>
      </c>
      <c r="B16">
        <v>1823468.16</v>
      </c>
      <c r="C16">
        <v>133696.9</v>
      </c>
      <c r="D16">
        <v>72934.039999999994</v>
      </c>
      <c r="F16">
        <v>915169.18</v>
      </c>
      <c r="G16">
        <v>307648.95</v>
      </c>
      <c r="I16">
        <v>0</v>
      </c>
      <c r="L16">
        <v>606.66999999999996</v>
      </c>
      <c r="O16">
        <v>1288976.8899999999</v>
      </c>
      <c r="P16">
        <v>2146839.4900000002</v>
      </c>
      <c r="Q16">
        <v>1035960.76</v>
      </c>
      <c r="R16">
        <v>200000</v>
      </c>
      <c r="S16">
        <v>1409.16</v>
      </c>
      <c r="T16">
        <v>2127707.5</v>
      </c>
      <c r="V16">
        <v>2644532.7000000002</v>
      </c>
      <c r="W16">
        <v>8000</v>
      </c>
      <c r="Y16">
        <v>382243.98</v>
      </c>
      <c r="Z16">
        <v>208861.66</v>
      </c>
      <c r="AB16">
        <v>71120</v>
      </c>
    </row>
    <row r="17" spans="1:28" x14ac:dyDescent="0.25">
      <c r="A17" t="s">
        <v>2944</v>
      </c>
      <c r="B17">
        <v>1130757.22</v>
      </c>
      <c r="C17">
        <v>12450</v>
      </c>
      <c r="D17">
        <v>102118.08</v>
      </c>
      <c r="F17">
        <v>26775.29</v>
      </c>
      <c r="G17">
        <v>348688.38</v>
      </c>
      <c r="I17">
        <v>0</v>
      </c>
      <c r="L17">
        <v>0</v>
      </c>
      <c r="O17">
        <v>-71451.009999999995</v>
      </c>
      <c r="P17">
        <v>1602780.76</v>
      </c>
      <c r="Q17">
        <v>955515.36</v>
      </c>
      <c r="R17">
        <v>422265</v>
      </c>
      <c r="S17">
        <v>635.33000000000004</v>
      </c>
      <c r="T17">
        <v>2114288.17</v>
      </c>
      <c r="U17">
        <v>33400</v>
      </c>
      <c r="V17">
        <v>2489772.17</v>
      </c>
      <c r="Y17">
        <v>558991.17000000004</v>
      </c>
      <c r="Z17">
        <v>171351.3</v>
      </c>
      <c r="AB17">
        <v>92000</v>
      </c>
    </row>
    <row r="18" spans="1:28" x14ac:dyDescent="0.25">
      <c r="A18" t="s">
        <v>2945</v>
      </c>
      <c r="B18">
        <v>989267.43</v>
      </c>
      <c r="C18">
        <v>12600</v>
      </c>
      <c r="D18">
        <v>17809.439999999999</v>
      </c>
      <c r="F18">
        <v>278485.39</v>
      </c>
      <c r="G18">
        <v>1593605.56</v>
      </c>
      <c r="I18">
        <v>0</v>
      </c>
      <c r="O18">
        <v>1256339.2</v>
      </c>
      <c r="P18">
        <v>2036704.82</v>
      </c>
      <c r="Q18">
        <v>1376057.44</v>
      </c>
      <c r="R18">
        <v>100000</v>
      </c>
      <c r="S18">
        <v>925.06</v>
      </c>
      <c r="T18">
        <v>1034842.5</v>
      </c>
      <c r="U18">
        <v>40225</v>
      </c>
      <c r="V18">
        <v>1316862.75</v>
      </c>
      <c r="W18">
        <v>3480</v>
      </c>
      <c r="X18">
        <v>1058</v>
      </c>
      <c r="Y18">
        <v>685309.91</v>
      </c>
      <c r="Z18">
        <v>695285.89</v>
      </c>
      <c r="AB18">
        <v>120000</v>
      </c>
    </row>
    <row r="19" spans="1:28" x14ac:dyDescent="0.25">
      <c r="A19" t="s">
        <v>2946</v>
      </c>
      <c r="B19">
        <v>521704.36</v>
      </c>
      <c r="C19">
        <v>19124.88</v>
      </c>
      <c r="D19">
        <v>106293.71</v>
      </c>
      <c r="F19">
        <v>981037.29</v>
      </c>
      <c r="G19">
        <v>440501.15</v>
      </c>
      <c r="I19">
        <v>0</v>
      </c>
      <c r="O19">
        <v>2243638.56</v>
      </c>
      <c r="P19">
        <v>118427.08</v>
      </c>
      <c r="Q19">
        <v>467934.32</v>
      </c>
      <c r="S19">
        <v>543.77</v>
      </c>
      <c r="T19">
        <v>983640</v>
      </c>
      <c r="U19">
        <v>0.01</v>
      </c>
      <c r="V19">
        <v>983640</v>
      </c>
      <c r="Y19">
        <v>316138.31</v>
      </c>
      <c r="Z19">
        <v>283539.03999999998</v>
      </c>
      <c r="AB19">
        <v>82105</v>
      </c>
    </row>
    <row r="20" spans="1:28" x14ac:dyDescent="0.25">
      <c r="A20" t="s">
        <v>2947</v>
      </c>
      <c r="B20">
        <v>2344874.85</v>
      </c>
      <c r="C20">
        <v>392776.2</v>
      </c>
      <c r="D20">
        <v>77665.19</v>
      </c>
      <c r="F20">
        <v>19801.18</v>
      </c>
      <c r="G20">
        <v>243758.26</v>
      </c>
      <c r="I20">
        <v>0</v>
      </c>
      <c r="L20">
        <v>0</v>
      </c>
      <c r="O20">
        <v>732849.1</v>
      </c>
      <c r="P20">
        <v>1863971.92</v>
      </c>
      <c r="Q20">
        <v>1128947.17</v>
      </c>
      <c r="R20">
        <v>424299</v>
      </c>
      <c r="S20">
        <v>1773.15</v>
      </c>
      <c r="T20">
        <v>1179985.83</v>
      </c>
      <c r="U20">
        <v>40000</v>
      </c>
      <c r="V20">
        <v>1383996.83</v>
      </c>
      <c r="Y20">
        <v>616530.06999999995</v>
      </c>
      <c r="Z20">
        <v>155988.59</v>
      </c>
      <c r="AB20">
        <v>57335</v>
      </c>
    </row>
    <row r="21" spans="1:28" x14ac:dyDescent="0.25">
      <c r="A21" t="s">
        <v>2948</v>
      </c>
      <c r="B21">
        <v>626175.62</v>
      </c>
      <c r="C21">
        <v>104787.9</v>
      </c>
      <c r="D21">
        <v>123230.31</v>
      </c>
      <c r="F21">
        <v>664993.52</v>
      </c>
      <c r="G21">
        <v>1185853.7</v>
      </c>
      <c r="I21">
        <v>0</v>
      </c>
      <c r="L21">
        <v>0</v>
      </c>
      <c r="O21">
        <v>1005833.95</v>
      </c>
      <c r="P21">
        <v>2519990.75</v>
      </c>
      <c r="Q21">
        <v>1342263.19</v>
      </c>
      <c r="R21">
        <v>151500</v>
      </c>
      <c r="S21">
        <v>942.58</v>
      </c>
      <c r="T21">
        <v>1813202.06</v>
      </c>
      <c r="U21">
        <v>24500</v>
      </c>
      <c r="V21">
        <v>2337433.06</v>
      </c>
      <c r="Y21">
        <v>871966.24</v>
      </c>
      <c r="Z21">
        <v>577782.18000000005</v>
      </c>
      <c r="AB21">
        <v>134350</v>
      </c>
    </row>
    <row r="22" spans="1:28" x14ac:dyDescent="0.25">
      <c r="A22" t="s">
        <v>2949</v>
      </c>
      <c r="B22">
        <v>536351.07999999996</v>
      </c>
      <c r="C22">
        <v>7170.75</v>
      </c>
      <c r="D22">
        <v>18007</v>
      </c>
      <c r="F22">
        <v>294219.68</v>
      </c>
      <c r="G22">
        <v>495283.71</v>
      </c>
      <c r="I22">
        <v>0</v>
      </c>
      <c r="O22">
        <v>-3540608.5</v>
      </c>
      <c r="P22">
        <v>4994895.4800000004</v>
      </c>
      <c r="Q22">
        <v>1205126.05</v>
      </c>
      <c r="R22">
        <v>262676</v>
      </c>
      <c r="S22">
        <v>430.57</v>
      </c>
      <c r="T22">
        <v>2046173.5</v>
      </c>
      <c r="U22">
        <v>62925</v>
      </c>
      <c r="V22">
        <v>2046173.5</v>
      </c>
      <c r="W22">
        <v>12770</v>
      </c>
      <c r="X22">
        <v>2192</v>
      </c>
      <c r="Y22">
        <v>1060314.1299999999</v>
      </c>
      <c r="Z22">
        <v>365221.25</v>
      </c>
    </row>
    <row r="23" spans="1:28" x14ac:dyDescent="0.25">
      <c r="A23" t="s">
        <v>2950</v>
      </c>
      <c r="B23">
        <v>277579.95</v>
      </c>
      <c r="C23">
        <v>17838.580000000002</v>
      </c>
      <c r="D23">
        <v>150253.04</v>
      </c>
      <c r="F23">
        <v>713039.4</v>
      </c>
      <c r="G23">
        <v>480342.85</v>
      </c>
      <c r="I23">
        <v>0</v>
      </c>
      <c r="L23">
        <v>67.88</v>
      </c>
      <c r="O23">
        <v>494559.27</v>
      </c>
      <c r="P23">
        <v>1550129.81</v>
      </c>
      <c r="Q23">
        <v>731174.06</v>
      </c>
      <c r="S23">
        <v>296.88</v>
      </c>
      <c r="T23">
        <v>2361886.46</v>
      </c>
      <c r="U23">
        <v>47800</v>
      </c>
      <c r="V23">
        <v>2472894.2599999998</v>
      </c>
      <c r="W23">
        <v>6000</v>
      </c>
      <c r="Y23">
        <v>523576.95</v>
      </c>
      <c r="Z23">
        <v>249752.33</v>
      </c>
      <c r="AB23">
        <v>26000</v>
      </c>
    </row>
    <row r="24" spans="1:28" x14ac:dyDescent="0.25">
      <c r="A24" t="s">
        <v>2951</v>
      </c>
      <c r="B24">
        <v>4007504.93</v>
      </c>
      <c r="C24">
        <v>86344.31</v>
      </c>
      <c r="D24">
        <v>18679.71</v>
      </c>
      <c r="F24">
        <v>52436.54</v>
      </c>
      <c r="G24">
        <v>480737.43</v>
      </c>
      <c r="I24">
        <v>0</v>
      </c>
      <c r="L24">
        <v>0</v>
      </c>
      <c r="O24">
        <v>1378698.82</v>
      </c>
      <c r="P24">
        <v>2878887.21</v>
      </c>
      <c r="Q24">
        <v>1662679.51</v>
      </c>
      <c r="R24">
        <v>570120</v>
      </c>
      <c r="S24">
        <v>3627.4</v>
      </c>
      <c r="T24">
        <v>3387478.5</v>
      </c>
      <c r="U24">
        <v>18500</v>
      </c>
      <c r="V24">
        <v>3553718.5</v>
      </c>
      <c r="W24">
        <v>320</v>
      </c>
      <c r="X24">
        <v>1584</v>
      </c>
      <c r="Y24">
        <v>1108786.26</v>
      </c>
      <c r="Z24">
        <v>286264.32000000001</v>
      </c>
      <c r="AB24">
        <v>24500</v>
      </c>
    </row>
    <row r="25" spans="1:28" x14ac:dyDescent="0.25">
      <c r="A25" t="s">
        <v>2952</v>
      </c>
      <c r="B25">
        <v>824836.1</v>
      </c>
      <c r="C25">
        <v>340322.55</v>
      </c>
      <c r="D25">
        <v>46765.47</v>
      </c>
      <c r="F25">
        <v>277848.59000000003</v>
      </c>
      <c r="G25">
        <v>380176.29</v>
      </c>
      <c r="I25">
        <v>0</v>
      </c>
      <c r="L25">
        <v>717.58</v>
      </c>
      <c r="O25">
        <v>-640516.03</v>
      </c>
      <c r="P25">
        <v>2079998.65</v>
      </c>
      <c r="Q25">
        <v>897623.42</v>
      </c>
      <c r="R25">
        <v>460477</v>
      </c>
      <c r="S25">
        <v>580.64</v>
      </c>
      <c r="T25">
        <v>1968748</v>
      </c>
      <c r="U25">
        <v>33000</v>
      </c>
      <c r="V25">
        <v>2172683</v>
      </c>
      <c r="Y25">
        <v>416996.48</v>
      </c>
      <c r="Z25">
        <v>236060.78</v>
      </c>
    </row>
    <row r="26" spans="1:28" x14ac:dyDescent="0.25">
      <c r="A26" t="s">
        <v>2953</v>
      </c>
      <c r="B26">
        <v>765495</v>
      </c>
      <c r="C26">
        <v>67586.25</v>
      </c>
      <c r="D26">
        <v>31984.33</v>
      </c>
      <c r="F26">
        <v>904860.81</v>
      </c>
      <c r="G26">
        <v>256249.24</v>
      </c>
      <c r="I26">
        <v>0</v>
      </c>
      <c r="O26">
        <v>1621909.45</v>
      </c>
      <c r="P26">
        <v>413083.29</v>
      </c>
      <c r="Q26">
        <v>675092.95</v>
      </c>
      <c r="R26">
        <v>126700</v>
      </c>
      <c r="S26">
        <v>1130.92</v>
      </c>
      <c r="T26">
        <v>1944422.5</v>
      </c>
      <c r="U26">
        <v>73000</v>
      </c>
      <c r="V26">
        <v>2164681.1</v>
      </c>
      <c r="Y26">
        <v>342167.89</v>
      </c>
      <c r="Z26">
        <v>194685.3</v>
      </c>
    </row>
    <row r="27" spans="1:28" x14ac:dyDescent="0.25">
      <c r="A27" t="s">
        <v>2954</v>
      </c>
      <c r="B27">
        <v>685902.55</v>
      </c>
      <c r="C27">
        <v>0</v>
      </c>
      <c r="D27">
        <v>25813.88</v>
      </c>
      <c r="F27">
        <v>526593.06000000006</v>
      </c>
      <c r="G27">
        <v>285452.53999999998</v>
      </c>
      <c r="I27">
        <v>0</v>
      </c>
      <c r="O27">
        <v>-642646.24</v>
      </c>
      <c r="P27">
        <v>2337378.21</v>
      </c>
      <c r="Q27">
        <v>587774.11</v>
      </c>
      <c r="S27">
        <v>733.21</v>
      </c>
      <c r="T27">
        <v>1514640</v>
      </c>
      <c r="U27">
        <v>6035</v>
      </c>
      <c r="V27">
        <v>1523640</v>
      </c>
      <c r="Y27">
        <v>351340.85</v>
      </c>
      <c r="Z27">
        <v>181371.41</v>
      </c>
      <c r="AB27">
        <v>42000</v>
      </c>
    </row>
    <row r="28" spans="1:28" x14ac:dyDescent="0.25">
      <c r="A28" t="s">
        <v>2955</v>
      </c>
      <c r="B28">
        <v>555131.57999999996</v>
      </c>
      <c r="C28">
        <v>0</v>
      </c>
      <c r="D28">
        <v>19567.13</v>
      </c>
      <c r="F28">
        <v>239352.61</v>
      </c>
      <c r="G28">
        <v>268488</v>
      </c>
      <c r="I28">
        <v>5000</v>
      </c>
      <c r="L28">
        <v>0</v>
      </c>
      <c r="O28">
        <v>-1300068.98</v>
      </c>
      <c r="P28">
        <v>2446216.73</v>
      </c>
      <c r="Q28">
        <v>748323.64</v>
      </c>
      <c r="R28">
        <v>153400</v>
      </c>
      <c r="S28">
        <v>477.25</v>
      </c>
      <c r="T28">
        <v>1209789</v>
      </c>
      <c r="U28">
        <v>84995</v>
      </c>
      <c r="V28">
        <v>1403724</v>
      </c>
      <c r="W28">
        <v>3000</v>
      </c>
      <c r="Y28">
        <v>537016.71</v>
      </c>
      <c r="Z28">
        <v>225722.61</v>
      </c>
    </row>
    <row r="29" spans="1:28" x14ac:dyDescent="0.25">
      <c r="A29" t="s">
        <v>2956</v>
      </c>
      <c r="B29">
        <v>1821565.01</v>
      </c>
      <c r="C29">
        <v>445928.35</v>
      </c>
      <c r="D29">
        <v>17620.52</v>
      </c>
      <c r="F29">
        <v>598006.84</v>
      </c>
      <c r="G29">
        <v>347647.68</v>
      </c>
      <c r="L29">
        <v>10166</v>
      </c>
      <c r="O29">
        <v>758562.94</v>
      </c>
      <c r="P29">
        <v>1940194.37</v>
      </c>
      <c r="Q29">
        <v>1867540.87</v>
      </c>
      <c r="R29">
        <v>221700</v>
      </c>
      <c r="S29">
        <v>1816.4</v>
      </c>
      <c r="T29">
        <v>1761828</v>
      </c>
      <c r="U29">
        <v>520</v>
      </c>
      <c r="V29">
        <v>2038908.92</v>
      </c>
      <c r="Y29">
        <v>836519.45</v>
      </c>
      <c r="Z29">
        <v>190861.81</v>
      </c>
      <c r="AB29">
        <v>24630</v>
      </c>
    </row>
    <row r="30" spans="1:28" x14ac:dyDescent="0.25">
      <c r="A30" t="s">
        <v>2957</v>
      </c>
      <c r="B30">
        <v>487568.28</v>
      </c>
      <c r="C30">
        <v>440542.99</v>
      </c>
      <c r="D30">
        <v>2972.88</v>
      </c>
      <c r="F30">
        <v>1930340.98</v>
      </c>
      <c r="G30">
        <v>1050820.0900000001</v>
      </c>
      <c r="L30">
        <v>0</v>
      </c>
      <c r="O30">
        <v>3934026.61</v>
      </c>
      <c r="P30">
        <v>225942.27</v>
      </c>
      <c r="Q30">
        <v>1031221.73</v>
      </c>
      <c r="R30">
        <v>70000</v>
      </c>
      <c r="S30">
        <v>780.88</v>
      </c>
      <c r="T30">
        <v>906556.5</v>
      </c>
      <c r="V30">
        <v>1171758.5</v>
      </c>
      <c r="Y30">
        <v>496070.06</v>
      </c>
      <c r="Z30">
        <v>348629.21</v>
      </c>
    </row>
    <row r="31" spans="1:28" x14ac:dyDescent="0.25">
      <c r="A31" t="s">
        <v>2958</v>
      </c>
      <c r="B31">
        <v>1512754.57</v>
      </c>
      <c r="C31">
        <v>631803.69999999995</v>
      </c>
      <c r="D31">
        <v>9468.6299999999992</v>
      </c>
      <c r="F31">
        <v>1002260.34</v>
      </c>
      <c r="G31">
        <v>190288.86</v>
      </c>
      <c r="L31">
        <v>0</v>
      </c>
      <c r="O31">
        <v>2783148.7</v>
      </c>
      <c r="P31">
        <v>519805.36</v>
      </c>
      <c r="Q31">
        <v>1779287.17</v>
      </c>
      <c r="R31">
        <v>439200</v>
      </c>
      <c r="S31">
        <v>2002.11</v>
      </c>
      <c r="T31">
        <v>2985945.5</v>
      </c>
      <c r="U31">
        <v>250332</v>
      </c>
      <c r="V31">
        <v>3512603.5</v>
      </c>
      <c r="Y31">
        <v>1421941.12</v>
      </c>
      <c r="Z31">
        <v>135310.12</v>
      </c>
      <c r="AB31">
        <v>12530</v>
      </c>
    </row>
    <row r="32" spans="1:28" x14ac:dyDescent="0.25">
      <c r="A32" t="s">
        <v>2959</v>
      </c>
      <c r="B32">
        <v>1222453.46</v>
      </c>
      <c r="C32">
        <v>288655.09999999998</v>
      </c>
      <c r="D32">
        <v>18180.03</v>
      </c>
      <c r="F32">
        <v>2045409.57</v>
      </c>
      <c r="G32">
        <v>662821.67000000004</v>
      </c>
      <c r="L32">
        <v>0</v>
      </c>
      <c r="O32">
        <v>4118472.33</v>
      </c>
      <c r="P32">
        <v>164243.42000000001</v>
      </c>
      <c r="Q32">
        <v>1262676.74</v>
      </c>
      <c r="R32">
        <v>93500</v>
      </c>
      <c r="S32">
        <v>1465.68</v>
      </c>
      <c r="T32">
        <v>1262604</v>
      </c>
      <c r="V32">
        <v>1518424</v>
      </c>
      <c r="X32">
        <v>1530</v>
      </c>
      <c r="Y32">
        <v>535157.72</v>
      </c>
      <c r="Z32">
        <v>326862.62</v>
      </c>
      <c r="AB32">
        <v>27398</v>
      </c>
    </row>
    <row r="33" spans="1:28" x14ac:dyDescent="0.25">
      <c r="A33" t="s">
        <v>2960</v>
      </c>
      <c r="B33">
        <v>358451.01</v>
      </c>
      <c r="C33">
        <v>191895.5</v>
      </c>
      <c r="D33">
        <v>251.27</v>
      </c>
      <c r="F33">
        <v>570159.06000000006</v>
      </c>
      <c r="G33">
        <v>371112.2</v>
      </c>
      <c r="L33">
        <v>303</v>
      </c>
      <c r="O33">
        <v>-1795569.8</v>
      </c>
      <c r="P33">
        <v>3631737.05</v>
      </c>
      <c r="Q33">
        <v>1464167.52</v>
      </c>
      <c r="R33">
        <v>368710</v>
      </c>
      <c r="S33">
        <v>668.44</v>
      </c>
      <c r="T33">
        <v>2143449</v>
      </c>
      <c r="V33">
        <v>2417848</v>
      </c>
      <c r="X33">
        <v>24510</v>
      </c>
      <c r="Y33">
        <v>1383664.54</v>
      </c>
      <c r="Z33">
        <v>150855.63</v>
      </c>
      <c r="AB33">
        <v>27398</v>
      </c>
    </row>
    <row r="34" spans="1:28" x14ac:dyDescent="0.25">
      <c r="A34" t="s">
        <v>2961</v>
      </c>
      <c r="B34">
        <v>425235.42</v>
      </c>
      <c r="C34">
        <v>288248.81</v>
      </c>
      <c r="D34">
        <v>28217</v>
      </c>
      <c r="F34">
        <v>276924.06</v>
      </c>
      <c r="G34">
        <v>572129.72</v>
      </c>
      <c r="K34">
        <v>48000</v>
      </c>
      <c r="L34">
        <v>0</v>
      </c>
      <c r="O34">
        <v>1006210.96</v>
      </c>
      <c r="P34">
        <v>669957.9</v>
      </c>
      <c r="Q34">
        <v>1877759.1</v>
      </c>
      <c r="S34">
        <v>692.73</v>
      </c>
      <c r="T34">
        <v>436243.5</v>
      </c>
      <c r="U34">
        <v>135894</v>
      </c>
      <c r="V34">
        <v>901282.5</v>
      </c>
      <c r="X34">
        <v>1370</v>
      </c>
      <c r="Y34">
        <v>1059565.96</v>
      </c>
      <c r="Z34">
        <v>155731.72</v>
      </c>
      <c r="AB34">
        <v>80868</v>
      </c>
    </row>
    <row r="35" spans="1:28" x14ac:dyDescent="0.25">
      <c r="A35" t="s">
        <v>2962</v>
      </c>
      <c r="B35">
        <v>1155553.6599999999</v>
      </c>
      <c r="C35">
        <v>374581.62</v>
      </c>
      <c r="D35">
        <v>13010.86</v>
      </c>
      <c r="F35">
        <v>611881.06999999995</v>
      </c>
      <c r="G35">
        <v>436332.96</v>
      </c>
      <c r="L35">
        <v>0</v>
      </c>
      <c r="O35">
        <v>263714.21999999997</v>
      </c>
      <c r="P35">
        <v>2501284.2200000002</v>
      </c>
      <c r="Q35">
        <v>1392941.71</v>
      </c>
      <c r="S35">
        <v>2139.96</v>
      </c>
      <c r="T35">
        <v>1844172</v>
      </c>
      <c r="V35">
        <v>2159476</v>
      </c>
      <c r="Y35">
        <v>673778.17</v>
      </c>
      <c r="Z35">
        <v>162402.76999999999</v>
      </c>
      <c r="AB35">
        <v>97730</v>
      </c>
    </row>
    <row r="36" spans="1:28" x14ac:dyDescent="0.25">
      <c r="A36" t="s">
        <v>2963</v>
      </c>
      <c r="B36">
        <v>519995.46</v>
      </c>
      <c r="C36">
        <v>144719.9</v>
      </c>
      <c r="D36">
        <v>4298.0600000000004</v>
      </c>
      <c r="F36">
        <v>1931649.69</v>
      </c>
      <c r="G36">
        <v>572302.6</v>
      </c>
      <c r="L36">
        <v>0</v>
      </c>
      <c r="O36">
        <v>1716880.81</v>
      </c>
      <c r="P36">
        <v>1692932.58</v>
      </c>
      <c r="Q36">
        <v>1396472.28</v>
      </c>
      <c r="R36">
        <v>99750</v>
      </c>
      <c r="S36">
        <v>747.72</v>
      </c>
      <c r="T36">
        <v>1335147</v>
      </c>
      <c r="V36">
        <v>1768171</v>
      </c>
      <c r="X36">
        <v>1690</v>
      </c>
      <c r="Y36">
        <v>656457.4</v>
      </c>
      <c r="Z36">
        <v>297958.28000000003</v>
      </c>
      <c r="AB36">
        <v>77398</v>
      </c>
    </row>
    <row r="37" spans="1:28" x14ac:dyDescent="0.25">
      <c r="A37" t="s">
        <v>2964</v>
      </c>
      <c r="B37">
        <v>436585.97</v>
      </c>
      <c r="C37">
        <v>277276.52</v>
      </c>
      <c r="D37">
        <v>22782.79</v>
      </c>
      <c r="F37">
        <v>1126977.67</v>
      </c>
      <c r="G37">
        <v>496925.83</v>
      </c>
      <c r="L37">
        <v>155</v>
      </c>
      <c r="O37">
        <v>2118262.31</v>
      </c>
      <c r="Q37">
        <v>1188232.95</v>
      </c>
      <c r="R37">
        <v>298130</v>
      </c>
      <c r="S37">
        <v>535.83000000000004</v>
      </c>
      <c r="T37">
        <v>438919.95</v>
      </c>
      <c r="V37">
        <v>606470.52</v>
      </c>
      <c r="Y37">
        <v>625003.22</v>
      </c>
      <c r="Z37">
        <v>217863.52</v>
      </c>
      <c r="AB37">
        <v>12530</v>
      </c>
    </row>
    <row r="38" spans="1:28" x14ac:dyDescent="0.25">
      <c r="A38" t="s">
        <v>2965</v>
      </c>
      <c r="B38">
        <v>1115641.58</v>
      </c>
      <c r="C38">
        <v>313127.5</v>
      </c>
      <c r="D38">
        <v>6987.92</v>
      </c>
      <c r="F38">
        <v>809624.53</v>
      </c>
      <c r="G38">
        <v>446177.11</v>
      </c>
      <c r="L38">
        <v>0</v>
      </c>
      <c r="O38">
        <v>2089003.83</v>
      </c>
      <c r="Q38">
        <v>1947727.91</v>
      </c>
      <c r="R38">
        <v>107750</v>
      </c>
      <c r="S38">
        <v>880.08</v>
      </c>
      <c r="T38">
        <v>2941899</v>
      </c>
      <c r="V38">
        <v>3305408</v>
      </c>
      <c r="Y38">
        <v>529675.89</v>
      </c>
      <c r="Z38">
        <v>164690.29</v>
      </c>
      <c r="AB38">
        <v>77398</v>
      </c>
    </row>
    <row r="39" spans="1:28" x14ac:dyDescent="0.25">
      <c r="A39" t="s">
        <v>2966</v>
      </c>
      <c r="B39">
        <v>1599035.41</v>
      </c>
      <c r="C39">
        <v>90649.01</v>
      </c>
      <c r="D39">
        <v>48041.65</v>
      </c>
      <c r="F39">
        <v>356164.3</v>
      </c>
      <c r="G39">
        <v>733744.23</v>
      </c>
      <c r="I39">
        <v>25438.799999999999</v>
      </c>
      <c r="L39">
        <v>1058.92</v>
      </c>
      <c r="M39">
        <v>29218.5</v>
      </c>
      <c r="O39">
        <v>580485.52</v>
      </c>
      <c r="P39">
        <v>1814650.86</v>
      </c>
      <c r="Q39">
        <v>1407346.87</v>
      </c>
      <c r="R39">
        <v>155443.5</v>
      </c>
      <c r="S39">
        <v>1869.42</v>
      </c>
      <c r="T39">
        <v>2398977.1</v>
      </c>
      <c r="U39">
        <v>14040</v>
      </c>
      <c r="V39">
        <v>2690747.1</v>
      </c>
      <c r="X39">
        <v>3000</v>
      </c>
      <c r="Y39">
        <v>450027.78</v>
      </c>
      <c r="Z39">
        <v>242420.01</v>
      </c>
    </row>
    <row r="40" spans="1:28" x14ac:dyDescent="0.25">
      <c r="A40" t="s">
        <v>2967</v>
      </c>
      <c r="B40">
        <v>368708.72</v>
      </c>
      <c r="C40">
        <v>23450.25</v>
      </c>
      <c r="D40">
        <v>72672.66</v>
      </c>
      <c r="F40">
        <v>1231525.6299999999</v>
      </c>
      <c r="G40">
        <v>107854.62</v>
      </c>
      <c r="I40">
        <v>12042.6</v>
      </c>
      <c r="L40">
        <v>118400</v>
      </c>
      <c r="O40">
        <v>-53782.74</v>
      </c>
      <c r="P40">
        <v>1633793.05</v>
      </c>
      <c r="Q40">
        <v>1285190.6299999999</v>
      </c>
      <c r="R40">
        <v>171371</v>
      </c>
      <c r="S40">
        <v>548.54</v>
      </c>
      <c r="T40">
        <v>1585721.28</v>
      </c>
      <c r="U40">
        <v>56630</v>
      </c>
      <c r="V40">
        <v>1896744.28</v>
      </c>
      <c r="X40">
        <v>3000</v>
      </c>
      <c r="Y40">
        <v>767106.13</v>
      </c>
      <c r="Z40">
        <v>190202.07</v>
      </c>
    </row>
    <row r="41" spans="1:28" x14ac:dyDescent="0.25">
      <c r="A41" t="s">
        <v>2968</v>
      </c>
      <c r="B41">
        <v>717808.69</v>
      </c>
      <c r="C41">
        <v>45067.62</v>
      </c>
      <c r="D41">
        <v>21006.1</v>
      </c>
      <c r="F41">
        <v>1110648.53</v>
      </c>
      <c r="G41">
        <v>183663.58</v>
      </c>
      <c r="I41">
        <v>16757</v>
      </c>
      <c r="L41">
        <v>355.28</v>
      </c>
      <c r="O41">
        <v>1922248.18</v>
      </c>
      <c r="P41">
        <v>174893.33</v>
      </c>
      <c r="Q41">
        <v>979647.6</v>
      </c>
      <c r="S41">
        <v>990.66</v>
      </c>
      <c r="T41">
        <v>1671967.8</v>
      </c>
      <c r="U41">
        <v>11160</v>
      </c>
      <c r="V41">
        <v>1958997.96</v>
      </c>
      <c r="W41">
        <v>25000</v>
      </c>
      <c r="Y41">
        <v>400113.94</v>
      </c>
      <c r="Z41">
        <v>144163.43</v>
      </c>
    </row>
    <row r="42" spans="1:28" x14ac:dyDescent="0.25">
      <c r="A42" t="s">
        <v>2969</v>
      </c>
      <c r="B42">
        <v>1436625.31</v>
      </c>
      <c r="C42">
        <v>163108.53</v>
      </c>
      <c r="D42">
        <v>62483</v>
      </c>
      <c r="F42">
        <v>961492.1</v>
      </c>
      <c r="G42">
        <v>291823.84999999998</v>
      </c>
      <c r="I42">
        <v>54422.5</v>
      </c>
      <c r="L42">
        <v>926.05</v>
      </c>
      <c r="M42">
        <v>457663.61</v>
      </c>
      <c r="O42">
        <v>1493866.76</v>
      </c>
      <c r="P42">
        <v>1781475.04</v>
      </c>
      <c r="Q42">
        <v>2100087.9700000002</v>
      </c>
      <c r="R42">
        <v>25964.73</v>
      </c>
      <c r="S42">
        <v>2269.4499999999998</v>
      </c>
      <c r="T42">
        <v>2015821.5</v>
      </c>
      <c r="U42">
        <v>19990</v>
      </c>
      <c r="V42">
        <v>2517466.5</v>
      </c>
      <c r="W42">
        <v>6000</v>
      </c>
      <c r="Y42">
        <v>1938637.18</v>
      </c>
      <c r="Z42">
        <v>248326.14</v>
      </c>
    </row>
    <row r="43" spans="1:28" x14ac:dyDescent="0.25">
      <c r="A43" t="s">
        <v>2970</v>
      </c>
      <c r="B43">
        <v>2088575.86</v>
      </c>
      <c r="C43">
        <v>46189.48</v>
      </c>
      <c r="D43">
        <v>37104.11</v>
      </c>
      <c r="F43">
        <v>197200.3</v>
      </c>
      <c r="G43">
        <v>153633.85</v>
      </c>
      <c r="I43">
        <v>29226.2</v>
      </c>
      <c r="L43">
        <v>1555.82</v>
      </c>
      <c r="O43">
        <v>-271253.71000000002</v>
      </c>
      <c r="P43">
        <v>1769380.27</v>
      </c>
      <c r="Q43">
        <v>1737120.62</v>
      </c>
      <c r="R43">
        <v>407550</v>
      </c>
      <c r="S43">
        <v>1887.29</v>
      </c>
      <c r="T43">
        <v>2100037.6</v>
      </c>
      <c r="U43">
        <v>30260</v>
      </c>
      <c r="V43">
        <v>2332394.6</v>
      </c>
      <c r="W43">
        <v>5000</v>
      </c>
      <c r="Y43">
        <v>589580.98</v>
      </c>
      <c r="Z43">
        <v>143094.91</v>
      </c>
    </row>
    <row r="44" spans="1:28" x14ac:dyDescent="0.25">
      <c r="A44" t="s">
        <v>2971</v>
      </c>
      <c r="B44">
        <v>530523.28</v>
      </c>
      <c r="C44">
        <v>44950.01</v>
      </c>
      <c r="D44">
        <v>13689.27</v>
      </c>
      <c r="F44">
        <v>806135.88</v>
      </c>
      <c r="G44">
        <v>540396.06999999995</v>
      </c>
      <c r="I44">
        <v>21308.6</v>
      </c>
      <c r="L44">
        <v>1041.27</v>
      </c>
      <c r="O44">
        <v>-1722903.05</v>
      </c>
      <c r="P44">
        <v>2854151.72</v>
      </c>
      <c r="Q44">
        <v>1937095.94</v>
      </c>
      <c r="R44">
        <v>209480</v>
      </c>
      <c r="S44">
        <v>592.17999999999995</v>
      </c>
      <c r="T44">
        <v>999117.5</v>
      </c>
      <c r="U44">
        <v>17270</v>
      </c>
      <c r="V44">
        <v>1330031.5</v>
      </c>
      <c r="Y44">
        <v>575408.29</v>
      </c>
      <c r="Z44">
        <v>280219.86</v>
      </c>
    </row>
    <row r="45" spans="1:28" x14ac:dyDescent="0.25">
      <c r="A45" t="s">
        <v>2972</v>
      </c>
      <c r="B45">
        <v>857205.4</v>
      </c>
      <c r="C45">
        <v>32217.53</v>
      </c>
      <c r="D45">
        <v>18838.07</v>
      </c>
      <c r="F45">
        <v>482510.08000000002</v>
      </c>
      <c r="G45">
        <v>82361</v>
      </c>
      <c r="I45">
        <v>18774.599999999999</v>
      </c>
      <c r="L45">
        <v>307</v>
      </c>
      <c r="O45">
        <v>-516334.26</v>
      </c>
      <c r="P45">
        <v>1653756.5</v>
      </c>
      <c r="Q45">
        <v>1315473.24</v>
      </c>
      <c r="S45">
        <v>889.79</v>
      </c>
      <c r="T45">
        <v>1140687.7</v>
      </c>
      <c r="U45">
        <v>16430</v>
      </c>
      <c r="V45">
        <v>1484866.7</v>
      </c>
      <c r="Y45">
        <v>405437.28</v>
      </c>
      <c r="Z45">
        <v>76940.009999999995</v>
      </c>
    </row>
    <row r="46" spans="1:28" x14ac:dyDescent="0.25">
      <c r="A46" t="s">
        <v>2973</v>
      </c>
      <c r="B46">
        <v>650078.12</v>
      </c>
      <c r="C46">
        <v>232104.92</v>
      </c>
      <c r="D46">
        <v>14932.22</v>
      </c>
      <c r="F46">
        <v>549811.49</v>
      </c>
      <c r="G46">
        <v>577297.18999999994</v>
      </c>
      <c r="I46">
        <v>2088.4</v>
      </c>
      <c r="L46">
        <v>863.63</v>
      </c>
      <c r="O46">
        <v>58799.23</v>
      </c>
      <c r="P46">
        <v>1474437.8</v>
      </c>
      <c r="Q46">
        <v>1453401.72</v>
      </c>
      <c r="R46">
        <v>289590</v>
      </c>
      <c r="S46">
        <v>678.51</v>
      </c>
      <c r="T46">
        <v>1022557.5</v>
      </c>
      <c r="U46">
        <v>123070</v>
      </c>
      <c r="V46">
        <v>1194421.5</v>
      </c>
      <c r="Y46">
        <v>814888.8</v>
      </c>
      <c r="Z46">
        <v>194380.77</v>
      </c>
    </row>
    <row r="47" spans="1:28" x14ac:dyDescent="0.25">
      <c r="A47" t="s">
        <v>2974</v>
      </c>
      <c r="B47">
        <v>492415.68</v>
      </c>
      <c r="C47">
        <v>80308.41</v>
      </c>
      <c r="D47">
        <v>57536.08</v>
      </c>
      <c r="F47">
        <v>1383021.24</v>
      </c>
      <c r="G47">
        <v>161693.23000000001</v>
      </c>
      <c r="I47">
        <v>100287.42</v>
      </c>
      <c r="L47">
        <v>3091.51</v>
      </c>
      <c r="O47">
        <v>-249928.94</v>
      </c>
      <c r="P47">
        <v>2017007.85</v>
      </c>
      <c r="Q47">
        <v>2350294.4900000002</v>
      </c>
      <c r="R47">
        <v>408280</v>
      </c>
      <c r="S47">
        <v>1233.0999999999999</v>
      </c>
      <c r="T47">
        <v>1843629.8</v>
      </c>
      <c r="U47">
        <v>19820</v>
      </c>
      <c r="V47">
        <v>2323176.7999999998</v>
      </c>
      <c r="W47">
        <v>9000</v>
      </c>
      <c r="Y47">
        <v>1506708.45</v>
      </c>
      <c r="Z47">
        <v>228955.34</v>
      </c>
    </row>
    <row r="48" spans="1:28" x14ac:dyDescent="0.25">
      <c r="A48" t="s">
        <v>2975</v>
      </c>
      <c r="B48">
        <v>482788.52</v>
      </c>
      <c r="C48">
        <v>14149.45</v>
      </c>
      <c r="D48">
        <v>28913.16</v>
      </c>
      <c r="F48">
        <v>1023134.55</v>
      </c>
      <c r="G48">
        <v>67219.460000000006</v>
      </c>
      <c r="H48">
        <v>-2465.8200000000002</v>
      </c>
      <c r="I48">
        <v>32330.2</v>
      </c>
      <c r="L48">
        <v>825.53</v>
      </c>
      <c r="O48">
        <v>1392874.65</v>
      </c>
      <c r="P48">
        <v>216270.07999999999</v>
      </c>
      <c r="Q48">
        <v>1057098.83</v>
      </c>
      <c r="R48">
        <v>89600</v>
      </c>
      <c r="T48">
        <v>1365734</v>
      </c>
      <c r="U48">
        <v>12838</v>
      </c>
      <c r="V48">
        <v>1684570</v>
      </c>
      <c r="W48">
        <v>3000</v>
      </c>
      <c r="Y48">
        <v>540101.1</v>
      </c>
      <c r="Z48">
        <v>140060.87</v>
      </c>
    </row>
    <row r="49" spans="1:29" x14ac:dyDescent="0.25">
      <c r="A49" t="s">
        <v>2976</v>
      </c>
      <c r="B49">
        <v>1189881.3600000001</v>
      </c>
      <c r="C49">
        <v>157145</v>
      </c>
      <c r="D49">
        <v>60338.29</v>
      </c>
      <c r="F49">
        <v>1109200.3700000001</v>
      </c>
      <c r="G49">
        <v>279110.36</v>
      </c>
      <c r="I49">
        <v>17615.8</v>
      </c>
      <c r="L49">
        <v>1698.16</v>
      </c>
      <c r="M49">
        <v>269918.17</v>
      </c>
      <c r="O49">
        <v>-94365.1</v>
      </c>
      <c r="P49">
        <v>2076002.99</v>
      </c>
      <c r="Q49">
        <v>2574838.17</v>
      </c>
      <c r="R49">
        <v>257572</v>
      </c>
      <c r="S49">
        <v>1201.27</v>
      </c>
      <c r="T49">
        <v>1660147.5</v>
      </c>
      <c r="U49">
        <v>30960</v>
      </c>
      <c r="V49">
        <v>2211972.5</v>
      </c>
      <c r="W49">
        <v>9000</v>
      </c>
      <c r="Y49">
        <v>1309760.22</v>
      </c>
      <c r="Z49">
        <v>191122.83</v>
      </c>
    </row>
    <row r="50" spans="1:29" x14ac:dyDescent="0.25">
      <c r="A50" t="s">
        <v>2977</v>
      </c>
      <c r="B50">
        <v>860767.22</v>
      </c>
      <c r="C50">
        <v>91196.07</v>
      </c>
      <c r="D50">
        <v>13827.12</v>
      </c>
      <c r="F50">
        <v>598129.93999999994</v>
      </c>
      <c r="G50">
        <v>115093.77</v>
      </c>
      <c r="I50">
        <v>19276.400000000001</v>
      </c>
      <c r="L50">
        <v>387.81</v>
      </c>
      <c r="O50">
        <v>-1475759.15</v>
      </c>
      <c r="P50">
        <v>2700044.99</v>
      </c>
      <c r="Q50">
        <v>1411283.42</v>
      </c>
      <c r="R50">
        <v>120730</v>
      </c>
      <c r="S50">
        <v>752.39</v>
      </c>
      <c r="T50">
        <v>1484732.9</v>
      </c>
      <c r="U50">
        <v>22760</v>
      </c>
      <c r="V50">
        <v>1775261.9</v>
      </c>
      <c r="Y50">
        <v>460537.53</v>
      </c>
      <c r="Z50">
        <v>129845.21</v>
      </c>
    </row>
    <row r="51" spans="1:29" x14ac:dyDescent="0.25">
      <c r="A51" t="s">
        <v>2978</v>
      </c>
      <c r="B51">
        <v>945144.8</v>
      </c>
      <c r="C51">
        <v>113776.31</v>
      </c>
      <c r="D51">
        <v>30809.41</v>
      </c>
      <c r="F51">
        <v>621345.15</v>
      </c>
      <c r="G51">
        <v>36959.21</v>
      </c>
      <c r="I51">
        <v>16101.6</v>
      </c>
      <c r="L51">
        <v>502.88</v>
      </c>
      <c r="M51">
        <v>44394.83</v>
      </c>
      <c r="O51">
        <v>-620405.68000000005</v>
      </c>
      <c r="P51">
        <v>1671717.03</v>
      </c>
      <c r="Q51">
        <v>1411756.55</v>
      </c>
      <c r="R51">
        <v>184509.92</v>
      </c>
      <c r="S51">
        <v>787.69</v>
      </c>
      <c r="T51">
        <v>1063468</v>
      </c>
      <c r="U51">
        <v>11520</v>
      </c>
      <c r="V51">
        <v>1252483</v>
      </c>
      <c r="X51">
        <v>3000</v>
      </c>
      <c r="Y51">
        <v>494303.68</v>
      </c>
      <c r="Z51">
        <v>79331.259999999995</v>
      </c>
    </row>
    <row r="52" spans="1:29" x14ac:dyDescent="0.25">
      <c r="A52" t="s">
        <v>2979</v>
      </c>
      <c r="B52">
        <v>614475.64</v>
      </c>
      <c r="C52">
        <v>26213.13</v>
      </c>
      <c r="D52">
        <v>20918.189999999999</v>
      </c>
      <c r="F52">
        <v>743225.68</v>
      </c>
      <c r="G52">
        <v>159410.82999999999</v>
      </c>
      <c r="I52">
        <v>20122.5</v>
      </c>
      <c r="L52">
        <v>1700.01</v>
      </c>
      <c r="O52">
        <v>804785.92</v>
      </c>
      <c r="P52">
        <v>579857.57999999996</v>
      </c>
      <c r="Q52">
        <v>1421934.27</v>
      </c>
      <c r="R52">
        <v>199400</v>
      </c>
      <c r="S52">
        <v>821.39</v>
      </c>
      <c r="T52">
        <v>981036.5</v>
      </c>
      <c r="U52">
        <v>13168</v>
      </c>
      <c r="V52">
        <v>1268340.5</v>
      </c>
      <c r="Y52">
        <v>835503.52</v>
      </c>
      <c r="Z52">
        <v>134538.68</v>
      </c>
    </row>
    <row r="53" spans="1:29" x14ac:dyDescent="0.25">
      <c r="A53" t="s">
        <v>2980</v>
      </c>
      <c r="B53">
        <v>1020248.46</v>
      </c>
      <c r="C53">
        <v>185734.27</v>
      </c>
      <c r="D53">
        <v>40052.300000000003</v>
      </c>
      <c r="F53">
        <v>1092453.55</v>
      </c>
      <c r="G53">
        <v>109056.4</v>
      </c>
      <c r="I53">
        <v>521401.4</v>
      </c>
      <c r="L53">
        <v>1432.69</v>
      </c>
      <c r="M53">
        <v>6666.71</v>
      </c>
      <c r="O53">
        <v>1583682.61</v>
      </c>
      <c r="P53">
        <v>446722.69</v>
      </c>
      <c r="Q53">
        <v>1276825.3799999999</v>
      </c>
      <c r="R53">
        <v>3999.96</v>
      </c>
      <c r="T53">
        <v>1827353</v>
      </c>
      <c r="U53">
        <v>14740</v>
      </c>
      <c r="V53">
        <v>2069821</v>
      </c>
      <c r="Y53">
        <v>840077.63</v>
      </c>
      <c r="Z53">
        <v>133360.82999999999</v>
      </c>
    </row>
    <row r="54" spans="1:29" x14ac:dyDescent="0.25">
      <c r="A54" t="s">
        <v>2983</v>
      </c>
      <c r="B54">
        <v>370015.13</v>
      </c>
      <c r="C54">
        <v>13000</v>
      </c>
      <c r="D54">
        <v>58558.33</v>
      </c>
      <c r="F54">
        <v>4</v>
      </c>
      <c r="G54">
        <v>2214788.67</v>
      </c>
      <c r="I54">
        <v>0</v>
      </c>
      <c r="L54">
        <v>36.44</v>
      </c>
      <c r="O54">
        <v>1320008.23</v>
      </c>
      <c r="P54">
        <v>1557377.06</v>
      </c>
      <c r="Q54">
        <v>695310.39</v>
      </c>
      <c r="R54">
        <v>305100</v>
      </c>
      <c r="S54">
        <v>256.95</v>
      </c>
      <c r="T54">
        <v>1129054.5</v>
      </c>
      <c r="U54">
        <v>14465</v>
      </c>
      <c r="V54">
        <v>1402650.5</v>
      </c>
      <c r="Y54">
        <v>248212.76</v>
      </c>
      <c r="Z54">
        <v>508691.23</v>
      </c>
      <c r="AB54">
        <v>32000</v>
      </c>
    </row>
    <row r="55" spans="1:29" x14ac:dyDescent="0.25">
      <c r="A55" t="s">
        <v>2984</v>
      </c>
      <c r="B55">
        <v>72287.31</v>
      </c>
      <c r="C55">
        <v>11750</v>
      </c>
      <c r="D55">
        <v>63565.46</v>
      </c>
      <c r="F55">
        <v>844442.08</v>
      </c>
      <c r="G55">
        <v>2469298.0299999998</v>
      </c>
      <c r="I55">
        <v>0</v>
      </c>
      <c r="L55">
        <v>731.33</v>
      </c>
      <c r="O55">
        <v>2785106.66</v>
      </c>
      <c r="P55">
        <v>1296912.72</v>
      </c>
      <c r="Q55">
        <v>891757.19</v>
      </c>
      <c r="S55">
        <v>249.95</v>
      </c>
      <c r="T55">
        <v>1115687</v>
      </c>
      <c r="U55">
        <v>9350</v>
      </c>
      <c r="V55">
        <v>1382484</v>
      </c>
      <c r="Y55">
        <v>374375.69</v>
      </c>
      <c r="Z55">
        <v>715582.28</v>
      </c>
      <c r="AC55">
        <v>7000</v>
      </c>
    </row>
    <row r="56" spans="1:29" x14ac:dyDescent="0.25">
      <c r="A56" t="s">
        <v>2985</v>
      </c>
      <c r="B56">
        <v>530720.80000000005</v>
      </c>
      <c r="C56">
        <v>0</v>
      </c>
      <c r="D56">
        <v>45143.75</v>
      </c>
      <c r="F56">
        <v>431523.55</v>
      </c>
      <c r="G56">
        <v>2152044.52</v>
      </c>
      <c r="I56">
        <v>0</v>
      </c>
      <c r="L56">
        <v>606.22</v>
      </c>
      <c r="O56">
        <v>1934477.58</v>
      </c>
      <c r="P56">
        <v>1593000.06</v>
      </c>
      <c r="Q56">
        <v>984641.68</v>
      </c>
      <c r="R56">
        <v>131481.5</v>
      </c>
      <c r="S56">
        <v>657.78</v>
      </c>
      <c r="T56">
        <v>1127251.3</v>
      </c>
      <c r="U56">
        <v>10000</v>
      </c>
      <c r="V56">
        <v>1366702.3</v>
      </c>
      <c r="W56">
        <v>960</v>
      </c>
      <c r="X56">
        <v>2288</v>
      </c>
      <c r="Y56">
        <v>407182.68</v>
      </c>
      <c r="Z56">
        <v>549899.65</v>
      </c>
      <c r="AB56">
        <v>7000</v>
      </c>
      <c r="AC56">
        <v>47876</v>
      </c>
    </row>
    <row r="57" spans="1:29" x14ac:dyDescent="0.25">
      <c r="A57" t="s">
        <v>2986</v>
      </c>
      <c r="B57">
        <v>851748.63</v>
      </c>
      <c r="C57">
        <v>25000</v>
      </c>
      <c r="D57">
        <v>13049.25</v>
      </c>
      <c r="F57">
        <v>2</v>
      </c>
      <c r="G57">
        <v>2114441.7799999998</v>
      </c>
      <c r="I57">
        <v>3800</v>
      </c>
      <c r="L57">
        <v>-24.15</v>
      </c>
      <c r="O57">
        <v>1973057.28</v>
      </c>
      <c r="P57">
        <v>1261656.71</v>
      </c>
      <c r="Q57">
        <v>823649.34</v>
      </c>
      <c r="R57">
        <v>369600</v>
      </c>
      <c r="S57">
        <v>768.33</v>
      </c>
      <c r="T57">
        <v>1678603.5</v>
      </c>
      <c r="U57">
        <v>4637.5</v>
      </c>
      <c r="V57">
        <v>1933101</v>
      </c>
      <c r="W57">
        <v>800</v>
      </c>
      <c r="X57">
        <v>2000</v>
      </c>
      <c r="Y57">
        <v>435104.06</v>
      </c>
      <c r="Z57">
        <v>560829.31999999995</v>
      </c>
      <c r="AA57">
        <v>10500</v>
      </c>
    </row>
    <row r="58" spans="1:29" x14ac:dyDescent="0.25">
      <c r="A58" t="s">
        <v>3010</v>
      </c>
      <c r="B58">
        <v>185231.69</v>
      </c>
      <c r="C58">
        <v>7500</v>
      </c>
      <c r="D58">
        <v>27181.39</v>
      </c>
      <c r="F58">
        <v>3</v>
      </c>
      <c r="G58">
        <v>2058831.03</v>
      </c>
      <c r="I58">
        <v>0</v>
      </c>
      <c r="L58">
        <v>224.15</v>
      </c>
      <c r="O58">
        <v>2647477.11</v>
      </c>
      <c r="Q58">
        <v>556442.32999999996</v>
      </c>
      <c r="R58">
        <v>87050</v>
      </c>
      <c r="S58">
        <v>182.1</v>
      </c>
      <c r="T58">
        <v>822276</v>
      </c>
      <c r="U58">
        <v>2400</v>
      </c>
      <c r="V58">
        <v>1017816</v>
      </c>
      <c r="W58">
        <v>10000</v>
      </c>
      <c r="Y58">
        <v>206690.32</v>
      </c>
      <c r="Z58">
        <v>491623.46</v>
      </c>
      <c r="AB58">
        <v>960</v>
      </c>
    </row>
    <row r="59" spans="1:29" x14ac:dyDescent="0.25">
      <c r="A59" t="s">
        <v>3011</v>
      </c>
      <c r="B59">
        <v>575357.93999999994</v>
      </c>
      <c r="C59">
        <v>12860</v>
      </c>
      <c r="D59">
        <v>63447.47</v>
      </c>
      <c r="F59">
        <v>203436.93</v>
      </c>
      <c r="G59">
        <v>1857816.31</v>
      </c>
      <c r="I59">
        <v>0</v>
      </c>
      <c r="L59">
        <v>234.37</v>
      </c>
      <c r="O59">
        <v>3546586.96</v>
      </c>
      <c r="Q59">
        <v>688343.97</v>
      </c>
      <c r="S59">
        <v>1197.67</v>
      </c>
      <c r="T59">
        <v>1450989.4</v>
      </c>
      <c r="U59">
        <v>14000</v>
      </c>
      <c r="V59">
        <v>1722678.4</v>
      </c>
      <c r="Y59">
        <v>217009.59</v>
      </c>
      <c r="Z59">
        <v>539579.73</v>
      </c>
      <c r="AA59">
        <v>324829.93</v>
      </c>
      <c r="AB59">
        <v>49000</v>
      </c>
      <c r="AC59">
        <v>500</v>
      </c>
    </row>
    <row r="60" spans="1:29" x14ac:dyDescent="0.25">
      <c r="A60" t="s">
        <v>2990</v>
      </c>
      <c r="B60">
        <v>210832.52</v>
      </c>
      <c r="C60">
        <v>0</v>
      </c>
      <c r="D60">
        <v>24624.71</v>
      </c>
      <c r="F60">
        <v>117008.58</v>
      </c>
      <c r="G60">
        <v>278663.77</v>
      </c>
      <c r="K60">
        <v>216000</v>
      </c>
      <c r="L60">
        <v>2496.44</v>
      </c>
      <c r="N60">
        <v>-71729.52</v>
      </c>
      <c r="O60">
        <v>875.64</v>
      </c>
      <c r="P60">
        <v>280935.62</v>
      </c>
      <c r="Q60">
        <v>1126647.77</v>
      </c>
      <c r="R60">
        <v>155900</v>
      </c>
      <c r="S60">
        <v>338.5</v>
      </c>
      <c r="T60">
        <v>1698672.9</v>
      </c>
      <c r="U60">
        <v>14000</v>
      </c>
      <c r="V60">
        <v>1955740.9</v>
      </c>
      <c r="W60">
        <v>848</v>
      </c>
      <c r="Y60">
        <v>581582.04</v>
      </c>
      <c r="Z60">
        <v>35788.6</v>
      </c>
      <c r="AB60">
        <v>4500</v>
      </c>
    </row>
    <row r="61" spans="1:29" x14ac:dyDescent="0.25">
      <c r="A61" t="s">
        <v>2991</v>
      </c>
      <c r="B61">
        <v>1103557.26</v>
      </c>
      <c r="C61">
        <v>68550</v>
      </c>
      <c r="D61">
        <v>41367.599999999999</v>
      </c>
      <c r="F61">
        <v>3059906.78</v>
      </c>
      <c r="G61">
        <v>2938625.77</v>
      </c>
      <c r="L61">
        <v>603.66</v>
      </c>
      <c r="O61">
        <v>7065632.1799999997</v>
      </c>
      <c r="P61">
        <v>179132.84</v>
      </c>
      <c r="Q61">
        <v>1498411.83</v>
      </c>
      <c r="R61">
        <v>516000</v>
      </c>
      <c r="S61">
        <v>1070.6300000000001</v>
      </c>
      <c r="T61">
        <v>2034126.29</v>
      </c>
      <c r="U61">
        <v>20000</v>
      </c>
      <c r="V61">
        <v>2547448.7200000002</v>
      </c>
      <c r="Y61">
        <v>657799.26</v>
      </c>
      <c r="Z61">
        <v>456487.04</v>
      </c>
      <c r="AB61">
        <v>4500</v>
      </c>
    </row>
    <row r="62" spans="1:29" x14ac:dyDescent="0.25">
      <c r="A62" t="s">
        <v>2992</v>
      </c>
      <c r="B62">
        <v>393039.6</v>
      </c>
      <c r="C62">
        <v>16500</v>
      </c>
      <c r="D62">
        <v>50984.39</v>
      </c>
      <c r="F62">
        <v>8708</v>
      </c>
      <c r="G62">
        <v>237676.96</v>
      </c>
      <c r="L62">
        <v>50</v>
      </c>
      <c r="O62">
        <v>-2837518.22</v>
      </c>
      <c r="P62">
        <v>2768470.84</v>
      </c>
      <c r="Q62">
        <v>1063868.02</v>
      </c>
      <c r="R62">
        <v>406000</v>
      </c>
      <c r="S62">
        <v>267.36</v>
      </c>
      <c r="T62">
        <v>741748.2</v>
      </c>
      <c r="U62">
        <v>120000</v>
      </c>
      <c r="V62">
        <v>1162876.2</v>
      </c>
      <c r="Y62">
        <v>261469.51</v>
      </c>
      <c r="Z62">
        <v>57851.03</v>
      </c>
      <c r="AB62">
        <v>54500</v>
      </c>
    </row>
    <row r="63" spans="1:29" x14ac:dyDescent="0.25">
      <c r="A63" t="s">
        <v>2993</v>
      </c>
      <c r="B63">
        <v>130667</v>
      </c>
      <c r="C63">
        <v>0</v>
      </c>
      <c r="D63">
        <v>9969.2099999999991</v>
      </c>
      <c r="F63">
        <v>170941.46</v>
      </c>
      <c r="G63">
        <v>1277963.42</v>
      </c>
      <c r="L63">
        <v>1670.83</v>
      </c>
      <c r="O63">
        <v>311712.39</v>
      </c>
      <c r="P63">
        <v>2027508.56</v>
      </c>
      <c r="Q63">
        <v>1253103.24</v>
      </c>
      <c r="R63">
        <v>471380</v>
      </c>
      <c r="S63">
        <v>675.88</v>
      </c>
      <c r="T63">
        <v>1423811.4</v>
      </c>
      <c r="U63">
        <v>16623.62</v>
      </c>
      <c r="V63">
        <v>1836313.4</v>
      </c>
      <c r="W63">
        <v>1136</v>
      </c>
      <c r="Y63">
        <v>1272362.8600000001</v>
      </c>
      <c r="Z63">
        <v>364430.84</v>
      </c>
      <c r="AB63">
        <v>80003.73</v>
      </c>
    </row>
    <row r="64" spans="1:29" x14ac:dyDescent="0.25">
      <c r="A64" t="s">
        <v>2994</v>
      </c>
      <c r="B64">
        <v>1001172.4</v>
      </c>
      <c r="C64">
        <v>0</v>
      </c>
      <c r="D64">
        <v>64336.69</v>
      </c>
      <c r="F64">
        <v>1569859.93</v>
      </c>
      <c r="G64">
        <v>272417.84000000003</v>
      </c>
      <c r="L64">
        <v>84930.82</v>
      </c>
      <c r="O64">
        <v>4109409.78</v>
      </c>
      <c r="P64">
        <v>179132.84</v>
      </c>
      <c r="Q64">
        <v>1409556.8</v>
      </c>
      <c r="R64">
        <v>824600</v>
      </c>
      <c r="S64">
        <v>926.73</v>
      </c>
      <c r="T64">
        <v>717539.5</v>
      </c>
      <c r="U64">
        <v>154691.04999999999</v>
      </c>
      <c r="V64">
        <v>1203541.5</v>
      </c>
      <c r="W64">
        <v>17073</v>
      </c>
      <c r="Y64">
        <v>1213999.72</v>
      </c>
      <c r="Z64">
        <v>366978.3</v>
      </c>
      <c r="AB64">
        <v>161225</v>
      </c>
    </row>
    <row r="65" spans="1:28" x14ac:dyDescent="0.25">
      <c r="A65" t="s">
        <v>2995</v>
      </c>
      <c r="B65">
        <v>911211.63</v>
      </c>
      <c r="C65">
        <v>64293.5</v>
      </c>
      <c r="D65">
        <v>21849.59</v>
      </c>
      <c r="F65">
        <v>1428502.34</v>
      </c>
      <c r="G65">
        <v>238561.85</v>
      </c>
      <c r="I65">
        <v>0</v>
      </c>
      <c r="J65">
        <v>43000</v>
      </c>
      <c r="L65">
        <v>0</v>
      </c>
      <c r="O65">
        <v>-116660.08</v>
      </c>
      <c r="P65">
        <v>2752937.45</v>
      </c>
      <c r="Q65">
        <v>948657.95</v>
      </c>
      <c r="S65">
        <v>904.97</v>
      </c>
      <c r="T65">
        <v>1931173</v>
      </c>
      <c r="U65">
        <v>344694.36</v>
      </c>
      <c r="V65">
        <v>2324666</v>
      </c>
      <c r="W65">
        <v>2396</v>
      </c>
      <c r="Y65">
        <v>381514.89</v>
      </c>
      <c r="Z65">
        <v>225981.69</v>
      </c>
      <c r="AA65">
        <v>43000</v>
      </c>
    </row>
    <row r="66" spans="1:28" x14ac:dyDescent="0.25">
      <c r="A66" t="s">
        <v>2996</v>
      </c>
      <c r="B66">
        <v>873967.96</v>
      </c>
      <c r="C66">
        <v>0</v>
      </c>
      <c r="D66">
        <v>32151.81</v>
      </c>
      <c r="F66">
        <v>506307.5</v>
      </c>
      <c r="G66">
        <v>969755.78</v>
      </c>
      <c r="I66">
        <v>0</v>
      </c>
      <c r="L66">
        <v>5299.68</v>
      </c>
      <c r="O66">
        <v>-617694.13</v>
      </c>
      <c r="P66">
        <v>3437556.74</v>
      </c>
      <c r="Q66">
        <v>1101387.17</v>
      </c>
      <c r="R66">
        <v>119070</v>
      </c>
      <c r="S66">
        <v>683.06</v>
      </c>
      <c r="T66">
        <v>2009051.5</v>
      </c>
      <c r="U66">
        <v>367139.62</v>
      </c>
      <c r="V66">
        <v>2434564</v>
      </c>
      <c r="Y66">
        <v>239983.24</v>
      </c>
      <c r="Z66">
        <v>507251.72</v>
      </c>
    </row>
    <row r="67" spans="1:28" x14ac:dyDescent="0.25">
      <c r="A67" t="s">
        <v>2997</v>
      </c>
      <c r="B67">
        <v>1459734.87</v>
      </c>
      <c r="C67">
        <v>0</v>
      </c>
      <c r="D67">
        <v>67415.94</v>
      </c>
      <c r="F67">
        <v>1260377.51</v>
      </c>
      <c r="G67">
        <v>384552.99</v>
      </c>
      <c r="I67">
        <v>0</v>
      </c>
      <c r="L67">
        <v>12329</v>
      </c>
      <c r="O67">
        <v>1621676.38</v>
      </c>
      <c r="P67">
        <v>785641.8</v>
      </c>
      <c r="Q67">
        <v>1137637.02</v>
      </c>
      <c r="R67">
        <v>469800</v>
      </c>
      <c r="S67">
        <v>1138.82</v>
      </c>
      <c r="T67">
        <v>1730415</v>
      </c>
      <c r="U67">
        <v>170715.25</v>
      </c>
      <c r="V67">
        <v>1961936.5</v>
      </c>
      <c r="W67">
        <v>3664</v>
      </c>
      <c r="Y67">
        <v>459541.19</v>
      </c>
      <c r="Z67">
        <v>151338.5</v>
      </c>
    </row>
    <row r="68" spans="1:28" x14ac:dyDescent="0.25">
      <c r="A68" t="s">
        <v>2998</v>
      </c>
      <c r="B68">
        <v>1570859.77</v>
      </c>
      <c r="C68">
        <v>0</v>
      </c>
      <c r="D68">
        <v>12700</v>
      </c>
      <c r="F68">
        <v>268369.73</v>
      </c>
      <c r="G68">
        <v>16644.93</v>
      </c>
      <c r="I68">
        <v>486</v>
      </c>
      <c r="L68">
        <v>3635</v>
      </c>
      <c r="O68">
        <v>1477103.58</v>
      </c>
      <c r="Q68">
        <v>3123609.91</v>
      </c>
      <c r="S68">
        <v>1721.77</v>
      </c>
      <c r="T68">
        <v>1747793.73</v>
      </c>
      <c r="V68">
        <v>2600285.73</v>
      </c>
      <c r="W68">
        <v>28260</v>
      </c>
      <c r="X68">
        <v>51782</v>
      </c>
      <c r="Y68">
        <v>1070858.52</v>
      </c>
      <c r="Z68">
        <v>227201.04</v>
      </c>
      <c r="AB68">
        <v>56401</v>
      </c>
    </row>
    <row r="69" spans="1:28" x14ac:dyDescent="0.25">
      <c r="A69" t="s">
        <v>2999</v>
      </c>
      <c r="B69">
        <v>1113882.77</v>
      </c>
      <c r="C69">
        <v>0</v>
      </c>
      <c r="D69">
        <v>8500</v>
      </c>
      <c r="F69">
        <v>1416816.22</v>
      </c>
      <c r="G69">
        <v>63659.67</v>
      </c>
      <c r="L69">
        <v>-47579.85</v>
      </c>
      <c r="O69">
        <v>2195038.7999999998</v>
      </c>
      <c r="Q69">
        <v>1838277.17</v>
      </c>
      <c r="T69">
        <v>981659.5</v>
      </c>
      <c r="V69">
        <v>1221327.5</v>
      </c>
      <c r="X69">
        <v>6270</v>
      </c>
      <c r="Y69">
        <v>498507.6</v>
      </c>
      <c r="Z69">
        <v>168786.61</v>
      </c>
      <c r="AB69">
        <v>178495.25</v>
      </c>
    </row>
    <row r="70" spans="1:28" x14ac:dyDescent="0.25">
      <c r="A70" t="s">
        <v>3000</v>
      </c>
      <c r="B70">
        <v>832367.24</v>
      </c>
      <c r="C70">
        <v>0</v>
      </c>
      <c r="D70">
        <v>74404.240000000005</v>
      </c>
      <c r="F70">
        <v>104380.9</v>
      </c>
      <c r="G70">
        <v>240559.39</v>
      </c>
      <c r="L70">
        <v>5838.64</v>
      </c>
      <c r="O70">
        <v>809912.07</v>
      </c>
      <c r="Q70">
        <v>2661106.04</v>
      </c>
      <c r="S70">
        <v>1990.66</v>
      </c>
      <c r="T70">
        <v>2282240.7999999998</v>
      </c>
      <c r="V70">
        <v>2883987.8</v>
      </c>
      <c r="X70">
        <v>8126</v>
      </c>
      <c r="Y70">
        <v>1133603.33</v>
      </c>
      <c r="Z70">
        <v>107811.89</v>
      </c>
      <c r="AB70">
        <v>61787.42</v>
      </c>
    </row>
    <row r="71" spans="1:28" x14ac:dyDescent="0.25">
      <c r="A71" t="s">
        <v>3001</v>
      </c>
      <c r="B71">
        <v>2480408.02</v>
      </c>
      <c r="C71">
        <v>0</v>
      </c>
      <c r="D71">
        <v>4225</v>
      </c>
      <c r="F71">
        <v>1174581.98</v>
      </c>
      <c r="G71">
        <v>13639.9</v>
      </c>
      <c r="L71">
        <v>-250000</v>
      </c>
      <c r="O71">
        <v>3055301.16</v>
      </c>
      <c r="Q71">
        <v>2969873.1</v>
      </c>
      <c r="S71">
        <v>2716.3</v>
      </c>
      <c r="T71">
        <v>1464435</v>
      </c>
      <c r="V71">
        <v>1788888</v>
      </c>
      <c r="X71">
        <v>14592</v>
      </c>
      <c r="Y71">
        <v>1060592.43</v>
      </c>
      <c r="Z71">
        <v>228980.4</v>
      </c>
      <c r="AB71">
        <v>101597.83</v>
      </c>
    </row>
    <row r="72" spans="1:28" x14ac:dyDescent="0.25">
      <c r="A72" t="s">
        <v>3002</v>
      </c>
      <c r="B72">
        <v>3092251.82</v>
      </c>
      <c r="C72">
        <v>0</v>
      </c>
      <c r="D72">
        <v>25100</v>
      </c>
      <c r="F72">
        <v>1690800.95</v>
      </c>
      <c r="G72">
        <v>519112.76</v>
      </c>
      <c r="K72">
        <v>13000</v>
      </c>
      <c r="L72">
        <v>0</v>
      </c>
      <c r="O72">
        <v>3874753.51</v>
      </c>
      <c r="Q72">
        <v>4060000.79</v>
      </c>
      <c r="S72">
        <v>2862.31</v>
      </c>
      <c r="T72">
        <v>3205473.1</v>
      </c>
      <c r="V72">
        <v>3606664.1</v>
      </c>
      <c r="W72">
        <v>30680</v>
      </c>
      <c r="X72">
        <v>38000</v>
      </c>
      <c r="Y72">
        <v>1086285.5</v>
      </c>
      <c r="Z72">
        <v>380315.33</v>
      </c>
      <c r="AB72">
        <v>91613.25</v>
      </c>
    </row>
    <row r="73" spans="1:28" x14ac:dyDescent="0.25">
      <c r="A73" t="s">
        <v>3003</v>
      </c>
      <c r="B73">
        <v>1049141.08</v>
      </c>
      <c r="C73">
        <v>0</v>
      </c>
      <c r="D73">
        <v>21376.7</v>
      </c>
      <c r="F73">
        <v>558933.82999999996</v>
      </c>
      <c r="G73">
        <v>326724.83</v>
      </c>
      <c r="L73">
        <v>1754</v>
      </c>
      <c r="O73">
        <v>1436973.29</v>
      </c>
      <c r="Q73">
        <v>1415742.4</v>
      </c>
      <c r="S73">
        <v>1372.6</v>
      </c>
      <c r="T73">
        <v>1195763.5</v>
      </c>
      <c r="U73">
        <v>253189</v>
      </c>
      <c r="V73">
        <v>1233610.5</v>
      </c>
      <c r="X73">
        <v>7982</v>
      </c>
      <c r="Y73">
        <v>530739.43000000005</v>
      </c>
      <c r="Z73">
        <v>200644.37</v>
      </c>
      <c r="AB73">
        <v>15422.05</v>
      </c>
    </row>
    <row r="74" spans="1:28" x14ac:dyDescent="0.25">
      <c r="A74" t="s">
        <v>3004</v>
      </c>
      <c r="B74">
        <v>1028356.87</v>
      </c>
      <c r="C74">
        <v>0</v>
      </c>
      <c r="D74">
        <v>37993.870000000003</v>
      </c>
      <c r="F74">
        <v>1004469.04</v>
      </c>
      <c r="G74">
        <v>87645.71</v>
      </c>
      <c r="I74">
        <v>162</v>
      </c>
      <c r="L74">
        <v>23012.720000000001</v>
      </c>
      <c r="O74">
        <v>1476590.55</v>
      </c>
      <c r="Q74">
        <v>2053631.47</v>
      </c>
      <c r="S74">
        <v>825.03</v>
      </c>
      <c r="T74">
        <v>849674</v>
      </c>
      <c r="V74">
        <v>1388652</v>
      </c>
      <c r="Y74">
        <v>335983.18</v>
      </c>
      <c r="Z74">
        <v>176341.66</v>
      </c>
      <c r="AB74">
        <v>46961.25</v>
      </c>
    </row>
    <row r="75" spans="1:28" x14ac:dyDescent="0.25">
      <c r="A75" t="s">
        <v>3005</v>
      </c>
      <c r="B75">
        <v>515894.72</v>
      </c>
      <c r="C75">
        <v>116389.78</v>
      </c>
      <c r="D75">
        <v>46945</v>
      </c>
      <c r="F75">
        <v>814945.13</v>
      </c>
      <c r="G75">
        <v>1355872.59</v>
      </c>
      <c r="J75">
        <v>417</v>
      </c>
      <c r="L75">
        <v>1937.49</v>
      </c>
      <c r="O75">
        <v>842520.71</v>
      </c>
      <c r="P75">
        <v>2174520.91</v>
      </c>
      <c r="Q75">
        <v>1743696.11</v>
      </c>
      <c r="S75">
        <v>904.59</v>
      </c>
      <c r="T75">
        <v>1406206.25</v>
      </c>
      <c r="V75">
        <v>1784018.25</v>
      </c>
      <c r="W75">
        <v>1644</v>
      </c>
      <c r="Y75">
        <v>640734.93000000005</v>
      </c>
      <c r="Z75">
        <v>500617.32</v>
      </c>
      <c r="AB75">
        <v>85639.49</v>
      </c>
    </row>
    <row r="76" spans="1:28" x14ac:dyDescent="0.25">
      <c r="A76" t="s">
        <v>3006</v>
      </c>
      <c r="B76">
        <v>867979.91</v>
      </c>
      <c r="C76">
        <v>65357.25</v>
      </c>
      <c r="D76">
        <v>105116.06</v>
      </c>
      <c r="F76">
        <v>1018336.3</v>
      </c>
      <c r="G76">
        <v>708591.68</v>
      </c>
      <c r="J76">
        <v>540</v>
      </c>
      <c r="L76">
        <v>2169.08</v>
      </c>
      <c r="O76">
        <v>581969.43999999994</v>
      </c>
      <c r="P76">
        <v>2426315.1</v>
      </c>
      <c r="Q76">
        <v>2381595.2200000002</v>
      </c>
      <c r="R76">
        <v>319590</v>
      </c>
      <c r="S76">
        <v>1386.83</v>
      </c>
      <c r="T76">
        <v>1726245</v>
      </c>
      <c r="V76">
        <v>2471144</v>
      </c>
      <c r="W76">
        <v>2456</v>
      </c>
      <c r="X76">
        <v>6748</v>
      </c>
      <c r="Y76">
        <v>1187838.23</v>
      </c>
      <c r="Z76">
        <v>443375.74</v>
      </c>
      <c r="AB76">
        <v>177217.5</v>
      </c>
    </row>
    <row r="77" spans="1:28" x14ac:dyDescent="0.25">
      <c r="A77" t="s">
        <v>3007</v>
      </c>
      <c r="B77">
        <v>814821.99</v>
      </c>
      <c r="C77">
        <v>215947.91</v>
      </c>
      <c r="D77">
        <v>22566.07</v>
      </c>
      <c r="F77">
        <v>46301.39</v>
      </c>
      <c r="G77">
        <v>140661.23000000001</v>
      </c>
      <c r="L77">
        <v>3614.23</v>
      </c>
      <c r="O77">
        <v>-433242.72</v>
      </c>
      <c r="P77">
        <v>1120243.3</v>
      </c>
      <c r="Q77">
        <v>1607307.27</v>
      </c>
      <c r="R77">
        <v>150000</v>
      </c>
      <c r="S77">
        <v>64.430000000000007</v>
      </c>
      <c r="T77">
        <v>798362.64</v>
      </c>
      <c r="V77">
        <v>1036291.64</v>
      </c>
      <c r="W77">
        <v>832</v>
      </c>
      <c r="X77">
        <v>824</v>
      </c>
      <c r="Y77">
        <v>698876.52</v>
      </c>
      <c r="Z77">
        <v>100552.75</v>
      </c>
      <c r="AB77">
        <v>19773.650000000001</v>
      </c>
    </row>
    <row r="78" spans="1:28" x14ac:dyDescent="0.25">
      <c r="A78" t="s">
        <v>3008</v>
      </c>
      <c r="B78">
        <v>478990.65</v>
      </c>
      <c r="C78">
        <v>201044.48000000001</v>
      </c>
      <c r="D78">
        <v>11800</v>
      </c>
      <c r="F78">
        <v>895853.54</v>
      </c>
      <c r="G78">
        <v>356570.7</v>
      </c>
      <c r="J78">
        <v>508</v>
      </c>
      <c r="L78">
        <v>682.56</v>
      </c>
      <c r="O78">
        <v>-809552.32</v>
      </c>
      <c r="P78">
        <v>2732486.08</v>
      </c>
      <c r="Q78">
        <v>1226177.53</v>
      </c>
      <c r="R78">
        <v>229200</v>
      </c>
      <c r="S78">
        <v>577.1</v>
      </c>
      <c r="T78">
        <v>1882019.4</v>
      </c>
      <c r="V78">
        <v>2352397.4</v>
      </c>
      <c r="W78">
        <v>3640</v>
      </c>
      <c r="X78">
        <v>2516</v>
      </c>
      <c r="Y78">
        <v>474138.58</v>
      </c>
      <c r="Z78">
        <v>247531.19</v>
      </c>
      <c r="AB78">
        <v>43500.23</v>
      </c>
    </row>
    <row r="79" spans="1:28" x14ac:dyDescent="0.25">
      <c r="A79" t="s">
        <v>3009</v>
      </c>
      <c r="B79">
        <v>232118.18</v>
      </c>
      <c r="C79">
        <v>64534</v>
      </c>
      <c r="D79">
        <v>3500</v>
      </c>
      <c r="F79">
        <v>1711606.02</v>
      </c>
      <c r="G79">
        <v>339837.44</v>
      </c>
      <c r="J79">
        <v>0</v>
      </c>
      <c r="L79">
        <v>764.79</v>
      </c>
      <c r="O79">
        <v>-269528.77</v>
      </c>
      <c r="P79">
        <v>3283107.89</v>
      </c>
      <c r="Q79">
        <v>1221836.74</v>
      </c>
      <c r="S79">
        <v>995.29</v>
      </c>
      <c r="T79">
        <v>1300673.5</v>
      </c>
      <c r="V79">
        <v>1644848.5</v>
      </c>
      <c r="W79">
        <v>960</v>
      </c>
      <c r="X79">
        <v>4656</v>
      </c>
      <c r="Y79">
        <v>681483.26</v>
      </c>
      <c r="Z79">
        <v>219950.14</v>
      </c>
      <c r="AB79">
        <v>259726.9</v>
      </c>
    </row>
    <row r="80" spans="1:28" x14ac:dyDescent="0.25">
      <c r="A80" t="s">
        <v>3012</v>
      </c>
      <c r="B80">
        <v>988398.64</v>
      </c>
      <c r="C80">
        <v>49219</v>
      </c>
      <c r="D80">
        <v>13252</v>
      </c>
      <c r="F80">
        <v>311364.92</v>
      </c>
      <c r="G80">
        <v>230290.3</v>
      </c>
      <c r="L80">
        <v>-480186.87</v>
      </c>
      <c r="O80">
        <v>349784.12</v>
      </c>
      <c r="P80">
        <v>1600443.98</v>
      </c>
      <c r="Q80">
        <v>954543.74</v>
      </c>
      <c r="R80">
        <v>227000</v>
      </c>
      <c r="S80">
        <v>1324.49</v>
      </c>
      <c r="T80">
        <v>1062841.5</v>
      </c>
      <c r="V80">
        <v>1211877.5</v>
      </c>
      <c r="Y80">
        <v>394114.32</v>
      </c>
      <c r="Z80">
        <v>199771.78</v>
      </c>
      <c r="AB80">
        <v>126662.5</v>
      </c>
    </row>
    <row r="81" spans="1:28" x14ac:dyDescent="0.25">
      <c r="A81" t="s">
        <v>2981</v>
      </c>
      <c r="B81">
        <v>357959.46</v>
      </c>
      <c r="C81">
        <v>14300</v>
      </c>
      <c r="D81">
        <v>10410.76</v>
      </c>
      <c r="F81">
        <v>1610233.86</v>
      </c>
      <c r="G81">
        <v>185508.35</v>
      </c>
      <c r="L81">
        <v>87.5</v>
      </c>
      <c r="O81">
        <v>3159683.49</v>
      </c>
      <c r="Q81">
        <v>633821.24</v>
      </c>
      <c r="S81">
        <v>250.56</v>
      </c>
      <c r="T81">
        <v>813422.64</v>
      </c>
      <c r="U81">
        <v>54150</v>
      </c>
      <c r="V81">
        <v>972016.14</v>
      </c>
      <c r="W81">
        <v>3040</v>
      </c>
      <c r="Y81">
        <v>190696.46</v>
      </c>
      <c r="Z81">
        <v>1218338.05</v>
      </c>
    </row>
    <row r="82" spans="1:28" x14ac:dyDescent="0.25">
      <c r="A82" t="s">
        <v>2982</v>
      </c>
      <c r="B82">
        <v>942021.25</v>
      </c>
      <c r="C82">
        <v>39000</v>
      </c>
      <c r="D82">
        <v>14178.24</v>
      </c>
      <c r="F82">
        <v>2354059.11</v>
      </c>
      <c r="G82">
        <v>114650.04</v>
      </c>
      <c r="L82">
        <v>-72</v>
      </c>
      <c r="O82">
        <v>1781742.41</v>
      </c>
      <c r="P82">
        <v>1891769.64</v>
      </c>
      <c r="Q82">
        <v>1081057.93</v>
      </c>
      <c r="S82">
        <v>917.58</v>
      </c>
      <c r="T82">
        <v>506222.14</v>
      </c>
      <c r="V82">
        <v>779230.14</v>
      </c>
      <c r="W82">
        <v>4240</v>
      </c>
      <c r="Y82">
        <v>429973.23</v>
      </c>
      <c r="Z82">
        <v>528076.66</v>
      </c>
      <c r="AB82">
        <v>18670</v>
      </c>
    </row>
    <row r="83" spans="1:28" x14ac:dyDescent="0.25">
      <c r="A83" t="s">
        <v>2987</v>
      </c>
      <c r="B83">
        <v>516734.07</v>
      </c>
      <c r="C83">
        <v>2500</v>
      </c>
      <c r="D83">
        <v>10924.57</v>
      </c>
      <c r="F83">
        <v>765809.34</v>
      </c>
      <c r="G83">
        <v>1388808.32</v>
      </c>
      <c r="L83">
        <v>0</v>
      </c>
      <c r="N83">
        <v>-541668.11</v>
      </c>
      <c r="O83">
        <v>1466297.88</v>
      </c>
      <c r="P83">
        <v>1861215.28</v>
      </c>
      <c r="Q83">
        <v>1152376.3700000001</v>
      </c>
      <c r="R83">
        <v>72000</v>
      </c>
      <c r="S83">
        <v>350.93</v>
      </c>
      <c r="T83">
        <v>1081530.8999999999</v>
      </c>
      <c r="V83">
        <v>1452272.9</v>
      </c>
      <c r="W83">
        <v>12320</v>
      </c>
      <c r="Y83">
        <v>392201.37</v>
      </c>
      <c r="Z83">
        <v>357586.47</v>
      </c>
      <c r="AB83">
        <v>150.41999999999999</v>
      </c>
    </row>
    <row r="84" spans="1:28" x14ac:dyDescent="0.25">
      <c r="A84" t="s">
        <v>2988</v>
      </c>
      <c r="B84">
        <v>477791.77</v>
      </c>
      <c r="C84">
        <v>0</v>
      </c>
      <c r="D84">
        <v>7537.3</v>
      </c>
      <c r="F84">
        <v>280503.32</v>
      </c>
      <c r="G84">
        <v>1231010.96</v>
      </c>
      <c r="L84">
        <v>0</v>
      </c>
      <c r="O84">
        <v>2017497</v>
      </c>
      <c r="Q84">
        <v>1024439.24</v>
      </c>
      <c r="R84">
        <v>30000</v>
      </c>
      <c r="S84">
        <v>164.5</v>
      </c>
      <c r="T84">
        <v>1531399</v>
      </c>
      <c r="V84">
        <v>1817868</v>
      </c>
      <c r="W84">
        <v>992</v>
      </c>
      <c r="Y84">
        <v>238429.09</v>
      </c>
      <c r="Z84">
        <v>335803.82</v>
      </c>
    </row>
    <row r="85" spans="1:28" x14ac:dyDescent="0.25">
      <c r="A85" t="s">
        <v>2989</v>
      </c>
      <c r="B85">
        <v>679835.49</v>
      </c>
      <c r="C85">
        <v>0</v>
      </c>
      <c r="D85">
        <v>34292.93</v>
      </c>
      <c r="F85">
        <v>2427147.27</v>
      </c>
      <c r="G85">
        <v>1944125.98</v>
      </c>
      <c r="L85">
        <v>1312.24</v>
      </c>
      <c r="O85">
        <v>1247872.1200000001</v>
      </c>
      <c r="P85">
        <v>4000000</v>
      </c>
      <c r="Q85">
        <v>1297552</v>
      </c>
      <c r="R85">
        <v>196000</v>
      </c>
      <c r="S85">
        <v>378.52</v>
      </c>
      <c r="T85">
        <v>1082528.28</v>
      </c>
      <c r="U85">
        <v>7000</v>
      </c>
      <c r="V85">
        <v>1377294.28</v>
      </c>
      <c r="W85">
        <v>5892</v>
      </c>
      <c r="Y85">
        <v>523767.51</v>
      </c>
      <c r="Z85">
        <v>678130.59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2</vt:i4>
      </vt:variant>
    </vt:vector>
  </HeadingPairs>
  <TitlesOfParts>
    <vt:vector size="20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2022-07-27T07:34:14Z</cp:lastPrinted>
  <dcterms:created xsi:type="dcterms:W3CDTF">2018-02-08T06:24:17Z</dcterms:created>
  <dcterms:modified xsi:type="dcterms:W3CDTF">2022-07-27T07:40:16Z</dcterms:modified>
</cp:coreProperties>
</file>